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11.xml" ContentType="application/vnd.openxmlformats-officedocument.drawing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drawings/drawing12.xml" ContentType="application/vnd.openxmlformats-officedocument.drawing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13.xml" ContentType="application/vnd.openxmlformats-officedocument.drawing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14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drawings/drawing15.xml" ContentType="application/vnd.openxmlformats-officedocument.drawing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drawings/drawing16.xml" ContentType="application/vnd.openxmlformats-officedocument.drawingml.chartshapes+xml"/>
  <Override PartName="/xl/drawings/drawing17.xml" ContentType="application/vnd.openxmlformats-officedocument.drawing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18.xml" ContentType="application/vnd.openxmlformats-officedocument.drawing+xml"/>
  <Override PartName="/xl/charts/chart25.xml" ContentType="application/vnd.openxmlformats-officedocument.drawingml.chart+xml"/>
  <Override PartName="/xl/drawings/drawing19.xml" ContentType="application/vnd.openxmlformats-officedocument.drawingml.chartshapes+xml"/>
  <Override PartName="/xl/charts/chart26.xml" ContentType="application/vnd.openxmlformats-officedocument.drawingml.chart+xml"/>
  <Override PartName="/xl/drawings/drawing20.xml" ContentType="application/vnd.openxmlformats-officedocument.drawingml.chartshapes+xml"/>
  <Override PartName="/xl/charts/chart27.xml" ContentType="application/vnd.openxmlformats-officedocument.drawingml.chart+xml"/>
  <Override PartName="/xl/drawings/drawing21.xml" ContentType="application/vnd.openxmlformats-officedocument.drawingml.chartshapes+xml"/>
  <Override PartName="/xl/drawings/drawing22.xml" ContentType="application/vnd.openxmlformats-officedocument.drawing+xml"/>
  <Override PartName="/xl/charts/chart28.xml" ContentType="application/vnd.openxmlformats-officedocument.drawingml.chart+xml"/>
  <Override PartName="/xl/drawings/drawing23.xml" ContentType="application/vnd.openxmlformats-officedocument.drawingml.chartshapes+xml"/>
  <Override PartName="/xl/charts/chart29.xml" ContentType="application/vnd.openxmlformats-officedocument.drawingml.chart+xml"/>
  <Override PartName="/xl/drawings/drawing24.xml" ContentType="application/vnd.openxmlformats-officedocument.drawingml.chartshapes+xml"/>
  <Override PartName="/xl/charts/chart30.xml" ContentType="application/vnd.openxmlformats-officedocument.drawingml.chart+xml"/>
  <Override PartName="/xl/drawings/drawing25.xml" ContentType="application/vnd.openxmlformats-officedocument.drawingml.chartshapes+xml"/>
  <Override PartName="/xl/drawings/drawing26.xml" ContentType="application/vnd.openxmlformats-officedocument.drawing+xml"/>
  <Override PartName="/xl/charts/chart31.xml" ContentType="application/vnd.openxmlformats-officedocument.drawingml.chart+xml"/>
  <Override PartName="/xl/drawings/drawing27.xml" ContentType="application/vnd.openxmlformats-officedocument.drawingml.chartshapes+xml"/>
  <Override PartName="/xl/charts/chart32.xml" ContentType="application/vnd.openxmlformats-officedocument.drawingml.chart+xml"/>
  <Override PartName="/xl/drawings/drawing28.xml" ContentType="application/vnd.openxmlformats-officedocument.drawingml.chartshapes+xml"/>
  <Override PartName="/xl/charts/chart33.xml" ContentType="application/vnd.openxmlformats-officedocument.drawingml.chart+xml"/>
  <Override PartName="/xl/drawings/drawing29.xml" ContentType="application/vnd.openxmlformats-officedocument.drawingml.chartshapes+xml"/>
  <Override PartName="/xl/drawings/drawing30.xml" ContentType="application/vnd.openxmlformats-officedocument.drawing+xml"/>
  <Override PartName="/xl/charts/chart34.xml" ContentType="application/vnd.openxmlformats-officedocument.drawingml.chart+xml"/>
  <Override PartName="/xl/drawings/drawing31.xml" ContentType="application/vnd.openxmlformats-officedocument.drawingml.chartshapes+xml"/>
  <Override PartName="/xl/charts/chart35.xml" ContentType="application/vnd.openxmlformats-officedocument.drawingml.chart+xml"/>
  <Override PartName="/xl/drawings/drawing32.xml" ContentType="application/vnd.openxmlformats-officedocument.drawingml.chartshapes+xml"/>
  <Override PartName="/xl/charts/chart36.xml" ContentType="application/vnd.openxmlformats-officedocument.drawingml.chart+xml"/>
  <Override PartName="/xl/drawings/drawing33.xml" ContentType="application/vnd.openxmlformats-officedocument.drawingml.chartshapes+xml"/>
  <Override PartName="/xl/drawings/drawing34.xml" ContentType="application/vnd.openxmlformats-officedocument.drawing+xml"/>
  <Override PartName="/xl/charts/chart37.xml" ContentType="application/vnd.openxmlformats-officedocument.drawingml.chart+xml"/>
  <Override PartName="/xl/drawings/drawing35.xml" ContentType="application/vnd.openxmlformats-officedocument.drawingml.chartshapes+xml"/>
  <Override PartName="/xl/charts/chart38.xml" ContentType="application/vnd.openxmlformats-officedocument.drawingml.chart+xml"/>
  <Override PartName="/xl/drawings/drawing36.xml" ContentType="application/vnd.openxmlformats-officedocument.drawingml.chartshapes+xml"/>
  <Override PartName="/xl/charts/chart39.xml" ContentType="application/vnd.openxmlformats-officedocument.drawingml.chart+xml"/>
  <Override PartName="/xl/drawings/drawing37.xml" ContentType="application/vnd.openxmlformats-officedocument.drawingml.chartshapes+xml"/>
  <Override PartName="/xl/drawings/drawing38.xml" ContentType="application/vnd.openxmlformats-officedocument.drawing+xml"/>
  <Override PartName="/xl/charts/chart40.xml" ContentType="application/vnd.openxmlformats-officedocument.drawingml.chart+xml"/>
  <Override PartName="/xl/drawings/drawing39.xml" ContentType="application/vnd.openxmlformats-officedocument.drawingml.chartshapes+xml"/>
  <Override PartName="/xl/charts/chart41.xml" ContentType="application/vnd.openxmlformats-officedocument.drawingml.chart+xml"/>
  <Override PartName="/xl/drawings/drawing40.xml" ContentType="application/vnd.openxmlformats-officedocument.drawingml.chartshapes+xml"/>
  <Override PartName="/xl/charts/chart42.xml" ContentType="application/vnd.openxmlformats-officedocument.drawingml.chart+xml"/>
  <Override PartName="/xl/drawings/drawing41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/>
  <mc:AlternateContent xmlns:mc="http://schemas.openxmlformats.org/markup-compatibility/2006">
    <mc:Choice Requires="x15">
      <x15ac:absPath xmlns:x15ac="http://schemas.microsoft.com/office/spreadsheetml/2010/11/ac" url="D:\倉庫協会\webdocs\http\pdf\"/>
    </mc:Choice>
  </mc:AlternateContent>
  <xr:revisionPtr revIDLastSave="0" documentId="8_{3FD49BC3-2AE9-4CF8-A2FC-A1169B31E28C}" xr6:coauthVersionLast="36" xr6:coauthVersionMax="36" xr10:uidLastSave="{00000000-0000-0000-0000-000000000000}"/>
  <bookViews>
    <workbookView xWindow="0" yWindow="0" windowWidth="28800" windowHeight="12045" tabRatio="597" xr2:uid="{00000000-000D-0000-FFFF-FFFF00000000}"/>
  </bookViews>
  <sheets>
    <sheet name="貨物動向目次" sheetId="52" r:id="rId1"/>
    <sheet name="1・面積、会員数 " sheetId="53" r:id="rId2"/>
    <sheet name="2・使用状況 " sheetId="41" r:id="rId3"/>
    <sheet name="3・推移  " sheetId="54" r:id="rId4"/>
    <sheet name="4・入庫高" sheetId="7" r:id="rId5"/>
    <sheet name="5・東部・富士" sheetId="8" r:id="rId6"/>
    <sheet name="6・清水・静岡" sheetId="15" r:id="rId7"/>
    <sheet name="7・駿遠・西部" sheetId="13" r:id="rId8"/>
    <sheet name="8・保管残高" sheetId="44" r:id="rId9"/>
    <sheet name="9・東部、富士" sheetId="9" r:id="rId10"/>
    <sheet name="10・清水、静岡" sheetId="17" r:id="rId11"/>
    <sheet name="11・駿遠、西部" sheetId="19" r:id="rId12"/>
    <sheet name="12・東部推移 " sheetId="46" r:id="rId13"/>
    <sheet name="13・富士推移" sheetId="47" r:id="rId14"/>
    <sheet name="14・清水推移" sheetId="48" r:id="rId15"/>
    <sheet name="15・静岡推移 " sheetId="49" r:id="rId16"/>
    <sheet name="16・駿遠推移" sheetId="56" r:id="rId17"/>
    <sheet name="17・西部推移 " sheetId="51" r:id="rId18"/>
  </sheets>
  <definedNames>
    <definedName name="_xlnm.Print_Area" localSheetId="1">'1・面積、会員数 '!$A$1:$M$38</definedName>
    <definedName name="_xlnm.Print_Area" localSheetId="10">'10・清水、静岡'!$A$1:$G$64</definedName>
    <definedName name="_xlnm.Print_Area" localSheetId="11">'11・駿遠、西部'!$A$1:$G$67</definedName>
    <definedName name="_xlnm.Print_Area" localSheetId="12">'12・東部推移 '!$A$1:$O$70</definedName>
    <definedName name="_xlnm.Print_Area" localSheetId="13">'13・富士推移'!$A$1:$O$79</definedName>
    <definedName name="_xlnm.Print_Area" localSheetId="14">'14・清水推移'!$A$1:$O$92</definedName>
    <definedName name="_xlnm.Print_Area" localSheetId="15">'15・静岡推移 '!$A$1:$O$92</definedName>
    <definedName name="_xlnm.Print_Area" localSheetId="16">'16・駿遠推移'!$A$1:$O$92</definedName>
    <definedName name="_xlnm.Print_Area" localSheetId="17">'17・西部推移 '!$A$1:$O$92</definedName>
    <definedName name="_xlnm.Print_Area" localSheetId="2">'2・使用状況 '!$A$1:$I$62</definedName>
    <definedName name="_xlnm.Print_Area" localSheetId="3">'3・推移  '!$A$1:$O$95</definedName>
    <definedName name="_xlnm.Print_Area" localSheetId="4">'4・入庫高'!$A$1:$G$64</definedName>
    <definedName name="_xlnm.Print_Area" localSheetId="5">'5・東部・富士'!$A$1:$G$64</definedName>
    <definedName name="_xlnm.Print_Area" localSheetId="6">'6・清水・静岡'!$A$1:$G$64</definedName>
    <definedName name="_xlnm.Print_Area" localSheetId="7">'7・駿遠・西部'!$A$1:$G$65</definedName>
    <definedName name="_xlnm.Print_Area" localSheetId="8">'8・保管残高'!$A$1:$G$62</definedName>
    <definedName name="_xlnm.Print_Area" localSheetId="9">'9・東部、富士'!$A$1:$G$64</definedName>
  </definedNames>
  <calcPr calcId="191029" iterateCount="1"/>
</workbook>
</file>

<file path=xl/calcChain.xml><?xml version="1.0" encoding="utf-8"?>
<calcChain xmlns="http://schemas.openxmlformats.org/spreadsheetml/2006/main">
  <c r="F31" i="8" l="1"/>
  <c r="F57" i="17"/>
  <c r="F61" i="17"/>
  <c r="N26" i="54" l="1"/>
  <c r="F60" i="17" l="1"/>
  <c r="J43" i="7" l="1"/>
  <c r="N25" i="48" l="1"/>
  <c r="N74" i="47" l="1"/>
  <c r="N73" i="47"/>
  <c r="N72" i="47"/>
  <c r="N71" i="47"/>
  <c r="N46" i="47"/>
  <c r="N45" i="47"/>
  <c r="N44" i="47"/>
  <c r="N43" i="47"/>
  <c r="N22" i="47"/>
  <c r="N21" i="47"/>
  <c r="N20" i="47"/>
  <c r="N19" i="47"/>
  <c r="N69" i="46"/>
  <c r="N68" i="46"/>
  <c r="N67" i="46"/>
  <c r="N66" i="46"/>
  <c r="N45" i="46"/>
  <c r="N44" i="46"/>
  <c r="N43" i="46"/>
  <c r="N42" i="46"/>
  <c r="N20" i="46"/>
  <c r="N19" i="46"/>
  <c r="N18" i="46"/>
  <c r="N17" i="46"/>
  <c r="N89" i="54" l="1"/>
  <c r="N88" i="54"/>
  <c r="N87" i="54"/>
  <c r="N86" i="54"/>
  <c r="N59" i="54"/>
  <c r="N58" i="54"/>
  <c r="N57" i="54"/>
  <c r="N56" i="54"/>
  <c r="N29" i="54"/>
  <c r="N28" i="54"/>
  <c r="N27" i="54"/>
  <c r="C22" i="13" l="1"/>
  <c r="C59" i="13" l="1"/>
  <c r="I46" i="44" l="1"/>
  <c r="D60" i="44" s="1"/>
  <c r="H44" i="8" l="1"/>
  <c r="H44" i="15" l="1"/>
  <c r="D63" i="7" l="1"/>
  <c r="D62" i="44" l="1"/>
  <c r="F30" i="19" l="1"/>
  <c r="L11" i="41" l="1"/>
  <c r="L12" i="41"/>
  <c r="L13" i="41"/>
  <c r="L14" i="41"/>
  <c r="L15" i="41"/>
  <c r="L16" i="41"/>
  <c r="D23" i="8" l="1"/>
  <c r="D55" i="13" l="1"/>
  <c r="C55" i="44" l="1"/>
  <c r="N87" i="56" l="1"/>
  <c r="N86" i="56"/>
  <c r="N85" i="56"/>
  <c r="N84" i="56"/>
  <c r="N57" i="56"/>
  <c r="N56" i="56"/>
  <c r="N55" i="56"/>
  <c r="N54" i="56"/>
  <c r="N28" i="56"/>
  <c r="N27" i="56"/>
  <c r="O27" i="56" s="1"/>
  <c r="N26" i="56"/>
  <c r="N25" i="56"/>
  <c r="O55" i="56" l="1"/>
  <c r="O56" i="56"/>
  <c r="O57" i="56"/>
  <c r="O87" i="56"/>
  <c r="O86" i="56"/>
  <c r="O85" i="56"/>
  <c r="O28" i="56"/>
  <c r="O26" i="56"/>
  <c r="N84" i="51" l="1"/>
  <c r="N25" i="51"/>
  <c r="N54" i="51"/>
  <c r="N84" i="49"/>
  <c r="N54" i="49"/>
  <c r="N25" i="49"/>
  <c r="N84" i="48"/>
  <c r="N54" i="48"/>
  <c r="O59" i="54" l="1"/>
  <c r="O58" i="54"/>
  <c r="O57" i="54" l="1"/>
  <c r="O87" i="54"/>
  <c r="O28" i="54"/>
  <c r="O27" i="54"/>
  <c r="O88" i="54" l="1"/>
  <c r="O89" i="54"/>
  <c r="O29" i="54"/>
  <c r="D26" i="8" l="1"/>
  <c r="N64" i="8" l="1"/>
  <c r="N65" i="8"/>
  <c r="N66" i="8"/>
  <c r="N67" i="8"/>
  <c r="N68" i="8"/>
  <c r="N69" i="8"/>
  <c r="N70" i="8"/>
  <c r="N71" i="8"/>
  <c r="N72" i="8"/>
  <c r="N63" i="8"/>
  <c r="F62" i="9" l="1"/>
  <c r="I24" i="44" l="1"/>
  <c r="F63" i="9" l="1"/>
  <c r="D61" i="8" l="1"/>
  <c r="N56" i="51"/>
  <c r="N57" i="51"/>
  <c r="O57" i="51" s="1"/>
  <c r="N85" i="51"/>
  <c r="O85" i="51" s="1"/>
  <c r="N86" i="51"/>
  <c r="N87" i="51"/>
  <c r="N55" i="48"/>
  <c r="N56" i="48"/>
  <c r="D62" i="15"/>
  <c r="M8" i="41"/>
  <c r="L17" i="41" s="1"/>
  <c r="N55" i="51"/>
  <c r="O55" i="51" s="1"/>
  <c r="N28" i="51"/>
  <c r="N27" i="51"/>
  <c r="N26" i="51"/>
  <c r="N87" i="49"/>
  <c r="N86" i="49"/>
  <c r="N85" i="49"/>
  <c r="O85" i="49" s="1"/>
  <c r="N57" i="49"/>
  <c r="N56" i="49"/>
  <c r="N55" i="49"/>
  <c r="O55" i="49" s="1"/>
  <c r="N28" i="49"/>
  <c r="N27" i="49"/>
  <c r="N26" i="49"/>
  <c r="O26" i="49" s="1"/>
  <c r="N85" i="48"/>
  <c r="N86" i="48"/>
  <c r="N87" i="48"/>
  <c r="N57" i="48"/>
  <c r="N28" i="48"/>
  <c r="N27" i="48"/>
  <c r="N26" i="48"/>
  <c r="O26" i="48" s="1"/>
  <c r="O72" i="47"/>
  <c r="O20" i="47"/>
  <c r="O67" i="46"/>
  <c r="O43" i="46"/>
  <c r="H44" i="13"/>
  <c r="C32" i="13" s="1"/>
  <c r="K35" i="44"/>
  <c r="C52" i="44"/>
  <c r="C53" i="44"/>
  <c r="C54" i="44"/>
  <c r="C56" i="44"/>
  <c r="C57" i="44"/>
  <c r="C58" i="44"/>
  <c r="C59" i="44"/>
  <c r="C60" i="44"/>
  <c r="C61" i="44"/>
  <c r="C62" i="44"/>
  <c r="N67" i="15"/>
  <c r="N68" i="15"/>
  <c r="N69" i="15"/>
  <c r="N70" i="15"/>
  <c r="N71" i="15"/>
  <c r="N72" i="15"/>
  <c r="N73" i="15"/>
  <c r="E60" i="15" s="1"/>
  <c r="N74" i="15"/>
  <c r="N75" i="15"/>
  <c r="N76" i="15"/>
  <c r="H89" i="8"/>
  <c r="N73" i="8" s="1"/>
  <c r="N20" i="13"/>
  <c r="N21" i="13"/>
  <c r="N22" i="13"/>
  <c r="N23" i="13"/>
  <c r="N24" i="13"/>
  <c r="N25" i="13"/>
  <c r="N26" i="13"/>
  <c r="N27" i="13"/>
  <c r="N28" i="13"/>
  <c r="E30" i="13" s="1"/>
  <c r="N29" i="13"/>
  <c r="D61" i="15"/>
  <c r="O87" i="51" l="1"/>
  <c r="O86" i="51"/>
  <c r="O56" i="51"/>
  <c r="O87" i="49"/>
  <c r="O57" i="48"/>
  <c r="O27" i="48"/>
  <c r="O74" i="47"/>
  <c r="O45" i="46"/>
  <c r="O57" i="49"/>
  <c r="O87" i="48"/>
  <c r="O73" i="47"/>
  <c r="O69" i="46"/>
  <c r="O86" i="49"/>
  <c r="O56" i="48"/>
  <c r="O44" i="46"/>
  <c r="O27" i="51"/>
  <c r="O56" i="49"/>
  <c r="O27" i="49"/>
  <c r="O28" i="49"/>
  <c r="O86" i="48"/>
  <c r="O85" i="48"/>
  <c r="O55" i="48"/>
  <c r="O28" i="48"/>
  <c r="O46" i="47"/>
  <c r="O44" i="47"/>
  <c r="O45" i="47"/>
  <c r="O21" i="47"/>
  <c r="O22" i="47"/>
  <c r="O68" i="46"/>
  <c r="O18" i="46"/>
  <c r="O19" i="46"/>
  <c r="O20" i="46"/>
  <c r="O26" i="51"/>
  <c r="O28" i="51"/>
  <c r="E62" i="44" l="1"/>
  <c r="K49" i="44"/>
  <c r="I47" i="44"/>
  <c r="D61" i="44" s="1"/>
  <c r="I45" i="44"/>
  <c r="D59" i="44" s="1"/>
  <c r="I44" i="44"/>
  <c r="D58" i="44" s="1"/>
  <c r="I43" i="44"/>
  <c r="D57" i="44" s="1"/>
  <c r="I42" i="44"/>
  <c r="D56" i="44" s="1"/>
  <c r="I41" i="44"/>
  <c r="D55" i="44" s="1"/>
  <c r="I40" i="44"/>
  <c r="D54" i="44" s="1"/>
  <c r="I39" i="44"/>
  <c r="D53" i="44" s="1"/>
  <c r="I38" i="44"/>
  <c r="I33" i="44"/>
  <c r="K33" i="44" s="1"/>
  <c r="E61" i="44" s="1"/>
  <c r="I32" i="44"/>
  <c r="K32" i="44" s="1"/>
  <c r="E60" i="44" s="1"/>
  <c r="I31" i="44"/>
  <c r="K31" i="44" s="1"/>
  <c r="E59" i="44" s="1"/>
  <c r="I30" i="44"/>
  <c r="K30" i="44" s="1"/>
  <c r="E58" i="44" s="1"/>
  <c r="I29" i="44"/>
  <c r="K29" i="44" s="1"/>
  <c r="E57" i="44" s="1"/>
  <c r="I28" i="44"/>
  <c r="K28" i="44" s="1"/>
  <c r="E56" i="44" s="1"/>
  <c r="I27" i="44"/>
  <c r="K27" i="44" s="1"/>
  <c r="E55" i="44" s="1"/>
  <c r="I26" i="44"/>
  <c r="K26" i="44" s="1"/>
  <c r="E54" i="44" s="1"/>
  <c r="I25" i="44"/>
  <c r="K25" i="44" s="1"/>
  <c r="E53" i="44" s="1"/>
  <c r="F54" i="44" l="1"/>
  <c r="F56" i="44"/>
  <c r="F58" i="44"/>
  <c r="F60" i="44"/>
  <c r="F53" i="44"/>
  <c r="F55" i="44"/>
  <c r="F57" i="44"/>
  <c r="F59" i="44"/>
  <c r="F61" i="44"/>
  <c r="K24" i="44"/>
  <c r="E52" i="44" s="1"/>
  <c r="K38" i="44"/>
  <c r="K39" i="44"/>
  <c r="K40" i="44"/>
  <c r="K41" i="44"/>
  <c r="K42" i="44"/>
  <c r="K43" i="44"/>
  <c r="K44" i="44"/>
  <c r="K45" i="44"/>
  <c r="K46" i="44"/>
  <c r="K47" i="44"/>
  <c r="D52" i="44"/>
  <c r="F52" i="44" s="1"/>
  <c r="F62" i="44"/>
  <c r="I34" i="44"/>
  <c r="K34" i="44" s="1"/>
  <c r="I48" i="44"/>
  <c r="K48" i="44" s="1"/>
  <c r="C27" i="8"/>
  <c r="D27" i="8"/>
  <c r="N21" i="8"/>
  <c r="E27" i="8" s="1"/>
  <c r="C55" i="13"/>
  <c r="C56" i="13"/>
  <c r="C57" i="13"/>
  <c r="C58" i="13"/>
  <c r="C60" i="13"/>
  <c r="C61" i="13"/>
  <c r="C62" i="13"/>
  <c r="C63" i="13"/>
  <c r="C64" i="13"/>
  <c r="C30" i="8"/>
  <c r="D30" i="8"/>
  <c r="N26" i="8"/>
  <c r="E32" i="8" s="1"/>
  <c r="C31" i="8"/>
  <c r="D31" i="8"/>
  <c r="N25" i="8"/>
  <c r="E31" i="8" s="1"/>
  <c r="F64" i="9"/>
  <c r="D64" i="13"/>
  <c r="C62" i="8"/>
  <c r="D62" i="8"/>
  <c r="L2" i="41"/>
  <c r="N11" i="41" s="1"/>
  <c r="L3" i="41"/>
  <c r="N12" i="41" s="1"/>
  <c r="O12" i="41" s="1"/>
  <c r="L4" i="41"/>
  <c r="N13" i="41" s="1"/>
  <c r="L5" i="41"/>
  <c r="N14" i="41" s="1"/>
  <c r="L6" i="41"/>
  <c r="N15" i="41" s="1"/>
  <c r="L7" i="41"/>
  <c r="N16" i="41" s="1"/>
  <c r="J8" i="41"/>
  <c r="C61" i="8"/>
  <c r="F61" i="8" s="1"/>
  <c r="D22" i="13"/>
  <c r="F61" i="9"/>
  <c r="E63" i="8"/>
  <c r="F62" i="17"/>
  <c r="F59" i="9"/>
  <c r="C63" i="8"/>
  <c r="D63" i="8"/>
  <c r="N75" i="13"/>
  <c r="E64" i="13" s="1"/>
  <c r="F60" i="9"/>
  <c r="K5" i="15"/>
  <c r="K6" i="15"/>
  <c r="K7" i="15"/>
  <c r="K8" i="15"/>
  <c r="K9" i="15"/>
  <c r="K10" i="15"/>
  <c r="K11" i="15"/>
  <c r="K12" i="15"/>
  <c r="K13" i="15"/>
  <c r="K4" i="15"/>
  <c r="N16" i="8"/>
  <c r="E22" i="8" s="1"/>
  <c r="N17" i="8"/>
  <c r="E23" i="8" s="1"/>
  <c r="N18" i="8"/>
  <c r="E24" i="8" s="1"/>
  <c r="N19" i="8"/>
  <c r="E25" i="8" s="1"/>
  <c r="N20" i="8"/>
  <c r="E26" i="8" s="1"/>
  <c r="N22" i="8"/>
  <c r="E28" i="8" s="1"/>
  <c r="N23" i="8"/>
  <c r="E29" i="8" s="1"/>
  <c r="N24" i="8"/>
  <c r="E30" i="8" s="1"/>
  <c r="C22" i="15"/>
  <c r="C23" i="15"/>
  <c r="C24" i="15"/>
  <c r="C25" i="15"/>
  <c r="C26" i="15"/>
  <c r="C27" i="15"/>
  <c r="C28" i="15"/>
  <c r="C29" i="15"/>
  <c r="C30" i="15"/>
  <c r="C21" i="15"/>
  <c r="N66" i="13"/>
  <c r="E55" i="13" s="1"/>
  <c r="D56" i="13"/>
  <c r="N67" i="13"/>
  <c r="E56" i="13" s="1"/>
  <c r="D57" i="13"/>
  <c r="N68" i="13"/>
  <c r="E57" i="13" s="1"/>
  <c r="D58" i="13"/>
  <c r="N69" i="13"/>
  <c r="E58" i="13" s="1"/>
  <c r="D59" i="13"/>
  <c r="N70" i="13"/>
  <c r="E59" i="13" s="1"/>
  <c r="D60" i="13"/>
  <c r="N71" i="13"/>
  <c r="E60" i="13" s="1"/>
  <c r="D61" i="13"/>
  <c r="N72" i="13"/>
  <c r="E61" i="13" s="1"/>
  <c r="D62" i="13"/>
  <c r="N73" i="13"/>
  <c r="E62" i="13" s="1"/>
  <c r="D63" i="13"/>
  <c r="N74" i="13"/>
  <c r="E63" i="13" s="1"/>
  <c r="H90" i="13"/>
  <c r="C65" i="13" s="1"/>
  <c r="D65" i="13"/>
  <c r="D22" i="15"/>
  <c r="N20" i="15"/>
  <c r="E22" i="15" s="1"/>
  <c r="D32" i="8"/>
  <c r="C61" i="15"/>
  <c r="F61" i="15" s="1"/>
  <c r="E61" i="15"/>
  <c r="F64" i="17"/>
  <c r="F63" i="17"/>
  <c r="F59" i="17"/>
  <c r="F58" i="17"/>
  <c r="F56" i="17"/>
  <c r="F55" i="17"/>
  <c r="F54" i="17"/>
  <c r="E23" i="13"/>
  <c r="E24" i="13"/>
  <c r="E25" i="13"/>
  <c r="E26" i="13"/>
  <c r="E27" i="13"/>
  <c r="E28" i="13"/>
  <c r="E29" i="13"/>
  <c r="E31" i="13"/>
  <c r="D32" i="13"/>
  <c r="F21" i="19"/>
  <c r="F22" i="19"/>
  <c r="F23" i="19"/>
  <c r="F24" i="19"/>
  <c r="F25" i="19"/>
  <c r="F26" i="19"/>
  <c r="F27" i="19"/>
  <c r="F28" i="19"/>
  <c r="F29" i="19"/>
  <c r="F31" i="19"/>
  <c r="F54" i="19"/>
  <c r="F55" i="19"/>
  <c r="F56" i="19"/>
  <c r="F57" i="19"/>
  <c r="F58" i="19"/>
  <c r="F59" i="19"/>
  <c r="F60" i="19"/>
  <c r="F61" i="19"/>
  <c r="F62" i="19"/>
  <c r="F63" i="19"/>
  <c r="F64" i="19"/>
  <c r="F22" i="17"/>
  <c r="F23" i="17"/>
  <c r="F24" i="17"/>
  <c r="F25" i="17"/>
  <c r="F26" i="17"/>
  <c r="F27" i="17"/>
  <c r="F28" i="17"/>
  <c r="F29" i="17"/>
  <c r="F30" i="17"/>
  <c r="F31" i="17"/>
  <c r="F32" i="17"/>
  <c r="F22" i="9"/>
  <c r="F23" i="9"/>
  <c r="F24" i="9"/>
  <c r="F25" i="9"/>
  <c r="F26" i="9"/>
  <c r="F27" i="9"/>
  <c r="F28" i="9"/>
  <c r="F29" i="9"/>
  <c r="F30" i="9"/>
  <c r="F31" i="9"/>
  <c r="F32" i="9"/>
  <c r="F54" i="9"/>
  <c r="F55" i="9"/>
  <c r="F56" i="9"/>
  <c r="F57" i="9"/>
  <c r="F58" i="9"/>
  <c r="K4" i="13"/>
  <c r="K5" i="13"/>
  <c r="K6" i="13"/>
  <c r="K7" i="13"/>
  <c r="K8" i="13"/>
  <c r="K9" i="13"/>
  <c r="K10" i="13"/>
  <c r="K11" i="13"/>
  <c r="K12" i="13"/>
  <c r="K13" i="13"/>
  <c r="K20" i="13"/>
  <c r="K21" i="13"/>
  <c r="E22" i="13"/>
  <c r="K22" i="13"/>
  <c r="C23" i="13"/>
  <c r="D23" i="13"/>
  <c r="K23" i="13"/>
  <c r="C24" i="13"/>
  <c r="D24" i="13"/>
  <c r="K24" i="13"/>
  <c r="C25" i="13"/>
  <c r="D25" i="13"/>
  <c r="K25" i="13"/>
  <c r="C26" i="13"/>
  <c r="D26" i="13"/>
  <c r="K26" i="13"/>
  <c r="C27" i="13"/>
  <c r="D27" i="13"/>
  <c r="K27" i="13"/>
  <c r="C28" i="13"/>
  <c r="D28" i="13"/>
  <c r="K28" i="13"/>
  <c r="C29" i="13"/>
  <c r="D29" i="13"/>
  <c r="K29" i="13"/>
  <c r="C30" i="13"/>
  <c r="D30" i="13"/>
  <c r="C31" i="13"/>
  <c r="D31" i="13"/>
  <c r="K50" i="13"/>
  <c r="K51" i="13"/>
  <c r="K52" i="13"/>
  <c r="K53" i="13"/>
  <c r="K54" i="13"/>
  <c r="K55" i="13"/>
  <c r="K56" i="13"/>
  <c r="K57" i="13"/>
  <c r="K58" i="13"/>
  <c r="K59" i="13"/>
  <c r="K66" i="13"/>
  <c r="K67" i="13"/>
  <c r="K68" i="13"/>
  <c r="K69" i="13"/>
  <c r="K70" i="13"/>
  <c r="K71" i="13"/>
  <c r="K72" i="13"/>
  <c r="K73" i="13"/>
  <c r="K74" i="13"/>
  <c r="K75" i="13"/>
  <c r="K19" i="15"/>
  <c r="N19" i="15"/>
  <c r="E21" i="15" s="1"/>
  <c r="K20" i="15"/>
  <c r="D21" i="15"/>
  <c r="K21" i="15"/>
  <c r="N21" i="15"/>
  <c r="E23" i="15" s="1"/>
  <c r="K22" i="15"/>
  <c r="N22" i="15"/>
  <c r="E24" i="15" s="1"/>
  <c r="D23" i="15"/>
  <c r="K23" i="15"/>
  <c r="N23" i="15"/>
  <c r="E25" i="15" s="1"/>
  <c r="D24" i="15"/>
  <c r="K24" i="15"/>
  <c r="N24" i="15"/>
  <c r="E26" i="15" s="1"/>
  <c r="D25" i="15"/>
  <c r="K25" i="15"/>
  <c r="N25" i="15"/>
  <c r="E27" i="15" s="1"/>
  <c r="D26" i="15"/>
  <c r="K26" i="15"/>
  <c r="N26" i="15"/>
  <c r="E28" i="15" s="1"/>
  <c r="D27" i="15"/>
  <c r="K27" i="15"/>
  <c r="N27" i="15"/>
  <c r="E29" i="15" s="1"/>
  <c r="D28" i="15"/>
  <c r="K28" i="15"/>
  <c r="N28" i="15"/>
  <c r="E30" i="15" s="1"/>
  <c r="D29" i="15"/>
  <c r="N29" i="15"/>
  <c r="E31" i="15" s="1"/>
  <c r="D30" i="15"/>
  <c r="D31" i="15"/>
  <c r="K50" i="15"/>
  <c r="K51" i="15"/>
  <c r="K52" i="15"/>
  <c r="K53" i="15"/>
  <c r="C54" i="15"/>
  <c r="D54" i="15"/>
  <c r="E54" i="15"/>
  <c r="K54" i="15"/>
  <c r="C55" i="15"/>
  <c r="D55" i="15"/>
  <c r="E55" i="15"/>
  <c r="K55" i="15"/>
  <c r="C56" i="15"/>
  <c r="D56" i="15"/>
  <c r="E56" i="15"/>
  <c r="K56" i="15"/>
  <c r="C57" i="15"/>
  <c r="D57" i="15"/>
  <c r="E57" i="15"/>
  <c r="K57" i="15"/>
  <c r="C58" i="15"/>
  <c r="D58" i="15"/>
  <c r="E58" i="15"/>
  <c r="K58" i="15"/>
  <c r="C59" i="15"/>
  <c r="D59" i="15"/>
  <c r="E59" i="15"/>
  <c r="K59" i="15"/>
  <c r="C60" i="15"/>
  <c r="D60" i="15"/>
  <c r="C62" i="15"/>
  <c r="E62" i="15"/>
  <c r="C63" i="15"/>
  <c r="D63" i="15"/>
  <c r="E63" i="15"/>
  <c r="H90" i="15"/>
  <c r="D64" i="15"/>
  <c r="K67" i="15"/>
  <c r="K68" i="15"/>
  <c r="K69" i="15"/>
  <c r="K70" i="15"/>
  <c r="K71" i="15"/>
  <c r="K72" i="15"/>
  <c r="K73" i="15"/>
  <c r="K74" i="15"/>
  <c r="K75" i="15"/>
  <c r="K76" i="15"/>
  <c r="K4" i="8"/>
  <c r="K5" i="8"/>
  <c r="K6" i="8"/>
  <c r="K7" i="8"/>
  <c r="K8" i="8"/>
  <c r="K9" i="8"/>
  <c r="K10" i="8"/>
  <c r="K11" i="8"/>
  <c r="K12" i="8"/>
  <c r="K13" i="8"/>
  <c r="K16" i="8"/>
  <c r="K17" i="8"/>
  <c r="K18" i="8"/>
  <c r="K19" i="8"/>
  <c r="K20" i="8"/>
  <c r="K21" i="8"/>
  <c r="C22" i="8"/>
  <c r="D22" i="8"/>
  <c r="K22" i="8"/>
  <c r="C23" i="8"/>
  <c r="K23" i="8"/>
  <c r="C24" i="8"/>
  <c r="D24" i="8"/>
  <c r="K24" i="8"/>
  <c r="C25" i="8"/>
  <c r="D25" i="8"/>
  <c r="K25" i="8"/>
  <c r="C26" i="8"/>
  <c r="C28" i="8"/>
  <c r="D28" i="8"/>
  <c r="C29" i="8"/>
  <c r="D29" i="8"/>
  <c r="K49" i="8"/>
  <c r="K63" i="8" s="1"/>
  <c r="K50" i="8"/>
  <c r="K64" i="8" s="1"/>
  <c r="K51" i="8"/>
  <c r="K65" i="8" s="1"/>
  <c r="K52" i="8"/>
  <c r="K66" i="8" s="1"/>
  <c r="K53" i="8"/>
  <c r="K67" i="8" s="1"/>
  <c r="C54" i="8"/>
  <c r="D54" i="8"/>
  <c r="E54" i="8"/>
  <c r="K54" i="8"/>
  <c r="K68" i="8" s="1"/>
  <c r="C55" i="8"/>
  <c r="D55" i="8"/>
  <c r="E55" i="8"/>
  <c r="K55" i="8"/>
  <c r="K69" i="8" s="1"/>
  <c r="C56" i="8"/>
  <c r="D56" i="8"/>
  <c r="E56" i="8"/>
  <c r="K56" i="8"/>
  <c r="K70" i="8" s="1"/>
  <c r="C57" i="8"/>
  <c r="D57" i="8"/>
  <c r="E57" i="8"/>
  <c r="K57" i="8"/>
  <c r="K71" i="8" s="1"/>
  <c r="C58" i="8"/>
  <c r="D58" i="8"/>
  <c r="E58" i="8"/>
  <c r="K58" i="8"/>
  <c r="K72" i="8" s="1"/>
  <c r="C59" i="8"/>
  <c r="D59" i="8"/>
  <c r="E59" i="8"/>
  <c r="C60" i="8"/>
  <c r="D60" i="8"/>
  <c r="E60" i="8"/>
  <c r="E61" i="8"/>
  <c r="E62" i="8"/>
  <c r="C64" i="8"/>
  <c r="D64" i="8"/>
  <c r="L3" i="7"/>
  <c r="O28" i="7" s="1"/>
  <c r="N3" i="7"/>
  <c r="M16" i="7" s="1"/>
  <c r="O3" i="7"/>
  <c r="O16" i="7" s="1"/>
  <c r="L4" i="7"/>
  <c r="O29" i="7" s="1"/>
  <c r="N4" i="7"/>
  <c r="M17" i="7" s="1"/>
  <c r="P17" i="7" s="1"/>
  <c r="E54" i="7" s="1"/>
  <c r="O4" i="7"/>
  <c r="O17" i="7" s="1"/>
  <c r="L5" i="7"/>
  <c r="O30" i="7" s="1"/>
  <c r="N5" i="7"/>
  <c r="M18" i="7" s="1"/>
  <c r="P18" i="7" s="1"/>
  <c r="E55" i="7" s="1"/>
  <c r="O5" i="7"/>
  <c r="O18" i="7" s="1"/>
  <c r="L6" i="7"/>
  <c r="O31" i="7" s="1"/>
  <c r="N6" i="7"/>
  <c r="M19" i="7" s="1"/>
  <c r="P19" i="7" s="1"/>
  <c r="E56" i="7" s="1"/>
  <c r="O6" i="7"/>
  <c r="O19" i="7" s="1"/>
  <c r="L7" i="7"/>
  <c r="O32" i="7" s="1"/>
  <c r="N7" i="7"/>
  <c r="M20" i="7" s="1"/>
  <c r="P20" i="7" s="1"/>
  <c r="E57" i="7" s="1"/>
  <c r="O7" i="7"/>
  <c r="O20" i="7" s="1"/>
  <c r="L8" i="7"/>
  <c r="L21" i="7" s="1"/>
  <c r="N8" i="7"/>
  <c r="M21" i="7" s="1"/>
  <c r="P21" i="7" s="1"/>
  <c r="E58" i="7" s="1"/>
  <c r="O8" i="7"/>
  <c r="O21" i="7" s="1"/>
  <c r="L9" i="7"/>
  <c r="O34" i="7" s="1"/>
  <c r="N9" i="7"/>
  <c r="M22" i="7" s="1"/>
  <c r="P22" i="7" s="1"/>
  <c r="E59" i="7" s="1"/>
  <c r="O9" i="7"/>
  <c r="O22" i="7" s="1"/>
  <c r="L10" i="7"/>
  <c r="O35" i="7" s="1"/>
  <c r="N10" i="7"/>
  <c r="M23" i="7" s="1"/>
  <c r="P23" i="7" s="1"/>
  <c r="E60" i="7" s="1"/>
  <c r="O10" i="7"/>
  <c r="O23" i="7" s="1"/>
  <c r="L11" i="7"/>
  <c r="O36" i="7" s="1"/>
  <c r="N11" i="7"/>
  <c r="M24" i="7" s="1"/>
  <c r="P24" i="7" s="1"/>
  <c r="E61" i="7" s="1"/>
  <c r="O11" i="7"/>
  <c r="O24" i="7" s="1"/>
  <c r="L12" i="7"/>
  <c r="L25" i="7" s="1"/>
  <c r="N12" i="7"/>
  <c r="M25" i="7" s="1"/>
  <c r="P25" i="7" s="1"/>
  <c r="E62" i="7" s="1"/>
  <c r="O12" i="7"/>
  <c r="O25" i="7" s="1"/>
  <c r="M28" i="7"/>
  <c r="P28" i="7"/>
  <c r="M29" i="7"/>
  <c r="P29" i="7"/>
  <c r="M30" i="7"/>
  <c r="P30" i="7"/>
  <c r="M31" i="7"/>
  <c r="P31" i="7"/>
  <c r="M32" i="7"/>
  <c r="P32" i="7"/>
  <c r="M33" i="7"/>
  <c r="P33" i="7"/>
  <c r="M34" i="7"/>
  <c r="P34" i="7"/>
  <c r="M35" i="7"/>
  <c r="P35" i="7"/>
  <c r="M36" i="7"/>
  <c r="P36" i="7"/>
  <c r="M37" i="7"/>
  <c r="P37" i="7"/>
  <c r="M38" i="7"/>
  <c r="P38" i="7" s="1"/>
  <c r="C53" i="7"/>
  <c r="D53" i="7"/>
  <c r="C54" i="7"/>
  <c r="D54" i="7"/>
  <c r="C55" i="7"/>
  <c r="D55" i="7"/>
  <c r="C56" i="7"/>
  <c r="D56" i="7"/>
  <c r="C57" i="7"/>
  <c r="D57" i="7"/>
  <c r="C58" i="7"/>
  <c r="D58" i="7"/>
  <c r="C59" i="7"/>
  <c r="D59" i="7"/>
  <c r="C60" i="7"/>
  <c r="D60" i="7"/>
  <c r="C61" i="7"/>
  <c r="D61" i="7"/>
  <c r="C62" i="7"/>
  <c r="D62" i="7"/>
  <c r="F60" i="15" l="1"/>
  <c r="F63" i="15"/>
  <c r="O14" i="41"/>
  <c r="O13" i="41"/>
  <c r="O15" i="41"/>
  <c r="O11" i="41"/>
  <c r="O16" i="41"/>
  <c r="O33" i="7"/>
  <c r="L17" i="7"/>
  <c r="L16" i="7"/>
  <c r="F62" i="8"/>
  <c r="C63" i="7"/>
  <c r="E63" i="7" s="1"/>
  <c r="N13" i="7"/>
  <c r="F26" i="13"/>
  <c r="F25" i="8"/>
  <c r="F60" i="8"/>
  <c r="F59" i="13"/>
  <c r="L23" i="7"/>
  <c r="L19" i="7"/>
  <c r="F63" i="8"/>
  <c r="F26" i="8"/>
  <c r="F58" i="13"/>
  <c r="F28" i="13"/>
  <c r="F28" i="8"/>
  <c r="F21" i="15"/>
  <c r="F65" i="13"/>
  <c r="N76" i="13"/>
  <c r="E65" i="13" s="1"/>
  <c r="C64" i="15"/>
  <c r="F64" i="15" s="1"/>
  <c r="N77" i="15"/>
  <c r="E64" i="15" s="1"/>
  <c r="F23" i="15"/>
  <c r="F29" i="15"/>
  <c r="F27" i="15"/>
  <c r="F25" i="15"/>
  <c r="F55" i="13"/>
  <c r="F64" i="13"/>
  <c r="F62" i="13"/>
  <c r="F60" i="13"/>
  <c r="F56" i="13"/>
  <c r="F29" i="13"/>
  <c r="F27" i="13"/>
  <c r="F23" i="13"/>
  <c r="F22" i="13"/>
  <c r="N30" i="13"/>
  <c r="E32" i="13" s="1"/>
  <c r="F56" i="8"/>
  <c r="C32" i="8"/>
  <c r="F32" i="8" s="1"/>
  <c r="F25" i="13"/>
  <c r="L20" i="7"/>
  <c r="F32" i="13"/>
  <c r="F58" i="8"/>
  <c r="F27" i="8"/>
  <c r="O37" i="7"/>
  <c r="E64" i="8"/>
  <c r="L18" i="7"/>
  <c r="F62" i="7"/>
  <c r="F57" i="7"/>
  <c r="F60" i="7"/>
  <c r="F59" i="8"/>
  <c r="F57" i="8"/>
  <c r="F54" i="8"/>
  <c r="F64" i="8"/>
  <c r="F55" i="8"/>
  <c r="F22" i="8"/>
  <c r="F30" i="8"/>
  <c r="F29" i="8"/>
  <c r="F24" i="8"/>
  <c r="F23" i="8"/>
  <c r="F58" i="7"/>
  <c r="F53" i="7"/>
  <c r="F59" i="7"/>
  <c r="F56" i="7"/>
  <c r="F55" i="7"/>
  <c r="F54" i="7"/>
  <c r="L24" i="7"/>
  <c r="F61" i="7"/>
  <c r="M15" i="41"/>
  <c r="M13" i="41"/>
  <c r="M16" i="41"/>
  <c r="M14" i="41"/>
  <c r="M12" i="41"/>
  <c r="M11" i="41"/>
  <c r="I35" i="44"/>
  <c r="I49" i="44"/>
  <c r="F63" i="13"/>
  <c r="F61" i="13"/>
  <c r="F57" i="13"/>
  <c r="F24" i="13"/>
  <c r="F31" i="13"/>
  <c r="F62" i="15"/>
  <c r="F59" i="15"/>
  <c r="F58" i="15"/>
  <c r="F57" i="15"/>
  <c r="F56" i="15"/>
  <c r="F55" i="15"/>
  <c r="F54" i="15"/>
  <c r="F30" i="15"/>
  <c r="F28" i="15"/>
  <c r="F26" i="15"/>
  <c r="F24" i="15"/>
  <c r="F22" i="15"/>
  <c r="C31" i="15"/>
  <c r="F31" i="15" s="1"/>
  <c r="P16" i="7"/>
  <c r="E53" i="7" s="1"/>
  <c r="M26" i="7"/>
  <c r="P26" i="7" s="1"/>
  <c r="L8" i="41"/>
  <c r="N17" i="41" s="1"/>
  <c r="L22" i="7"/>
  <c r="O17" i="41" l="1"/>
  <c r="F63" i="7"/>
  <c r="M17" i="41"/>
</calcChain>
</file>

<file path=xl/sharedStrings.xml><?xml version="1.0" encoding="utf-8"?>
<sst xmlns="http://schemas.openxmlformats.org/spreadsheetml/2006/main" count="1262" uniqueCount="245">
  <si>
    <t>飲料</t>
  </si>
  <si>
    <t>その他の食料工業品</t>
  </si>
  <si>
    <t>雑品</t>
  </si>
  <si>
    <t>電気機械</t>
  </si>
  <si>
    <t>米</t>
  </si>
  <si>
    <t>その他の日用品</t>
  </si>
  <si>
    <t>麦</t>
  </si>
  <si>
    <t>鉄鋼</t>
  </si>
  <si>
    <t>合計</t>
    <rPh sb="0" eb="2">
      <t>ゴウケイ</t>
    </rPh>
    <phoneticPr fontId="2"/>
  </si>
  <si>
    <t>静岡県保管残高上位10品目　（トン）</t>
    <rPh sb="0" eb="3">
      <t>シズオカケン</t>
    </rPh>
    <rPh sb="3" eb="5">
      <t>ホカン</t>
    </rPh>
    <rPh sb="5" eb="7">
      <t>ザンダカ</t>
    </rPh>
    <rPh sb="7" eb="9">
      <t>ジョウイ</t>
    </rPh>
    <rPh sb="11" eb="13">
      <t>ヒンモク</t>
    </rPh>
    <phoneticPr fontId="2"/>
  </si>
  <si>
    <t>品目</t>
  </si>
  <si>
    <t>雑穀</t>
  </si>
  <si>
    <t>豆</t>
  </si>
  <si>
    <t>畜産品</t>
  </si>
  <si>
    <t>水産品</t>
  </si>
  <si>
    <t>油脂用作物</t>
  </si>
  <si>
    <t>葉たばこ</t>
  </si>
  <si>
    <t>天然ゴム</t>
  </si>
  <si>
    <t>木材</t>
  </si>
  <si>
    <t>非金属鉱物</t>
  </si>
  <si>
    <t>非鉄金属</t>
  </si>
  <si>
    <t>金属製品</t>
  </si>
  <si>
    <t>その他の機械</t>
  </si>
  <si>
    <t>板ガラス・同製品</t>
  </si>
  <si>
    <t>その他の窯業品</t>
  </si>
  <si>
    <t>石油製品</t>
  </si>
  <si>
    <t>科学薬品</t>
  </si>
  <si>
    <t>化学肥料</t>
  </si>
  <si>
    <t>染・顔・塗料</t>
  </si>
  <si>
    <t>合成樹脂</t>
  </si>
  <si>
    <t>その他の化学工業品</t>
  </si>
  <si>
    <t>紙・パルプ</t>
  </si>
  <si>
    <t>化学繊維糸</t>
  </si>
  <si>
    <t>その他の糸</t>
  </si>
  <si>
    <t>その他の織物</t>
  </si>
  <si>
    <t>缶詰・ビン詰</t>
  </si>
  <si>
    <t>砂糖</t>
  </si>
  <si>
    <t>織物製品</t>
  </si>
  <si>
    <t>ゴム製品</t>
  </si>
  <si>
    <t>その他の製造工業品</t>
  </si>
  <si>
    <t>動植物性飼・肥料</t>
  </si>
  <si>
    <t>備考</t>
  </si>
  <si>
    <t>前月比％</t>
    <rPh sb="0" eb="3">
      <t>ゼンゲツヒ</t>
    </rPh>
    <phoneticPr fontId="2"/>
  </si>
  <si>
    <t>前年同月比％</t>
  </si>
  <si>
    <t>前月比％</t>
  </si>
  <si>
    <t>順位</t>
  </si>
  <si>
    <t>その他</t>
    <rPh sb="0" eb="3">
      <t>ソノタ</t>
    </rPh>
    <phoneticPr fontId="2"/>
  </si>
  <si>
    <t>順位</t>
    <rPh sb="0" eb="2">
      <t>ジュンイ</t>
    </rPh>
    <phoneticPr fontId="2"/>
  </si>
  <si>
    <t>順位</t>
    <rPh sb="0" eb="2">
      <t>ジュンイ</t>
    </rPh>
    <phoneticPr fontId="2"/>
  </si>
  <si>
    <t>品目</t>
    <rPh sb="0" eb="2">
      <t>ヒンモク</t>
    </rPh>
    <phoneticPr fontId="2"/>
  </si>
  <si>
    <t>前年同月比％</t>
    <rPh sb="0" eb="2">
      <t>ゼンネン</t>
    </rPh>
    <rPh sb="2" eb="5">
      <t>ドウゲツヒ</t>
    </rPh>
    <phoneticPr fontId="2"/>
  </si>
  <si>
    <t>合計</t>
    <rPh sb="0" eb="2">
      <t>ゴウケイ</t>
    </rPh>
    <phoneticPr fontId="14"/>
  </si>
  <si>
    <t>支部別入庫高</t>
    <rPh sb="0" eb="2">
      <t>シブ</t>
    </rPh>
    <rPh sb="2" eb="3">
      <t>ベツ</t>
    </rPh>
    <rPh sb="3" eb="5">
      <t>ニュウコ</t>
    </rPh>
    <rPh sb="5" eb="6">
      <t>ダカ</t>
    </rPh>
    <phoneticPr fontId="2"/>
  </si>
  <si>
    <t>前年同月比％</t>
    <rPh sb="0" eb="2">
      <t>ゼンネン</t>
    </rPh>
    <rPh sb="2" eb="4">
      <t>ドウゲツ</t>
    </rPh>
    <rPh sb="4" eb="5">
      <t>ヒ</t>
    </rPh>
    <phoneticPr fontId="2"/>
  </si>
  <si>
    <t>前月比％</t>
    <rPh sb="0" eb="3">
      <t>ゼンゲツヒ</t>
    </rPh>
    <phoneticPr fontId="2"/>
  </si>
  <si>
    <t>備考</t>
    <rPh sb="0" eb="2">
      <t>ビコウ</t>
    </rPh>
    <phoneticPr fontId="2"/>
  </si>
  <si>
    <t>品目</t>
    <rPh sb="0" eb="2">
      <t>ヒンモク</t>
    </rPh>
    <phoneticPr fontId="2"/>
  </si>
  <si>
    <t>化学繊維織物</t>
    <rPh sb="0" eb="2">
      <t>カガク</t>
    </rPh>
    <rPh sb="2" eb="4">
      <t>センイ</t>
    </rPh>
    <rPh sb="4" eb="6">
      <t>オリモノ</t>
    </rPh>
    <phoneticPr fontId="14"/>
  </si>
  <si>
    <t>40品目合計</t>
    <rPh sb="2" eb="4">
      <t>ヒンモク</t>
    </rPh>
    <rPh sb="4" eb="6">
      <t>ゴウケイ</t>
    </rPh>
    <phoneticPr fontId="2"/>
  </si>
  <si>
    <t>40品目合計</t>
    <rPh sb="2" eb="3">
      <t>ヒン</t>
    </rPh>
    <rPh sb="3" eb="4">
      <t>モク</t>
    </rPh>
    <rPh sb="4" eb="6">
      <t>ゴウケイ</t>
    </rPh>
    <phoneticPr fontId="2"/>
  </si>
  <si>
    <t>４０品目合計</t>
    <rPh sb="0" eb="3">
      <t>４０ヒン</t>
    </rPh>
    <rPh sb="3" eb="4">
      <t>モク</t>
    </rPh>
    <rPh sb="4" eb="6">
      <t>ゴウケイ</t>
    </rPh>
    <phoneticPr fontId="2"/>
  </si>
  <si>
    <t>４０品目合計</t>
    <rPh sb="0" eb="3">
      <t>４０ヒン</t>
    </rPh>
    <rPh sb="3" eb="4">
      <t>モク</t>
    </rPh>
    <rPh sb="4" eb="6">
      <t>ゴウケイ</t>
    </rPh>
    <phoneticPr fontId="2"/>
  </si>
  <si>
    <t>回転率％</t>
    <rPh sb="0" eb="2">
      <t>カイテン</t>
    </rPh>
    <rPh sb="2" eb="3">
      <t>リツ</t>
    </rPh>
    <phoneticPr fontId="2"/>
  </si>
  <si>
    <t>４０品目合計</t>
    <rPh sb="0" eb="3">
      <t>４０ヒン</t>
    </rPh>
    <rPh sb="3" eb="4">
      <t>モク</t>
    </rPh>
    <rPh sb="4" eb="6">
      <t>ゴウケイ</t>
    </rPh>
    <phoneticPr fontId="2"/>
  </si>
  <si>
    <t>回転率</t>
    <rPh sb="0" eb="2">
      <t>カイテン</t>
    </rPh>
    <rPh sb="2" eb="3">
      <t>リツ</t>
    </rPh>
    <phoneticPr fontId="2"/>
  </si>
  <si>
    <t>４０品目合計</t>
    <rPh sb="0" eb="3">
      <t>４０ヒン</t>
    </rPh>
    <rPh sb="3" eb="4">
      <t>モク</t>
    </rPh>
    <rPh sb="4" eb="6">
      <t>ゴウケイ</t>
    </rPh>
    <phoneticPr fontId="2"/>
  </si>
  <si>
    <t>グラフ関連数字</t>
    <rPh sb="3" eb="5">
      <t>カンレン</t>
    </rPh>
    <rPh sb="5" eb="7">
      <t>スウジ</t>
    </rPh>
    <phoneticPr fontId="2"/>
  </si>
  <si>
    <t>東部</t>
    <rPh sb="0" eb="2">
      <t>トウブ</t>
    </rPh>
    <phoneticPr fontId="2"/>
  </si>
  <si>
    <t>富士</t>
    <rPh sb="0" eb="2">
      <t>フジ</t>
    </rPh>
    <phoneticPr fontId="2"/>
  </si>
  <si>
    <t>40品目合計</t>
    <rPh sb="2" eb="3">
      <t>ヒン</t>
    </rPh>
    <rPh sb="3" eb="4">
      <t>モク</t>
    </rPh>
    <rPh sb="4" eb="6">
      <t>ゴウケイ</t>
    </rPh>
    <phoneticPr fontId="2"/>
  </si>
  <si>
    <t>前月</t>
    <rPh sb="0" eb="2">
      <t>ゼンゲツ</t>
    </rPh>
    <phoneticPr fontId="2"/>
  </si>
  <si>
    <t>缶詰・びん詰</t>
    <phoneticPr fontId="2"/>
  </si>
  <si>
    <t>入庫高</t>
    <rPh sb="0" eb="2">
      <t>ニュウコ</t>
    </rPh>
    <rPh sb="2" eb="3">
      <t>ダカ</t>
    </rPh>
    <phoneticPr fontId="2"/>
  </si>
  <si>
    <t>入庫高</t>
    <rPh sb="0" eb="2">
      <t>ニュウコ</t>
    </rPh>
    <rPh sb="2" eb="3">
      <t>ダカ</t>
    </rPh>
    <phoneticPr fontId="2"/>
  </si>
  <si>
    <t>保管残高</t>
    <rPh sb="0" eb="2">
      <t>ホカン</t>
    </rPh>
    <rPh sb="2" eb="4">
      <t>ザンダカ</t>
    </rPh>
    <phoneticPr fontId="2"/>
  </si>
  <si>
    <t>計</t>
    <rPh sb="0" eb="1">
      <t>ケイ</t>
    </rPh>
    <phoneticPr fontId="2"/>
  </si>
  <si>
    <t>トン</t>
    <phoneticPr fontId="2"/>
  </si>
  <si>
    <t>前月</t>
    <rPh sb="0" eb="2">
      <t>ゼンゲツ</t>
    </rPh>
    <phoneticPr fontId="2"/>
  </si>
  <si>
    <t>駿遠支部</t>
    <rPh sb="0" eb="1">
      <t>スルガ</t>
    </rPh>
    <rPh sb="1" eb="2">
      <t>エン</t>
    </rPh>
    <rPh sb="2" eb="4">
      <t>シブ</t>
    </rPh>
    <phoneticPr fontId="2"/>
  </si>
  <si>
    <t>富士支部</t>
    <rPh sb="0" eb="2">
      <t>フジ</t>
    </rPh>
    <rPh sb="2" eb="4">
      <t>シブ</t>
    </rPh>
    <phoneticPr fontId="2"/>
  </si>
  <si>
    <t>化学薬品</t>
    <rPh sb="0" eb="2">
      <t>カガク</t>
    </rPh>
    <rPh sb="2" eb="4">
      <t>ヤクヒン</t>
    </rPh>
    <phoneticPr fontId="2"/>
  </si>
  <si>
    <t>前月合計</t>
    <rPh sb="0" eb="2">
      <t>ゼンゲツ</t>
    </rPh>
    <rPh sb="2" eb="4">
      <t>ゴウケイ</t>
    </rPh>
    <phoneticPr fontId="2"/>
  </si>
  <si>
    <t>４０品目合計</t>
    <rPh sb="2" eb="3">
      <t>ヒン</t>
    </rPh>
    <rPh sb="3" eb="4">
      <t>モク</t>
    </rPh>
    <rPh sb="4" eb="6">
      <t>ゴウケイ</t>
    </rPh>
    <phoneticPr fontId="2"/>
  </si>
  <si>
    <t>当月</t>
    <rPh sb="0" eb="2">
      <t>トウゲツ</t>
    </rPh>
    <phoneticPr fontId="2"/>
  </si>
  <si>
    <t>紙・パルプ</t>
    <rPh sb="0" eb="1">
      <t>カミ</t>
    </rPh>
    <phoneticPr fontId="2"/>
  </si>
  <si>
    <t>※※※※☆☆☆</t>
    <phoneticPr fontId="2"/>
  </si>
  <si>
    <t>その他の日用品</t>
    <rPh sb="2" eb="3">
      <t>タ</t>
    </rPh>
    <rPh sb="4" eb="7">
      <t>ニチヨウヒン</t>
    </rPh>
    <phoneticPr fontId="2"/>
  </si>
  <si>
    <t>電気機械</t>
    <rPh sb="0" eb="2">
      <t>デンキ</t>
    </rPh>
    <rPh sb="2" eb="4">
      <t>キカイ</t>
    </rPh>
    <phoneticPr fontId="2"/>
  </si>
  <si>
    <t>前月</t>
    <rPh sb="0" eb="2">
      <t>ゼンゲツ</t>
    </rPh>
    <phoneticPr fontId="2"/>
  </si>
  <si>
    <t>１月</t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</si>
  <si>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</si>
  <si>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</si>
  <si>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</si>
  <si>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</si>
  <si>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</si>
  <si>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</si>
  <si>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</si>
  <si>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</si>
  <si>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</si>
  <si>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</si>
  <si>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</si>
  <si>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１月</t>
    <rPh sb="0" eb="2">
      <t>１ガツ</t>
    </rPh>
    <phoneticPr fontId="2"/>
  </si>
  <si>
    <t>２月</t>
    <rPh sb="0" eb="2">
      <t>２ガツ</t>
    </rPh>
    <phoneticPr fontId="2"/>
  </si>
  <si>
    <t>３月</t>
    <rPh sb="0" eb="2">
      <t>３ガツ</t>
    </rPh>
    <phoneticPr fontId="2"/>
  </si>
  <si>
    <t>静岡支部</t>
    <rPh sb="0" eb="2">
      <t>シズオカ</t>
    </rPh>
    <rPh sb="2" eb="4">
      <t>シブ</t>
    </rPh>
    <phoneticPr fontId="2"/>
  </si>
  <si>
    <t>雑品</t>
    <rPh sb="0" eb="2">
      <t>ザッピン</t>
    </rPh>
    <phoneticPr fontId="2"/>
  </si>
  <si>
    <t>４０品目合計</t>
    <rPh sb="2" eb="4">
      <t>ヒンモク</t>
    </rPh>
    <rPh sb="4" eb="6">
      <t>ゴウケイ</t>
    </rPh>
    <phoneticPr fontId="2"/>
  </si>
  <si>
    <t>飲料</t>
    <rPh sb="0" eb="2">
      <t>インリョウ</t>
    </rPh>
    <phoneticPr fontId="2"/>
  </si>
  <si>
    <t>合成樹脂</t>
    <rPh sb="0" eb="2">
      <t>ゴウセイ</t>
    </rPh>
    <rPh sb="2" eb="4">
      <t>ジュシ</t>
    </rPh>
    <phoneticPr fontId="2"/>
  </si>
  <si>
    <t>鉄鋼</t>
    <rPh sb="0" eb="2">
      <t>テッコウ</t>
    </rPh>
    <phoneticPr fontId="2"/>
  </si>
  <si>
    <t>その他の機械</t>
    <rPh sb="2" eb="3">
      <t>タ</t>
    </rPh>
    <rPh sb="4" eb="6">
      <t>キカイ</t>
    </rPh>
    <phoneticPr fontId="2"/>
  </si>
  <si>
    <t>合計</t>
    <rPh sb="0" eb="2">
      <t>ゴウケイ</t>
    </rPh>
    <phoneticPr fontId="2"/>
  </si>
  <si>
    <t>前月</t>
    <rPh sb="0" eb="1">
      <t>マエ</t>
    </rPh>
    <rPh sb="1" eb="2">
      <t>８ガツ</t>
    </rPh>
    <phoneticPr fontId="2"/>
  </si>
  <si>
    <t>缶詰・びん詰</t>
    <rPh sb="0" eb="2">
      <t>カンヅメ</t>
    </rPh>
    <rPh sb="5" eb="6">
      <t>ツ</t>
    </rPh>
    <phoneticPr fontId="2"/>
  </si>
  <si>
    <t>その他の食料工業品</t>
    <rPh sb="2" eb="3">
      <t>タ</t>
    </rPh>
    <rPh sb="4" eb="6">
      <t>ショクリョウ</t>
    </rPh>
    <rPh sb="6" eb="8">
      <t>コウギョウ</t>
    </rPh>
    <rPh sb="8" eb="9">
      <t>ヒン</t>
    </rPh>
    <phoneticPr fontId="2"/>
  </si>
  <si>
    <t>化学繊維織物</t>
    <rPh sb="0" eb="2">
      <t>カガク</t>
    </rPh>
    <rPh sb="2" eb="4">
      <t>センイ</t>
    </rPh>
    <rPh sb="4" eb="6">
      <t>オリモノ</t>
    </rPh>
    <phoneticPr fontId="14"/>
  </si>
  <si>
    <t>缶詰・びん詰</t>
    <phoneticPr fontId="2"/>
  </si>
  <si>
    <t>合　　　　計</t>
    <rPh sb="0" eb="1">
      <t>ゴウ</t>
    </rPh>
    <rPh sb="5" eb="6">
      <t>ケイ</t>
    </rPh>
    <phoneticPr fontId="2"/>
  </si>
  <si>
    <t>その他の織物</t>
    <rPh sb="0" eb="3">
      <t>ソノタ</t>
    </rPh>
    <rPh sb="4" eb="6">
      <t>オリモノ</t>
    </rPh>
    <phoneticPr fontId="2"/>
  </si>
  <si>
    <t>トン数</t>
    <rPh sb="2" eb="3">
      <t>スウ</t>
    </rPh>
    <phoneticPr fontId="2"/>
  </si>
  <si>
    <t>品目</t>
    <rPh sb="0" eb="2">
      <t>ヒンモク</t>
    </rPh>
    <phoneticPr fontId="2"/>
  </si>
  <si>
    <t>駿遠支部</t>
    <rPh sb="0" eb="1">
      <t>スルガ</t>
    </rPh>
    <rPh sb="1" eb="2">
      <t>エン</t>
    </rPh>
    <rPh sb="2" eb="4">
      <t>シブ</t>
    </rPh>
    <phoneticPr fontId="2"/>
  </si>
  <si>
    <t>東部支部</t>
    <rPh sb="0" eb="2">
      <t>トウブ</t>
    </rPh>
    <rPh sb="2" eb="4">
      <t>シブ</t>
    </rPh>
    <phoneticPr fontId="2"/>
  </si>
  <si>
    <t>清水支部</t>
    <rPh sb="0" eb="2">
      <t>シミズ</t>
    </rPh>
    <rPh sb="2" eb="4">
      <t>シブ</t>
    </rPh>
    <phoneticPr fontId="2"/>
  </si>
  <si>
    <t>西部支部</t>
    <rPh sb="0" eb="2">
      <t>セイブ</t>
    </rPh>
    <rPh sb="2" eb="4">
      <t>シブ</t>
    </rPh>
    <phoneticPr fontId="2"/>
  </si>
  <si>
    <t>缶詰・びん詰</t>
    <phoneticPr fontId="2"/>
  </si>
  <si>
    <t>合計</t>
    <rPh sb="0" eb="2">
      <t>ゴウケイ</t>
    </rPh>
    <phoneticPr fontId="14"/>
  </si>
  <si>
    <t>缶詰・びん詰</t>
    <phoneticPr fontId="2"/>
  </si>
  <si>
    <r>
      <t>4</t>
    </r>
    <r>
      <rPr>
        <sz val="11"/>
        <rFont val="ＭＳ Ｐゴシック"/>
        <family val="3"/>
        <charset val="128"/>
      </rPr>
      <t>0品目合計</t>
    </r>
    <rPh sb="2" eb="4">
      <t>ヒンモク</t>
    </rPh>
    <rPh sb="4" eb="6">
      <t>ゴウケイ</t>
    </rPh>
    <phoneticPr fontId="2"/>
  </si>
  <si>
    <r>
      <t>平均保管残高</t>
    </r>
    <r>
      <rPr>
        <sz val="8"/>
        <rFont val="ＭＳ Ｐゴシック"/>
        <family val="3"/>
        <charset val="128"/>
      </rPr>
      <t>（万ﾄﾝ）</t>
    </r>
    <rPh sb="0" eb="2">
      <t>ヘイキン</t>
    </rPh>
    <rPh sb="2" eb="4">
      <t>ホカン</t>
    </rPh>
    <rPh sb="4" eb="6">
      <t>ザンダカ</t>
    </rPh>
    <rPh sb="7" eb="8">
      <t>マン</t>
    </rPh>
    <phoneticPr fontId="2"/>
  </si>
  <si>
    <t>その他</t>
    <rPh sb="2" eb="3">
      <t>タ</t>
    </rPh>
    <phoneticPr fontId="2"/>
  </si>
  <si>
    <t>所管面積</t>
    <rPh sb="0" eb="2">
      <t>ショカン</t>
    </rPh>
    <rPh sb="2" eb="4">
      <t>メンセキ</t>
    </rPh>
    <phoneticPr fontId="2"/>
  </si>
  <si>
    <t>在庫面積</t>
    <rPh sb="0" eb="2">
      <t>ザイコ</t>
    </rPh>
    <rPh sb="2" eb="4">
      <t>メンセキ</t>
    </rPh>
    <phoneticPr fontId="2"/>
  </si>
  <si>
    <t>東部支部</t>
    <rPh sb="2" eb="4">
      <t>シブ</t>
    </rPh>
    <phoneticPr fontId="2"/>
  </si>
  <si>
    <t>富士支部</t>
    <rPh sb="0" eb="2">
      <t>フジ</t>
    </rPh>
    <rPh sb="2" eb="4">
      <t>シブ</t>
    </rPh>
    <phoneticPr fontId="2"/>
  </si>
  <si>
    <t>空面積</t>
    <rPh sb="0" eb="1">
      <t>カラ</t>
    </rPh>
    <rPh sb="1" eb="3">
      <t>メンセキ</t>
    </rPh>
    <phoneticPr fontId="2"/>
  </si>
  <si>
    <t>　　　　　　　　　区分</t>
    <rPh sb="9" eb="11">
      <t>クブン</t>
    </rPh>
    <phoneticPr fontId="2"/>
  </si>
  <si>
    <t>利用率％</t>
    <rPh sb="0" eb="3">
      <t>リヨウリツ</t>
    </rPh>
    <phoneticPr fontId="2"/>
  </si>
  <si>
    <t>備考</t>
    <rPh sb="0" eb="2">
      <t>ビコウ</t>
    </rPh>
    <phoneticPr fontId="2"/>
  </si>
  <si>
    <t>倉庫別</t>
    <rPh sb="0" eb="2">
      <t>ソウコ</t>
    </rPh>
    <rPh sb="2" eb="3">
      <t>ベツ</t>
    </rPh>
    <phoneticPr fontId="2"/>
  </si>
  <si>
    <t>野積倉庫</t>
    <rPh sb="0" eb="1">
      <t>ノ</t>
    </rPh>
    <rPh sb="1" eb="2">
      <t>ヅ</t>
    </rPh>
    <rPh sb="2" eb="4">
      <t>ソウコ</t>
    </rPh>
    <phoneticPr fontId="2"/>
  </si>
  <si>
    <t>サイロ</t>
    <phoneticPr fontId="2"/>
  </si>
  <si>
    <t>危険品倉庫</t>
    <rPh sb="0" eb="2">
      <t>キケン</t>
    </rPh>
    <rPh sb="2" eb="3">
      <t>ヒン</t>
    </rPh>
    <rPh sb="3" eb="5">
      <t>ソウコ</t>
    </rPh>
    <phoneticPr fontId="2"/>
  </si>
  <si>
    <t>年間合計</t>
    <rPh sb="0" eb="1">
      <t>ネン</t>
    </rPh>
    <rPh sb="1" eb="2">
      <t>カン</t>
    </rPh>
    <rPh sb="2" eb="4">
      <t>ゴウケイ</t>
    </rPh>
    <phoneticPr fontId="2"/>
  </si>
  <si>
    <t>年間平均</t>
    <rPh sb="0" eb="1">
      <t>ネン</t>
    </rPh>
    <rPh sb="1" eb="2">
      <t>カン</t>
    </rPh>
    <rPh sb="2" eb="4">
      <t>ヘイキン</t>
    </rPh>
    <phoneticPr fontId="2"/>
  </si>
  <si>
    <t>前年比　％</t>
    <rPh sb="0" eb="3">
      <t>ゼンネンヒ</t>
    </rPh>
    <phoneticPr fontId="2"/>
  </si>
  <si>
    <t>前年比　％</t>
    <rPh sb="0" eb="2">
      <t>ゼンネン</t>
    </rPh>
    <rPh sb="2" eb="3">
      <t>ヒ</t>
    </rPh>
    <phoneticPr fontId="2"/>
  </si>
  <si>
    <t>年合計</t>
    <rPh sb="0" eb="1">
      <t>ネン</t>
    </rPh>
    <rPh sb="1" eb="3">
      <t>ゴウケイ</t>
    </rPh>
    <phoneticPr fontId="2"/>
  </si>
  <si>
    <t>年平均</t>
    <rPh sb="0" eb="1">
      <t>ネン</t>
    </rPh>
    <rPh sb="1" eb="3">
      <t>ヘイキン</t>
    </rPh>
    <phoneticPr fontId="2"/>
  </si>
  <si>
    <t>ゴム製品</t>
    <rPh sb="2" eb="4">
      <t>セイヒン</t>
    </rPh>
    <phoneticPr fontId="2"/>
  </si>
  <si>
    <t>その他の製造工業品</t>
    <rPh sb="2" eb="3">
      <t>タ</t>
    </rPh>
    <rPh sb="4" eb="6">
      <t>セイゾウ</t>
    </rPh>
    <rPh sb="6" eb="8">
      <t>コウギョウ</t>
    </rPh>
    <rPh sb="8" eb="9">
      <t>ヒン</t>
    </rPh>
    <phoneticPr fontId="2"/>
  </si>
  <si>
    <t>平成23年</t>
    <rPh sb="0" eb="2">
      <t>ヘイセイ</t>
    </rPh>
    <rPh sb="4" eb="5">
      <t>ネン</t>
    </rPh>
    <phoneticPr fontId="2"/>
  </si>
  <si>
    <t>-1-</t>
    <phoneticPr fontId="2"/>
  </si>
  <si>
    <t>静岡県倉庫協会</t>
    <rPh sb="0" eb="3">
      <t>シズオカケン</t>
    </rPh>
    <rPh sb="3" eb="5">
      <t>ソウコ</t>
    </rPh>
    <rPh sb="5" eb="7">
      <t>キョウカイ</t>
    </rPh>
    <phoneticPr fontId="2"/>
  </si>
  <si>
    <t>利用率（%）</t>
    <rPh sb="0" eb="3">
      <t>リヨウリツ</t>
    </rPh>
    <phoneticPr fontId="2"/>
  </si>
  <si>
    <t>会員数(社）</t>
    <rPh sb="0" eb="3">
      <t>カイインスウ</t>
    </rPh>
    <rPh sb="4" eb="5">
      <t>シャ</t>
    </rPh>
    <phoneticPr fontId="2"/>
  </si>
  <si>
    <r>
      <t>所管面積　</t>
    </r>
    <r>
      <rPr>
        <sz val="8"/>
        <rFont val="ＭＳ Ｐゴシック"/>
        <family val="3"/>
        <charset val="128"/>
      </rPr>
      <t>(万㎡）</t>
    </r>
    <rPh sb="0" eb="2">
      <t>ショカン</t>
    </rPh>
    <rPh sb="2" eb="4">
      <t>メンセキ</t>
    </rPh>
    <rPh sb="6" eb="7">
      <t>マン</t>
    </rPh>
    <phoneticPr fontId="2"/>
  </si>
  <si>
    <t>化学肥料</t>
    <rPh sb="0" eb="2">
      <t>カガク</t>
    </rPh>
    <rPh sb="2" eb="4">
      <t>ヒリョウ</t>
    </rPh>
    <phoneticPr fontId="2"/>
  </si>
  <si>
    <t>静　岡　県　内　の　貨　物　動　向</t>
    <rPh sb="0" eb="3">
      <t>シズオカ</t>
    </rPh>
    <rPh sb="4" eb="7">
      <t>ケンナイ</t>
    </rPh>
    <rPh sb="10" eb="13">
      <t>カモツ</t>
    </rPh>
    <rPh sb="14" eb="17">
      <t>ドウコウ</t>
    </rPh>
    <phoneticPr fontId="2"/>
  </si>
  <si>
    <t>シートＮＯ</t>
    <phoneticPr fontId="2"/>
  </si>
  <si>
    <t>シ　ー　ト　名　称</t>
    <rPh sb="6" eb="7">
      <t>メイ</t>
    </rPh>
    <rPh sb="8" eb="9">
      <t>ショウ</t>
    </rPh>
    <phoneticPr fontId="2"/>
  </si>
  <si>
    <t>所管面積（1～3類）と保管残高の推移</t>
    <rPh sb="0" eb="2">
      <t>ショカン</t>
    </rPh>
    <rPh sb="2" eb="4">
      <t>メンセキ</t>
    </rPh>
    <rPh sb="8" eb="9">
      <t>ルイ</t>
    </rPh>
    <rPh sb="11" eb="13">
      <t>ホカン</t>
    </rPh>
    <rPh sb="13" eb="15">
      <t>ザンダカ</t>
    </rPh>
    <rPh sb="16" eb="18">
      <t>スイイ</t>
    </rPh>
    <phoneticPr fontId="2"/>
  </si>
  <si>
    <t>倉庫使用状況</t>
    <rPh sb="0" eb="2">
      <t>ソウコ</t>
    </rPh>
    <rPh sb="2" eb="4">
      <t>シヨウ</t>
    </rPh>
    <rPh sb="4" eb="6">
      <t>ジョウキョウ</t>
    </rPh>
    <phoneticPr fontId="2"/>
  </si>
  <si>
    <t>入庫高、保管残高、回転率の推移</t>
    <rPh sb="0" eb="2">
      <t>ニュウコ</t>
    </rPh>
    <rPh sb="2" eb="3">
      <t>ダカ</t>
    </rPh>
    <rPh sb="4" eb="6">
      <t>ホカン</t>
    </rPh>
    <rPh sb="6" eb="8">
      <t>ザンダカ</t>
    </rPh>
    <rPh sb="9" eb="11">
      <t>カイテン</t>
    </rPh>
    <rPh sb="11" eb="12">
      <t>リツ</t>
    </rPh>
    <rPh sb="13" eb="15">
      <t>スイイ</t>
    </rPh>
    <phoneticPr fontId="2"/>
  </si>
  <si>
    <t>入庫高上位１０品目</t>
    <rPh sb="0" eb="2">
      <t>ニュウコ</t>
    </rPh>
    <rPh sb="2" eb="3">
      <t>ダカ</t>
    </rPh>
    <rPh sb="3" eb="5">
      <t>ジョウイ</t>
    </rPh>
    <rPh sb="7" eb="9">
      <t>ヒンモク</t>
    </rPh>
    <phoneticPr fontId="2"/>
  </si>
  <si>
    <t>　</t>
    <phoneticPr fontId="2"/>
  </si>
  <si>
    <t>東部、富士支部　　　入庫高上位10品目</t>
    <rPh sb="0" eb="2">
      <t>トウブ</t>
    </rPh>
    <rPh sb="3" eb="5">
      <t>フジ</t>
    </rPh>
    <rPh sb="5" eb="7">
      <t>シブ</t>
    </rPh>
    <rPh sb="10" eb="12">
      <t>ニュウコ</t>
    </rPh>
    <rPh sb="12" eb="13">
      <t>ダカ</t>
    </rPh>
    <rPh sb="13" eb="15">
      <t>ジョウイ</t>
    </rPh>
    <rPh sb="17" eb="19">
      <t>ヒンモク</t>
    </rPh>
    <phoneticPr fontId="2"/>
  </si>
  <si>
    <t>清水、静岡支部　　　入庫高上位10品目</t>
    <rPh sb="0" eb="2">
      <t>シミズ</t>
    </rPh>
    <rPh sb="3" eb="5">
      <t>シズオカ</t>
    </rPh>
    <rPh sb="5" eb="7">
      <t>シブ</t>
    </rPh>
    <rPh sb="10" eb="12">
      <t>ニュウコ</t>
    </rPh>
    <rPh sb="12" eb="13">
      <t>ダカ</t>
    </rPh>
    <rPh sb="13" eb="15">
      <t>ジョウイ</t>
    </rPh>
    <rPh sb="17" eb="19">
      <t>ヒンモク</t>
    </rPh>
    <phoneticPr fontId="2"/>
  </si>
  <si>
    <t>駿遠、西部支部　　　入庫高上位10品目</t>
    <rPh sb="0" eb="2">
      <t>スンエン</t>
    </rPh>
    <rPh sb="3" eb="5">
      <t>セイブ</t>
    </rPh>
    <rPh sb="5" eb="7">
      <t>シブ</t>
    </rPh>
    <rPh sb="10" eb="12">
      <t>ニュウコ</t>
    </rPh>
    <rPh sb="12" eb="13">
      <t>ダカ</t>
    </rPh>
    <rPh sb="13" eb="15">
      <t>ジョウイ</t>
    </rPh>
    <rPh sb="17" eb="19">
      <t>ヒンモク</t>
    </rPh>
    <phoneticPr fontId="2"/>
  </si>
  <si>
    <t>保管残高上位10品目</t>
    <rPh sb="0" eb="2">
      <t>ホカン</t>
    </rPh>
    <rPh sb="2" eb="4">
      <t>ザンダカ</t>
    </rPh>
    <rPh sb="4" eb="6">
      <t>ジョウイ</t>
    </rPh>
    <rPh sb="8" eb="10">
      <t>ヒンモク</t>
    </rPh>
    <phoneticPr fontId="2"/>
  </si>
  <si>
    <t>東部、富士支部　　　保管残高上位10品目</t>
    <rPh sb="0" eb="2">
      <t>トウブ</t>
    </rPh>
    <rPh sb="3" eb="5">
      <t>フジ</t>
    </rPh>
    <rPh sb="5" eb="7">
      <t>シブ</t>
    </rPh>
    <rPh sb="10" eb="12">
      <t>ホカン</t>
    </rPh>
    <rPh sb="12" eb="14">
      <t>ザンダカ</t>
    </rPh>
    <rPh sb="14" eb="16">
      <t>ジョウイ</t>
    </rPh>
    <rPh sb="18" eb="20">
      <t>ヒンモク</t>
    </rPh>
    <phoneticPr fontId="2"/>
  </si>
  <si>
    <t>清水、静岡支部　　　保管残高上位10品目</t>
    <rPh sb="0" eb="2">
      <t>シミズ</t>
    </rPh>
    <rPh sb="3" eb="5">
      <t>シズオカ</t>
    </rPh>
    <rPh sb="5" eb="7">
      <t>シブ</t>
    </rPh>
    <rPh sb="10" eb="12">
      <t>ホカン</t>
    </rPh>
    <rPh sb="12" eb="14">
      <t>ザンダカ</t>
    </rPh>
    <rPh sb="14" eb="16">
      <t>ジョウイ</t>
    </rPh>
    <rPh sb="18" eb="20">
      <t>ヒンモク</t>
    </rPh>
    <phoneticPr fontId="2"/>
  </si>
  <si>
    <t>駿遠、西部支部　　　保管残高上位10品目</t>
    <rPh sb="0" eb="2">
      <t>スンエン</t>
    </rPh>
    <rPh sb="3" eb="5">
      <t>セイブ</t>
    </rPh>
    <rPh sb="5" eb="7">
      <t>シブ</t>
    </rPh>
    <rPh sb="10" eb="12">
      <t>ホカン</t>
    </rPh>
    <rPh sb="12" eb="14">
      <t>ザンダカ</t>
    </rPh>
    <rPh sb="14" eb="16">
      <t>ジョウイ</t>
    </rPh>
    <rPh sb="18" eb="20">
      <t>ヒンモク</t>
    </rPh>
    <phoneticPr fontId="2"/>
  </si>
  <si>
    <t>東部支部　　　　　　　入庫、残高、回転率の推移</t>
    <rPh sb="0" eb="2">
      <t>トウブ</t>
    </rPh>
    <rPh sb="2" eb="4">
      <t>シブ</t>
    </rPh>
    <rPh sb="11" eb="13">
      <t>ニュウコ</t>
    </rPh>
    <rPh sb="14" eb="16">
      <t>ザンダカ</t>
    </rPh>
    <rPh sb="17" eb="19">
      <t>カイテン</t>
    </rPh>
    <rPh sb="19" eb="20">
      <t>リツ</t>
    </rPh>
    <rPh sb="21" eb="23">
      <t>スイイ</t>
    </rPh>
    <phoneticPr fontId="2"/>
  </si>
  <si>
    <t>富士支部　　　　　　　入庫、残高、回転率の推移　　</t>
    <rPh sb="0" eb="2">
      <t>フジ</t>
    </rPh>
    <rPh sb="2" eb="4">
      <t>シブ</t>
    </rPh>
    <rPh sb="11" eb="13">
      <t>ニュウコ</t>
    </rPh>
    <rPh sb="14" eb="16">
      <t>ザンダカ</t>
    </rPh>
    <rPh sb="17" eb="19">
      <t>カイテン</t>
    </rPh>
    <rPh sb="19" eb="20">
      <t>リツ</t>
    </rPh>
    <rPh sb="21" eb="23">
      <t>スイイ</t>
    </rPh>
    <phoneticPr fontId="2"/>
  </si>
  <si>
    <t>清水支部　　　　　　　入庫、残高、回転率の推移</t>
    <rPh sb="0" eb="2">
      <t>シミズ</t>
    </rPh>
    <rPh sb="2" eb="4">
      <t>シブ</t>
    </rPh>
    <rPh sb="11" eb="13">
      <t>ニュウコ</t>
    </rPh>
    <rPh sb="14" eb="16">
      <t>ザンダカ</t>
    </rPh>
    <rPh sb="17" eb="19">
      <t>カイテン</t>
    </rPh>
    <rPh sb="19" eb="20">
      <t>リツ</t>
    </rPh>
    <rPh sb="21" eb="23">
      <t>スイイ</t>
    </rPh>
    <phoneticPr fontId="2"/>
  </si>
  <si>
    <t>　　　　　　入庫、残高、回転率の推移</t>
    <rPh sb="6" eb="8">
      <t>ニュウコ</t>
    </rPh>
    <rPh sb="9" eb="11">
      <t>ザンダカ</t>
    </rPh>
    <rPh sb="12" eb="14">
      <t>カイテン</t>
    </rPh>
    <rPh sb="14" eb="15">
      <t>リツ</t>
    </rPh>
    <rPh sb="16" eb="18">
      <t>スイイ</t>
    </rPh>
    <phoneticPr fontId="2"/>
  </si>
  <si>
    <t>駿遠支部　　　　　　　入庫、残高、回転率の推移</t>
    <rPh sb="0" eb="2">
      <t>スンエン</t>
    </rPh>
    <rPh sb="2" eb="4">
      <t>シブ</t>
    </rPh>
    <rPh sb="11" eb="13">
      <t>ニュウコ</t>
    </rPh>
    <rPh sb="14" eb="16">
      <t>ザンダカ</t>
    </rPh>
    <rPh sb="17" eb="19">
      <t>カイテン</t>
    </rPh>
    <rPh sb="19" eb="20">
      <t>リツ</t>
    </rPh>
    <rPh sb="21" eb="23">
      <t>スイイ</t>
    </rPh>
    <phoneticPr fontId="2"/>
  </si>
  <si>
    <t>西部支部　　　　　　　入庫、残高、回転率の推移</t>
    <rPh sb="0" eb="2">
      <t>セイブ</t>
    </rPh>
    <rPh sb="2" eb="4">
      <t>シブ</t>
    </rPh>
    <rPh sb="11" eb="13">
      <t>ニュウコ</t>
    </rPh>
    <rPh sb="14" eb="16">
      <t>ザンダカ</t>
    </rPh>
    <rPh sb="17" eb="19">
      <t>カイテン</t>
    </rPh>
    <rPh sb="19" eb="20">
      <t>リツ</t>
    </rPh>
    <rPh sb="21" eb="23">
      <t>スイイ</t>
    </rPh>
    <phoneticPr fontId="2"/>
  </si>
  <si>
    <t>静　　岡　　県　　倉　　庫　　協　　会</t>
    <rPh sb="0" eb="1">
      <t>セイ</t>
    </rPh>
    <rPh sb="3" eb="4">
      <t>オカ</t>
    </rPh>
    <rPh sb="6" eb="7">
      <t>ケン</t>
    </rPh>
    <rPh sb="9" eb="10">
      <t>クラ</t>
    </rPh>
    <rPh sb="12" eb="13">
      <t>コ</t>
    </rPh>
    <rPh sb="15" eb="16">
      <t>キョウ</t>
    </rPh>
    <rPh sb="18" eb="19">
      <t>カイ</t>
    </rPh>
    <phoneticPr fontId="2"/>
  </si>
  <si>
    <t>合計</t>
    <rPh sb="0" eb="2">
      <t>ゴウケイ</t>
    </rPh>
    <phoneticPr fontId="2"/>
  </si>
  <si>
    <t>缶詰・びん詰</t>
    <phoneticPr fontId="2"/>
  </si>
  <si>
    <t>平成24年</t>
    <rPh sb="0" eb="2">
      <t>ヘイセイ</t>
    </rPh>
    <rPh sb="4" eb="5">
      <t>ネン</t>
    </rPh>
    <phoneticPr fontId="2"/>
  </si>
  <si>
    <t>平成25年</t>
    <rPh sb="0" eb="2">
      <t>ヘイセイ</t>
    </rPh>
    <rPh sb="4" eb="5">
      <t>ネン</t>
    </rPh>
    <phoneticPr fontId="2"/>
  </si>
  <si>
    <t>その他の農作物</t>
    <rPh sb="2" eb="3">
      <t>タ</t>
    </rPh>
    <rPh sb="4" eb="7">
      <t>ノウサクモツ</t>
    </rPh>
    <phoneticPr fontId="2"/>
  </si>
  <si>
    <r>
      <t>318，786 m</t>
    </r>
    <r>
      <rPr>
        <sz val="8"/>
        <rFont val="ＭＳ Ｐゴシック"/>
        <family val="3"/>
        <charset val="128"/>
      </rPr>
      <t>3</t>
    </r>
    <phoneticPr fontId="2"/>
  </si>
  <si>
    <t>平成26年</t>
    <rPh sb="0" eb="2">
      <t>ヘイセイ</t>
    </rPh>
    <rPh sb="4" eb="5">
      <t>ネン</t>
    </rPh>
    <phoneticPr fontId="2"/>
  </si>
  <si>
    <t>化学薬品</t>
    <rPh sb="0" eb="2">
      <t>カガク</t>
    </rPh>
    <phoneticPr fontId="2"/>
  </si>
  <si>
    <t>19，197 ㎡</t>
    <phoneticPr fontId="2"/>
  </si>
  <si>
    <t>平成27年</t>
    <rPh sb="0" eb="2">
      <t>ヘイセイ</t>
    </rPh>
    <rPh sb="4" eb="5">
      <t>ネン</t>
    </rPh>
    <phoneticPr fontId="2"/>
  </si>
  <si>
    <t>合計</t>
    <rPh sb="0" eb="2">
      <t>ゴウケイ</t>
    </rPh>
    <phoneticPr fontId="2"/>
  </si>
  <si>
    <t>化学薬品</t>
    <rPh sb="0" eb="2">
      <t>カガク</t>
    </rPh>
    <phoneticPr fontId="2"/>
  </si>
  <si>
    <t>合計</t>
    <rPh sb="0" eb="2">
      <t>ゴウケイ</t>
    </rPh>
    <phoneticPr fontId="2"/>
  </si>
  <si>
    <t xml:space="preserve"> </t>
    <phoneticPr fontId="2"/>
  </si>
  <si>
    <t>平成28年</t>
    <rPh sb="0" eb="2">
      <t>ヘイセイ</t>
    </rPh>
    <rPh sb="4" eb="5">
      <t>ネン</t>
    </rPh>
    <phoneticPr fontId="2"/>
  </si>
  <si>
    <t>その他</t>
    <phoneticPr fontId="2"/>
  </si>
  <si>
    <t>在庫面積</t>
    <rPh sb="0" eb="1">
      <t>ザイ</t>
    </rPh>
    <rPh sb="1" eb="2">
      <t>コ</t>
    </rPh>
    <rPh sb="2" eb="4">
      <t>メンセキ</t>
    </rPh>
    <phoneticPr fontId="2"/>
  </si>
  <si>
    <t>その他の農作物</t>
    <rPh sb="5" eb="6">
      <t>サク</t>
    </rPh>
    <phoneticPr fontId="2"/>
  </si>
  <si>
    <t>その他の農作物</t>
    <rPh sb="5" eb="6">
      <t>サク</t>
    </rPh>
    <phoneticPr fontId="2"/>
  </si>
  <si>
    <t>その他の農作物</t>
    <rPh sb="5" eb="6">
      <t>サク</t>
    </rPh>
    <phoneticPr fontId="2"/>
  </si>
  <si>
    <t>その他の農作物</t>
    <rPh sb="5" eb="6">
      <t>サク</t>
    </rPh>
    <phoneticPr fontId="2"/>
  </si>
  <si>
    <t>平成29年</t>
    <rPh sb="0" eb="2">
      <t>ヘイセイ</t>
    </rPh>
    <rPh sb="4" eb="5">
      <t>ネン</t>
    </rPh>
    <phoneticPr fontId="2"/>
  </si>
  <si>
    <t>(12月実績）</t>
    <rPh sb="3" eb="4">
      <t>ガツ</t>
    </rPh>
    <rPh sb="4" eb="6">
      <t>ジッセキ</t>
    </rPh>
    <phoneticPr fontId="2"/>
  </si>
  <si>
    <t>40品目合計</t>
    <rPh sb="2" eb="4">
      <t>ヒンモク</t>
    </rPh>
    <rPh sb="4" eb="6">
      <t>ゴウケイ</t>
    </rPh>
    <phoneticPr fontId="2"/>
  </si>
  <si>
    <t>平成30年</t>
    <rPh sb="0" eb="2">
      <t>ヘイセイ</t>
    </rPh>
    <rPh sb="4" eb="5">
      <t>ネン</t>
    </rPh>
    <phoneticPr fontId="2"/>
  </si>
  <si>
    <t>前年</t>
    <rPh sb="0" eb="2">
      <t>ゼンネン</t>
    </rPh>
    <phoneticPr fontId="2"/>
  </si>
  <si>
    <t>非鉄金属</t>
    <rPh sb="0" eb="2">
      <t>ヒテツ</t>
    </rPh>
    <rPh sb="2" eb="4">
      <t>キンゾク</t>
    </rPh>
    <phoneticPr fontId="2"/>
  </si>
  <si>
    <t>麦</t>
    <rPh sb="0" eb="1">
      <t>ムギ</t>
    </rPh>
    <phoneticPr fontId="2"/>
  </si>
  <si>
    <t>当年</t>
    <rPh sb="0" eb="2">
      <t>トウネン</t>
    </rPh>
    <phoneticPr fontId="2"/>
  </si>
  <si>
    <t>令和元年</t>
    <rPh sb="0" eb="1">
      <t>レイ</t>
    </rPh>
    <rPh sb="1" eb="2">
      <t>ワ</t>
    </rPh>
    <rPh sb="2" eb="4">
      <t>ガンネン</t>
    </rPh>
    <phoneticPr fontId="2"/>
  </si>
  <si>
    <t>雑穀</t>
    <rPh sb="0" eb="2">
      <t>ザッコク</t>
    </rPh>
    <phoneticPr fontId="2"/>
  </si>
  <si>
    <t>合計</t>
    <phoneticPr fontId="2"/>
  </si>
  <si>
    <t>令和2年</t>
    <rPh sb="0" eb="1">
      <t>レイ</t>
    </rPh>
    <rPh sb="1" eb="2">
      <t>ワ</t>
    </rPh>
    <rPh sb="3" eb="4">
      <t>ネン</t>
    </rPh>
    <phoneticPr fontId="2"/>
  </si>
  <si>
    <t>令和1年</t>
    <rPh sb="0" eb="1">
      <t>レイ</t>
    </rPh>
    <rPh sb="1" eb="2">
      <t>ワ</t>
    </rPh>
    <rPh sb="3" eb="4">
      <t>ネン</t>
    </rPh>
    <phoneticPr fontId="2"/>
  </si>
  <si>
    <t>2年（値）</t>
    <rPh sb="1" eb="2">
      <t>ネン</t>
    </rPh>
    <rPh sb="3" eb="4">
      <t>アタイ</t>
    </rPh>
    <phoneticPr fontId="2"/>
  </si>
  <si>
    <t>2年（％）</t>
    <rPh sb="1" eb="2">
      <t>ネン</t>
    </rPh>
    <phoneticPr fontId="2"/>
  </si>
  <si>
    <t>令和2年</t>
    <rPh sb="0" eb="1">
      <t>レイ</t>
    </rPh>
    <rPh sb="1" eb="2">
      <t>ワ</t>
    </rPh>
    <rPh sb="3" eb="4">
      <t>ネン</t>
    </rPh>
    <phoneticPr fontId="14"/>
  </si>
  <si>
    <t>2，897　㎡</t>
    <phoneticPr fontId="2"/>
  </si>
  <si>
    <t>トン数</t>
    <rPh sb="2" eb="3">
      <t>スウ</t>
    </rPh>
    <phoneticPr fontId="2"/>
  </si>
  <si>
    <t>米</t>
    <rPh sb="0" eb="1">
      <t>コメ</t>
    </rPh>
    <phoneticPr fontId="2"/>
  </si>
  <si>
    <t>令和2年12月</t>
    <rPh sb="0" eb="1">
      <t>レイ</t>
    </rPh>
    <rPh sb="1" eb="2">
      <t>ワ</t>
    </rPh>
    <rPh sb="3" eb="4">
      <t>ネン</t>
    </rPh>
    <rPh sb="6" eb="7">
      <t>ガツ</t>
    </rPh>
    <phoneticPr fontId="2"/>
  </si>
  <si>
    <t>令和3年</t>
    <rPh sb="0" eb="1">
      <t>レイ</t>
    </rPh>
    <rPh sb="1" eb="2">
      <t>ワ</t>
    </rPh>
    <rPh sb="3" eb="4">
      <t>ネン</t>
    </rPh>
    <phoneticPr fontId="2"/>
  </si>
  <si>
    <t>3年（値）</t>
    <rPh sb="1" eb="2">
      <t>ネン</t>
    </rPh>
    <rPh sb="3" eb="4">
      <t>アタイ</t>
    </rPh>
    <phoneticPr fontId="2"/>
  </si>
  <si>
    <t>3年（％）</t>
    <rPh sb="1" eb="2">
      <t>ネン</t>
    </rPh>
    <phoneticPr fontId="2"/>
  </si>
  <si>
    <t>令和3年</t>
    <rPh sb="0" eb="1">
      <t>レイ</t>
    </rPh>
    <rPh sb="1" eb="2">
      <t>ワ</t>
    </rPh>
    <rPh sb="3" eb="4">
      <t>ネン</t>
    </rPh>
    <phoneticPr fontId="14"/>
  </si>
  <si>
    <t>3年</t>
    <rPh sb="1" eb="2">
      <t>ネン</t>
    </rPh>
    <phoneticPr fontId="2"/>
  </si>
  <si>
    <t>電気機械</t>
    <rPh sb="0" eb="4">
      <t>デンキキカイ</t>
    </rPh>
    <phoneticPr fontId="2"/>
  </si>
  <si>
    <t>その他の製造工業品</t>
    <rPh sb="2" eb="3">
      <t>タ</t>
    </rPh>
    <rPh sb="4" eb="6">
      <t>セイゾウ</t>
    </rPh>
    <rPh sb="6" eb="9">
      <t>コウギョウヒン</t>
    </rPh>
    <phoneticPr fontId="2"/>
  </si>
  <si>
    <t>その他の化学工業品</t>
    <rPh sb="2" eb="3">
      <t>タ</t>
    </rPh>
    <rPh sb="4" eb="9">
      <t>カガクコウギョウヒン</t>
    </rPh>
    <phoneticPr fontId="2"/>
  </si>
  <si>
    <t>その他の食料工業品</t>
    <rPh sb="2" eb="3">
      <t>タ</t>
    </rPh>
    <rPh sb="4" eb="6">
      <t>ショクリョウ</t>
    </rPh>
    <rPh sb="6" eb="9">
      <t>コウギョウヒン</t>
    </rPh>
    <phoneticPr fontId="2"/>
  </si>
  <si>
    <t>その他の化学工業品</t>
    <rPh sb="2" eb="3">
      <t>タ</t>
    </rPh>
    <rPh sb="4" eb="6">
      <t>カガク</t>
    </rPh>
    <rPh sb="6" eb="9">
      <t>コウギョウヒン</t>
    </rPh>
    <phoneticPr fontId="2"/>
  </si>
  <si>
    <t>その他の機械</t>
    <rPh sb="2" eb="3">
      <t>タ</t>
    </rPh>
    <rPh sb="4" eb="6">
      <t>キカイ</t>
    </rPh>
    <phoneticPr fontId="2"/>
  </si>
  <si>
    <t>その他の食料工業品</t>
    <rPh sb="2" eb="3">
      <t>タ</t>
    </rPh>
    <rPh sb="4" eb="9">
      <t>ショクリョウコウギョウヒン</t>
    </rPh>
    <phoneticPr fontId="2"/>
  </si>
  <si>
    <t>合成樹脂</t>
    <rPh sb="0" eb="4">
      <t>ゴウセイジュシ</t>
    </rPh>
    <phoneticPr fontId="2"/>
  </si>
  <si>
    <t>令和3年5月</t>
    <rPh sb="0" eb="1">
      <t>レイ</t>
    </rPh>
    <rPh sb="1" eb="2">
      <t>ワ</t>
    </rPh>
    <rPh sb="3" eb="4">
      <t>ネン</t>
    </rPh>
    <rPh sb="5" eb="6">
      <t>ガツ</t>
    </rPh>
    <phoneticPr fontId="2"/>
  </si>
  <si>
    <t>令和3年5月所管面（1～3類）</t>
    <rPh sb="0" eb="1">
      <t>レイ</t>
    </rPh>
    <rPh sb="1" eb="2">
      <t>ワ</t>
    </rPh>
    <rPh sb="3" eb="4">
      <t>ネン</t>
    </rPh>
    <rPh sb="5" eb="6">
      <t>ガツ</t>
    </rPh>
    <rPh sb="6" eb="8">
      <t>ショカン</t>
    </rPh>
    <rPh sb="8" eb="9">
      <t>メン</t>
    </rPh>
    <rPh sb="13" eb="14">
      <t>ルイ</t>
    </rPh>
    <phoneticPr fontId="2"/>
  </si>
  <si>
    <t>13，233 ㎡</t>
    <phoneticPr fontId="2"/>
  </si>
  <si>
    <r>
      <t>76，675  m</t>
    </r>
    <r>
      <rPr>
        <sz val="8"/>
        <rFont val="ＭＳ Ｐゴシック"/>
        <family val="3"/>
        <charset val="128"/>
      </rPr>
      <t>3</t>
    </r>
    <phoneticPr fontId="2"/>
  </si>
  <si>
    <t>9，654  ㎡</t>
    <phoneticPr fontId="2"/>
  </si>
  <si>
    <t>　　　　　　　　　　　　　　　　令和3年5月末上位10品目入庫高(県合計）      　　　　　　　　静岡県倉庫協会</t>
    <rPh sb="16" eb="17">
      <t>レイ</t>
    </rPh>
    <rPh sb="17" eb="18">
      <t>ワ</t>
    </rPh>
    <rPh sb="19" eb="20">
      <t>ネン</t>
    </rPh>
    <rPh sb="33" eb="34">
      <t>ケン</t>
    </rPh>
    <rPh sb="34" eb="36">
      <t>ゴウケイ</t>
    </rPh>
    <rPh sb="51" eb="54">
      <t>シズオカケン</t>
    </rPh>
    <rPh sb="54" eb="56">
      <t>ソウコ</t>
    </rPh>
    <rPh sb="56" eb="57">
      <t>キョウ</t>
    </rPh>
    <rPh sb="57" eb="58">
      <t>カイ</t>
    </rPh>
    <phoneticPr fontId="2"/>
  </si>
  <si>
    <t>※</t>
    <phoneticPr fontId="2"/>
  </si>
  <si>
    <t>　　　　　　　　　　　　令和3年5月末上位１０品目保管残高（県合計）　　　　　　　　　  　静岡県倉庫協会</t>
    <rPh sb="12" eb="13">
      <t>レイ</t>
    </rPh>
    <rPh sb="13" eb="14">
      <t>ワ</t>
    </rPh>
    <rPh sb="15" eb="16">
      <t>ネン</t>
    </rPh>
    <rPh sb="17" eb="18">
      <t>ガツ</t>
    </rPh>
    <rPh sb="18" eb="19">
      <t>マツ</t>
    </rPh>
    <rPh sb="19" eb="21">
      <t>ジョウイ</t>
    </rPh>
    <rPh sb="23" eb="25">
      <t>ヒンモク</t>
    </rPh>
    <rPh sb="25" eb="27">
      <t>ホカン</t>
    </rPh>
    <rPh sb="27" eb="29">
      <t>ザンダカ</t>
    </rPh>
    <rPh sb="30" eb="31">
      <t>ケン</t>
    </rPh>
    <rPh sb="31" eb="33">
      <t>ゴウケイ</t>
    </rPh>
    <rPh sb="46" eb="49">
      <t>シズオカケン</t>
    </rPh>
    <rPh sb="49" eb="51">
      <t>ソウコ</t>
    </rPh>
    <rPh sb="51" eb="52">
      <t>キョウ</t>
    </rPh>
    <rPh sb="52" eb="53">
      <t>カイ</t>
    </rPh>
    <phoneticPr fontId="2"/>
  </si>
  <si>
    <t>その他の製造工業品</t>
    <rPh sb="2" eb="3">
      <t>タ</t>
    </rPh>
    <rPh sb="4" eb="6">
      <t>セイゾウ</t>
    </rPh>
    <rPh sb="6" eb="9">
      <t>コウギョウヒン</t>
    </rPh>
    <phoneticPr fontId="2"/>
  </si>
  <si>
    <t>非鉄金属</t>
    <rPh sb="0" eb="4">
      <t>ヒテツキンゾク</t>
    </rPh>
    <phoneticPr fontId="2"/>
  </si>
  <si>
    <t>合成樹脂</t>
    <rPh sb="0" eb="4">
      <t>ゴウセイジュシ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</si>
</sst>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#,##0.0;[Red]\-#,##0.0"/>
    <numFmt numFmtId="177" formatCode="0.0_ "/>
    <numFmt numFmtId="178" formatCode="#,##0.0_ ;[Red]\-#,##0.0\ "/>
    <numFmt numFmtId="179" formatCode="#,##0_ ;[Red]\-#,##0\ "/>
    <numFmt numFmtId="180" formatCode="0.0_);[Red]\(0.0\)"/>
    <numFmt numFmtId="181" formatCode="0_ "/>
    <numFmt numFmtId="182" formatCode="[&lt;=99999999]####\-####;\(00\)\ ####\-####"/>
    <numFmt numFmtId="183" formatCode="0.0%"/>
    <numFmt numFmtId="184" formatCode="0.000_ "/>
  </numFmts>
  <fonts count="3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indexed="10"/>
      <name val="HG正楷書体-PRO"/>
      <family val="4"/>
      <charset val="128"/>
    </font>
    <font>
      <b/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HGｺﾞｼｯｸE"/>
      <family val="3"/>
      <charset val="128"/>
    </font>
    <font>
      <u/>
      <sz val="11"/>
      <color indexed="36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9"/>
      <color indexed="14"/>
      <name val="ＭＳ Ｐゴシック"/>
      <family val="3"/>
      <charset val="128"/>
    </font>
    <font>
      <sz val="11"/>
      <color indexed="14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color indexed="57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1"/>
      <color indexed="53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1"/>
      <color indexed="53"/>
      <name val="ＭＳ Ｐゴシック"/>
      <family val="3"/>
      <charset val="128"/>
    </font>
    <font>
      <sz val="11"/>
      <color indexed="57"/>
      <name val="ＭＳ Ｐゴシック"/>
      <family val="3"/>
      <charset val="128"/>
    </font>
    <font>
      <sz val="11"/>
      <color indexed="18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1"/>
      <color indexed="17"/>
      <name val="ＭＳ Ｐゴシック"/>
      <family val="3"/>
      <charset val="128"/>
    </font>
    <font>
      <b/>
      <sz val="11"/>
      <color indexed="14"/>
      <name val="ＭＳ Ｐゴシック"/>
      <family val="3"/>
      <charset val="128"/>
    </font>
    <font>
      <sz val="14"/>
      <name val="ＭＳ Ｐ明朝"/>
      <family val="1"/>
      <charset val="128"/>
    </font>
    <font>
      <b/>
      <sz val="20"/>
      <name val="ＭＳ Ｐ明朝"/>
      <family val="1"/>
      <charset val="128"/>
    </font>
    <font>
      <sz val="16"/>
      <name val="ＭＳ Ｐ明朝"/>
      <family val="1"/>
      <charset val="128"/>
    </font>
    <font>
      <b/>
      <sz val="14"/>
      <name val="ＭＳ Ｐ明朝"/>
      <family val="1"/>
      <charset val="128"/>
    </font>
    <font>
      <b/>
      <u/>
      <sz val="12"/>
      <name val="ＭＳ Ｐ明朝"/>
      <family val="1"/>
      <charset val="128"/>
    </font>
    <font>
      <sz val="12"/>
      <name val="ＭＳ Ｐ明朝"/>
      <family val="1"/>
      <charset val="128"/>
    </font>
    <font>
      <sz val="12"/>
      <color indexed="9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6"/>
      <name val="ＭＳ Ｐ明朝"/>
      <family val="1"/>
      <charset val="128"/>
    </font>
    <font>
      <sz val="11"/>
      <color theme="1"/>
      <name val="ＭＳ Ｐゴシック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00CC66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DashDotDot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C00000"/>
      </bottom>
      <diagonal/>
    </border>
    <border>
      <left style="thin">
        <color indexed="64"/>
      </left>
      <right style="thin">
        <color indexed="64"/>
      </right>
      <top style="medium">
        <color rgb="FFC0000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rgb="FFC00000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F971F9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rgb="FFC00000"/>
      </top>
      <bottom style="thin">
        <color indexed="64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rgb="FFFF99FF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38" fontId="11" fillId="0" borderId="0" applyFont="0" applyFill="0" applyBorder="0" applyAlignment="0" applyProtection="0"/>
  </cellStyleXfs>
  <cellXfs count="581">
    <xf numFmtId="0" fontId="0" fillId="0" borderId="0" xfId="0"/>
    <xf numFmtId="0" fontId="0" fillId="0" borderId="0" xfId="0" applyBorder="1"/>
    <xf numFmtId="38" fontId="0" fillId="0" borderId="0" xfId="1" applyFont="1" applyBorder="1"/>
    <xf numFmtId="0" fontId="3" fillId="0" borderId="0" xfId="0" applyFont="1"/>
    <xf numFmtId="0" fontId="4" fillId="0" borderId="0" xfId="0" applyFont="1"/>
    <xf numFmtId="0" fontId="0" fillId="0" borderId="1" xfId="0" applyBorder="1"/>
    <xf numFmtId="38" fontId="0" fillId="0" borderId="1" xfId="1" applyFont="1" applyBorder="1"/>
    <xf numFmtId="0" fontId="0" fillId="0" borderId="1" xfId="0" applyBorder="1" applyAlignment="1">
      <alignment horizontal="left"/>
    </xf>
    <xf numFmtId="38" fontId="0" fillId="0" borderId="0" xfId="0" applyNumberFormat="1"/>
    <xf numFmtId="38" fontId="1" fillId="0" borderId="1" xfId="1" applyFont="1" applyBorder="1"/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38" fontId="0" fillId="0" borderId="0" xfId="1" applyFont="1"/>
    <xf numFmtId="0" fontId="6" fillId="0" borderId="1" xfId="0" applyFont="1" applyBorder="1"/>
    <xf numFmtId="0" fontId="7" fillId="0" borderId="1" xfId="0" applyFont="1" applyBorder="1"/>
    <xf numFmtId="179" fontId="1" fillId="0" borderId="1" xfId="1" applyNumberFormat="1" applyBorder="1"/>
    <xf numFmtId="0" fontId="0" fillId="0" borderId="2" xfId="0" applyBorder="1"/>
    <xf numFmtId="179" fontId="1" fillId="0" borderId="0" xfId="1" applyNumberFormat="1" applyBorder="1"/>
    <xf numFmtId="0" fontId="9" fillId="0" borderId="0" xfId="0" applyFont="1"/>
    <xf numFmtId="177" fontId="0" fillId="0" borderId="0" xfId="0" applyNumberFormat="1"/>
    <xf numFmtId="177" fontId="0" fillId="0" borderId="0" xfId="0" applyNumberFormat="1" applyBorder="1"/>
    <xf numFmtId="0" fontId="7" fillId="0" borderId="0" xfId="0" applyFont="1" applyBorder="1"/>
    <xf numFmtId="0" fontId="0" fillId="0" borderId="0" xfId="0" applyAlignment="1">
      <alignment horizontal="left"/>
    </xf>
    <xf numFmtId="178" fontId="3" fillId="0" borderId="1" xfId="0" applyNumberFormat="1" applyFont="1" applyBorder="1"/>
    <xf numFmtId="0" fontId="3" fillId="0" borderId="1" xfId="0" applyFont="1" applyBorder="1"/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79" fontId="1" fillId="0" borderId="1" xfId="1" applyNumberFormat="1" applyFont="1" applyBorder="1" applyAlignment="1">
      <alignment horizontal="center"/>
    </xf>
    <xf numFmtId="38" fontId="1" fillId="0" borderId="0" xfId="1"/>
    <xf numFmtId="38" fontId="1" fillId="0" borderId="0" xfId="1" applyBorder="1"/>
    <xf numFmtId="38" fontId="1" fillId="0" borderId="0" xfId="1" applyFont="1" applyBorder="1"/>
    <xf numFmtId="179" fontId="0" fillId="0" borderId="0" xfId="0" applyNumberFormat="1"/>
    <xf numFmtId="0" fontId="11" fillId="0" borderId="0" xfId="0" applyFont="1"/>
    <xf numFmtId="0" fontId="11" fillId="0" borderId="5" xfId="0" applyFont="1" applyBorder="1"/>
    <xf numFmtId="0" fontId="11" fillId="0" borderId="0" xfId="0" applyFont="1" applyBorder="1"/>
    <xf numFmtId="38" fontId="0" fillId="0" borderId="0" xfId="0" applyNumberFormat="1" applyBorder="1"/>
    <xf numFmtId="0" fontId="10" fillId="0" borderId="0" xfId="0" applyFont="1" applyBorder="1"/>
    <xf numFmtId="0" fontId="1" fillId="0" borderId="0" xfId="0" applyFont="1"/>
    <xf numFmtId="0" fontId="1" fillId="0" borderId="1" xfId="0" applyFont="1" applyBorder="1"/>
    <xf numFmtId="177" fontId="1" fillId="0" borderId="1" xfId="0" applyNumberFormat="1" applyFont="1" applyBorder="1"/>
    <xf numFmtId="0" fontId="0" fillId="0" borderId="0" xfId="0" applyAlignment="1">
      <alignment vertical="top"/>
    </xf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3" fillId="0" borderId="9" xfId="0" applyFont="1" applyBorder="1"/>
    <xf numFmtId="0" fontId="3" fillId="0" borderId="10" xfId="0" applyFont="1" applyBorder="1"/>
    <xf numFmtId="0" fontId="3" fillId="0" borderId="3" xfId="0" applyFont="1" applyBorder="1" applyAlignment="1"/>
    <xf numFmtId="0" fontId="3" fillId="0" borderId="10" xfId="0" applyFont="1" applyBorder="1" applyAlignment="1"/>
    <xf numFmtId="0" fontId="3" fillId="0" borderId="3" xfId="0" applyFont="1" applyBorder="1" applyAlignment="1">
      <alignment horizontal="distributed"/>
    </xf>
    <xf numFmtId="0" fontId="0" fillId="0" borderId="0" xfId="0" applyAlignment="1">
      <alignment horizontal="center"/>
    </xf>
    <xf numFmtId="38" fontId="1" fillId="0" borderId="1" xfId="1" applyBorder="1"/>
    <xf numFmtId="38" fontId="1" fillId="0" borderId="11" xfId="1" applyBorder="1"/>
    <xf numFmtId="38" fontId="1" fillId="0" borderId="13" xfId="1" applyBorder="1"/>
    <xf numFmtId="0" fontId="13" fillId="0" borderId="0" xfId="0" applyFont="1" applyBorder="1"/>
    <xf numFmtId="0" fontId="5" fillId="0" borderId="0" xfId="0" applyFont="1" applyBorder="1" applyAlignment="1">
      <alignment horizontal="center"/>
    </xf>
    <xf numFmtId="0" fontId="5" fillId="0" borderId="0" xfId="0" applyFont="1" applyBorder="1"/>
    <xf numFmtId="0" fontId="0" fillId="0" borderId="0" xfId="0" applyFill="1"/>
    <xf numFmtId="0" fontId="0" fillId="0" borderId="14" xfId="0" applyBorder="1"/>
    <xf numFmtId="38" fontId="0" fillId="0" borderId="1" xfId="0" applyNumberFormat="1" applyBorder="1"/>
    <xf numFmtId="0" fontId="15" fillId="0" borderId="0" xfId="0" applyFont="1"/>
    <xf numFmtId="0" fontId="1" fillId="0" borderId="0" xfId="0" applyFont="1" applyBorder="1" applyAlignment="1">
      <alignment horizontal="distributed"/>
    </xf>
    <xf numFmtId="0" fontId="0" fillId="0" borderId="0" xfId="0" applyBorder="1" applyAlignment="1">
      <alignment horizontal="distributed"/>
    </xf>
    <xf numFmtId="177" fontId="1" fillId="0" borderId="0" xfId="0" applyNumberFormat="1" applyFont="1" applyBorder="1"/>
    <xf numFmtId="0" fontId="1" fillId="0" borderId="0" xfId="0" applyFont="1" applyBorder="1"/>
    <xf numFmtId="177" fontId="0" fillId="0" borderId="1" xfId="0" applyNumberFormat="1" applyBorder="1"/>
    <xf numFmtId="0" fontId="15" fillId="0" borderId="0" xfId="0" applyFont="1" applyBorder="1"/>
    <xf numFmtId="0" fontId="18" fillId="0" borderId="0" xfId="0" applyFont="1"/>
    <xf numFmtId="38" fontId="0" fillId="0" borderId="13" xfId="0" applyNumberFormat="1" applyBorder="1"/>
    <xf numFmtId="180" fontId="0" fillId="0" borderId="1" xfId="0" applyNumberFormat="1" applyBorder="1"/>
    <xf numFmtId="180" fontId="0" fillId="0" borderId="2" xfId="0" applyNumberFormat="1" applyBorder="1"/>
    <xf numFmtId="177" fontId="0" fillId="0" borderId="2" xfId="0" applyNumberFormat="1" applyBorder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/>
    <xf numFmtId="177" fontId="0" fillId="0" borderId="15" xfId="0" applyNumberFormat="1" applyBorder="1"/>
    <xf numFmtId="0" fontId="0" fillId="0" borderId="21" xfId="0" applyBorder="1" applyAlignment="1">
      <alignment horizontal="center"/>
    </xf>
    <xf numFmtId="0" fontId="0" fillId="0" borderId="22" xfId="0" applyBorder="1"/>
    <xf numFmtId="0" fontId="0" fillId="0" borderId="23" xfId="0" applyBorder="1" applyAlignment="1">
      <alignment horizontal="center"/>
    </xf>
    <xf numFmtId="38" fontId="0" fillId="0" borderId="23" xfId="1" applyFont="1" applyBorder="1"/>
    <xf numFmtId="180" fontId="0" fillId="0" borderId="23" xfId="0" applyNumberFormat="1" applyBorder="1"/>
    <xf numFmtId="0" fontId="0" fillId="0" borderId="23" xfId="0" applyBorder="1"/>
    <xf numFmtId="177" fontId="0" fillId="0" borderId="23" xfId="0" applyNumberFormat="1" applyBorder="1"/>
    <xf numFmtId="0" fontId="0" fillId="0" borderId="24" xfId="0" applyBorder="1"/>
    <xf numFmtId="0" fontId="7" fillId="0" borderId="20" xfId="0" applyFont="1" applyBorder="1"/>
    <xf numFmtId="0" fontId="6" fillId="0" borderId="20" xfId="0" applyFont="1" applyBorder="1"/>
    <xf numFmtId="0" fontId="0" fillId="0" borderId="25" xfId="0" applyBorder="1" applyAlignment="1">
      <alignment horizontal="center"/>
    </xf>
    <xf numFmtId="0" fontId="7" fillId="0" borderId="26" xfId="0" applyFont="1" applyBorder="1"/>
    <xf numFmtId="0" fontId="0" fillId="0" borderId="20" xfId="0" applyBorder="1" applyAlignment="1">
      <alignment horizontal="center"/>
    </xf>
    <xf numFmtId="0" fontId="1" fillId="0" borderId="16" xfId="0" applyFont="1" applyBorder="1"/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/>
    <xf numFmtId="0" fontId="1" fillId="0" borderId="25" xfId="0" applyFont="1" applyBorder="1" applyAlignment="1">
      <alignment horizontal="center"/>
    </xf>
    <xf numFmtId="38" fontId="1" fillId="0" borderId="15" xfId="1" applyFont="1" applyBorder="1"/>
    <xf numFmtId="0" fontId="1" fillId="0" borderId="26" xfId="0" applyFont="1" applyBorder="1"/>
    <xf numFmtId="0" fontId="1" fillId="0" borderId="21" xfId="0" applyFont="1" applyBorder="1" applyAlignment="1">
      <alignment horizontal="center"/>
    </xf>
    <xf numFmtId="38" fontId="1" fillId="0" borderId="2" xfId="1" applyFont="1" applyBorder="1"/>
    <xf numFmtId="177" fontId="1" fillId="0" borderId="2" xfId="0" applyNumberFormat="1" applyFont="1" applyBorder="1"/>
    <xf numFmtId="0" fontId="1" fillId="0" borderId="2" xfId="0" applyFont="1" applyBorder="1"/>
    <xf numFmtId="0" fontId="1" fillId="0" borderId="27" xfId="0" applyFont="1" applyBorder="1"/>
    <xf numFmtId="0" fontId="1" fillId="0" borderId="23" xfId="0" applyFont="1" applyBorder="1" applyAlignment="1">
      <alignment horizontal="center"/>
    </xf>
    <xf numFmtId="38" fontId="1" fillId="0" borderId="23" xfId="1" applyFont="1" applyBorder="1"/>
    <xf numFmtId="177" fontId="1" fillId="0" borderId="23" xfId="0" applyNumberFormat="1" applyFont="1" applyBorder="1"/>
    <xf numFmtId="0" fontId="1" fillId="0" borderId="2" xfId="0" applyFont="1" applyBorder="1" applyAlignment="1">
      <alignment horizontal="center"/>
    </xf>
    <xf numFmtId="180" fontId="1" fillId="0" borderId="1" xfId="0" applyNumberFormat="1" applyFont="1" applyBorder="1"/>
    <xf numFmtId="180" fontId="1" fillId="0" borderId="15" xfId="0" applyNumberFormat="1" applyFont="1" applyBorder="1"/>
    <xf numFmtId="38" fontId="0" fillId="0" borderId="2" xfId="1" applyFont="1" applyBorder="1"/>
    <xf numFmtId="180" fontId="1" fillId="0" borderId="2" xfId="0" applyNumberFormat="1" applyFont="1" applyBorder="1"/>
    <xf numFmtId="0" fontId="0" fillId="0" borderId="4" xfId="0" applyBorder="1"/>
    <xf numFmtId="0" fontId="0" fillId="0" borderId="13" xfId="0" applyBorder="1"/>
    <xf numFmtId="0" fontId="3" fillId="0" borderId="0" xfId="0" applyFont="1" applyBorder="1"/>
    <xf numFmtId="177" fontId="3" fillId="0" borderId="1" xfId="0" applyNumberFormat="1" applyFont="1" applyBorder="1" applyAlignment="1"/>
    <xf numFmtId="0" fontId="15" fillId="0" borderId="1" xfId="0" applyFont="1" applyBorder="1"/>
    <xf numFmtId="0" fontId="5" fillId="0" borderId="13" xfId="0" applyFont="1" applyBorder="1" applyAlignment="1">
      <alignment horizontal="center"/>
    </xf>
    <xf numFmtId="0" fontId="0" fillId="0" borderId="1" xfId="0" applyFill="1" applyBorder="1"/>
    <xf numFmtId="0" fontId="10" fillId="0" borderId="5" xfId="0" applyFont="1" applyBorder="1"/>
    <xf numFmtId="177" fontId="0" fillId="0" borderId="24" xfId="0" applyNumberFormat="1" applyBorder="1" applyAlignment="1">
      <alignment horizontal="center"/>
    </xf>
    <xf numFmtId="177" fontId="3" fillId="0" borderId="1" xfId="0" applyNumberFormat="1" applyFont="1" applyBorder="1" applyAlignment="1">
      <alignment horizontal="right"/>
    </xf>
    <xf numFmtId="177" fontId="3" fillId="0" borderId="1" xfId="0" applyNumberFormat="1" applyFont="1" applyBorder="1"/>
    <xf numFmtId="0" fontId="0" fillId="2" borderId="0" xfId="0" applyFill="1"/>
    <xf numFmtId="179" fontId="1" fillId="3" borderId="1" xfId="1" applyNumberFormat="1" applyFill="1" applyBorder="1"/>
    <xf numFmtId="179" fontId="1" fillId="0" borderId="1" xfId="1" applyNumberFormat="1" applyFill="1" applyBorder="1"/>
    <xf numFmtId="38" fontId="1" fillId="0" borderId="11" xfId="1" applyFill="1" applyBorder="1"/>
    <xf numFmtId="38" fontId="1" fillId="0" borderId="1" xfId="1" applyFill="1" applyBorder="1"/>
    <xf numFmtId="0" fontId="0" fillId="0" borderId="0" xfId="0" applyFill="1" applyBorder="1"/>
    <xf numFmtId="38" fontId="1" fillId="0" borderId="0" xfId="1" applyFill="1" applyBorder="1"/>
    <xf numFmtId="38" fontId="1" fillId="0" borderId="9" xfId="1" applyBorder="1"/>
    <xf numFmtId="0" fontId="7" fillId="0" borderId="2" xfId="0" applyFont="1" applyBorder="1"/>
    <xf numFmtId="0" fontId="21" fillId="0" borderId="0" xfId="0" applyFont="1"/>
    <xf numFmtId="38" fontId="21" fillId="0" borderId="0" xfId="1" applyFont="1" applyBorder="1"/>
    <xf numFmtId="0" fontId="20" fillId="0" borderId="1" xfId="0" applyFont="1" applyBorder="1" applyAlignment="1">
      <alignment horizontal="center"/>
    </xf>
    <xf numFmtId="0" fontId="1" fillId="0" borderId="13" xfId="0" applyFont="1" applyBorder="1"/>
    <xf numFmtId="0" fontId="1" fillId="0" borderId="13" xfId="0" applyFont="1" applyFill="1" applyBorder="1"/>
    <xf numFmtId="38" fontId="21" fillId="0" borderId="0" xfId="1" applyFont="1" applyFill="1" applyBorder="1"/>
    <xf numFmtId="38" fontId="1" fillId="0" borderId="1" xfId="1" applyFont="1" applyFill="1" applyBorder="1"/>
    <xf numFmtId="0" fontId="20" fillId="0" borderId="1" xfId="0" applyFont="1" applyBorder="1"/>
    <xf numFmtId="0" fontId="10" fillId="0" borderId="13" xfId="0" applyFont="1" applyBorder="1"/>
    <xf numFmtId="177" fontId="1" fillId="0" borderId="1" xfId="0" applyNumberFormat="1" applyFont="1" applyBorder="1" applyAlignment="1">
      <alignment horizontal="right"/>
    </xf>
    <xf numFmtId="38" fontId="1" fillId="0" borderId="23" xfId="1" applyBorder="1"/>
    <xf numFmtId="0" fontId="22" fillId="0" borderId="0" xfId="0" applyFont="1"/>
    <xf numFmtId="0" fontId="23" fillId="0" borderId="0" xfId="0" applyFont="1"/>
    <xf numFmtId="0" fontId="9" fillId="0" borderId="0" xfId="0" applyFont="1" applyAlignment="1">
      <alignment horizontal="left" vertical="center"/>
    </xf>
    <xf numFmtId="0" fontId="8" fillId="0" borderId="0" xfId="0" applyFont="1" applyBorder="1"/>
    <xf numFmtId="0" fontId="16" fillId="0" borderId="0" xfId="0" applyFont="1" applyBorder="1"/>
    <xf numFmtId="0" fontId="7" fillId="0" borderId="0" xfId="0" applyFont="1" applyBorder="1" applyAlignment="1">
      <alignment horizontal="center"/>
    </xf>
    <xf numFmtId="0" fontId="19" fillId="0" borderId="0" xfId="0" applyFont="1" applyBorder="1"/>
    <xf numFmtId="0" fontId="15" fillId="0" borderId="28" xfId="0" applyFont="1" applyBorder="1"/>
    <xf numFmtId="0" fontId="17" fillId="0" borderId="0" xfId="0" applyFont="1" applyBorder="1"/>
    <xf numFmtId="0" fontId="18" fillId="0" borderId="0" xfId="0" applyFont="1" applyBorder="1" applyAlignment="1">
      <alignment horizontal="center"/>
    </xf>
    <xf numFmtId="0" fontId="18" fillId="0" borderId="0" xfId="0" applyFont="1" applyBorder="1"/>
    <xf numFmtId="38" fontId="1" fillId="0" borderId="0" xfId="1" applyFill="1"/>
    <xf numFmtId="179" fontId="0" fillId="0" borderId="0" xfId="0" applyNumberFormat="1" applyFill="1"/>
    <xf numFmtId="38" fontId="0" fillId="4" borderId="29" xfId="0" applyNumberFormat="1" applyFill="1" applyBorder="1"/>
    <xf numFmtId="179" fontId="0" fillId="0" borderId="0" xfId="0" applyNumberFormat="1" applyAlignment="1">
      <alignment horizontal="center"/>
    </xf>
    <xf numFmtId="179" fontId="1" fillId="3" borderId="2" xfId="1" applyNumberFormat="1" applyFill="1" applyBorder="1"/>
    <xf numFmtId="179" fontId="1" fillId="0" borderId="2" xfId="1" applyNumberFormat="1" applyBorder="1"/>
    <xf numFmtId="0" fontId="0" fillId="0" borderId="31" xfId="0" applyBorder="1"/>
    <xf numFmtId="38" fontId="1" fillId="0" borderId="31" xfId="1" applyBorder="1"/>
    <xf numFmtId="0" fontId="0" fillId="2" borderId="1" xfId="0" applyFill="1" applyBorder="1"/>
    <xf numFmtId="38" fontId="0" fillId="5" borderId="1" xfId="0" applyNumberFormat="1" applyFill="1" applyBorder="1"/>
    <xf numFmtId="38" fontId="0" fillId="5" borderId="11" xfId="0" applyNumberFormat="1" applyFill="1" applyBorder="1"/>
    <xf numFmtId="38" fontId="0" fillId="6" borderId="1" xfId="0" applyNumberFormat="1" applyFill="1" applyBorder="1"/>
    <xf numFmtId="0" fontId="25" fillId="2" borderId="1" xfId="0" applyFont="1" applyFill="1" applyBorder="1"/>
    <xf numFmtId="0" fontId="0" fillId="0" borderId="11" xfId="0" applyFill="1" applyBorder="1"/>
    <xf numFmtId="38" fontId="1" fillId="0" borderId="12" xfId="1" applyFill="1" applyBorder="1"/>
    <xf numFmtId="0" fontId="20" fillId="2" borderId="1" xfId="0" applyFont="1" applyFill="1" applyBorder="1"/>
    <xf numFmtId="38" fontId="0" fillId="0" borderId="29" xfId="0" applyNumberFormat="1" applyFill="1" applyBorder="1"/>
    <xf numFmtId="38" fontId="3" fillId="6" borderId="30" xfId="1" applyFont="1" applyFill="1" applyBorder="1"/>
    <xf numFmtId="38" fontId="0" fillId="7" borderId="30" xfId="0" applyNumberFormat="1" applyFill="1" applyBorder="1"/>
    <xf numFmtId="38" fontId="0" fillId="7" borderId="5" xfId="0" applyNumberFormat="1" applyFill="1" applyBorder="1"/>
    <xf numFmtId="179" fontId="0" fillId="0" borderId="0" xfId="0" applyNumberFormat="1" applyAlignment="1">
      <alignment horizontal="right"/>
    </xf>
    <xf numFmtId="38" fontId="1" fillId="0" borderId="9" xfId="1" applyFill="1" applyBorder="1"/>
    <xf numFmtId="38" fontId="10" fillId="0" borderId="13" xfId="0" applyNumberFormat="1" applyFont="1" applyBorder="1"/>
    <xf numFmtId="0" fontId="0" fillId="2" borderId="13" xfId="0" applyFill="1" applyBorder="1"/>
    <xf numFmtId="0" fontId="3" fillId="0" borderId="2" xfId="0" applyFont="1" applyBorder="1" applyAlignment="1">
      <alignment horizontal="center"/>
    </xf>
    <xf numFmtId="179" fontId="1" fillId="0" borderId="2" xfId="1" applyNumberFormat="1" applyFill="1" applyBorder="1"/>
    <xf numFmtId="177" fontId="3" fillId="0" borderId="2" xfId="0" applyNumberFormat="1" applyFont="1" applyBorder="1"/>
    <xf numFmtId="178" fontId="3" fillId="0" borderId="2" xfId="0" applyNumberFormat="1" applyFont="1" applyBorder="1"/>
    <xf numFmtId="0" fontId="3" fillId="0" borderId="2" xfId="0" applyFont="1" applyBorder="1"/>
    <xf numFmtId="0" fontId="1" fillId="0" borderId="31" xfId="0" applyFont="1" applyBorder="1"/>
    <xf numFmtId="38" fontId="0" fillId="0" borderId="31" xfId="1" applyFont="1" applyBorder="1"/>
    <xf numFmtId="177" fontId="3" fillId="0" borderId="31" xfId="0" applyNumberFormat="1" applyFont="1" applyBorder="1"/>
    <xf numFmtId="178" fontId="3" fillId="0" borderId="31" xfId="0" applyNumberFormat="1" applyFont="1" applyBorder="1"/>
    <xf numFmtId="0" fontId="0" fillId="0" borderId="28" xfId="0" applyBorder="1"/>
    <xf numFmtId="38" fontId="0" fillId="0" borderId="31" xfId="0" applyNumberFormat="1" applyBorder="1"/>
    <xf numFmtId="0" fontId="10" fillId="0" borderId="30" xfId="0" applyFont="1" applyBorder="1" applyAlignment="1">
      <alignment horizontal="center"/>
    </xf>
    <xf numFmtId="177" fontId="1" fillId="0" borderId="31" xfId="0" applyNumberFormat="1" applyFont="1" applyBorder="1"/>
    <xf numFmtId="38" fontId="0" fillId="8" borderId="1" xfId="0" applyNumberFormat="1" applyFill="1" applyBorder="1"/>
    <xf numFmtId="179" fontId="1" fillId="0" borderId="1" xfId="1" applyNumberFormat="1" applyFont="1" applyBorder="1"/>
    <xf numFmtId="0" fontId="0" fillId="0" borderId="2" xfId="0" applyFill="1" applyBorder="1"/>
    <xf numFmtId="38" fontId="1" fillId="0" borderId="2" xfId="1" applyFont="1" applyFill="1" applyBorder="1"/>
    <xf numFmtId="38" fontId="1" fillId="0" borderId="23" xfId="1" applyFont="1" applyFill="1" applyBorder="1"/>
    <xf numFmtId="0" fontId="0" fillId="0" borderId="8" xfId="0" applyFill="1" applyBorder="1"/>
    <xf numFmtId="177" fontId="0" fillId="0" borderId="31" xfId="0" applyNumberFormat="1" applyBorder="1" applyAlignment="1">
      <alignment horizontal="center"/>
    </xf>
    <xf numFmtId="0" fontId="27" fillId="0" borderId="0" xfId="0" applyFont="1"/>
    <xf numFmtId="38" fontId="7" fillId="0" borderId="0" xfId="1" applyFont="1" applyBorder="1"/>
    <xf numFmtId="0" fontId="12" fillId="0" borderId="0" xfId="0" applyFont="1"/>
    <xf numFmtId="0" fontId="11" fillId="0" borderId="1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9" fillId="0" borderId="0" xfId="0" applyFont="1" applyBorder="1"/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177" fontId="6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6" fillId="0" borderId="0" xfId="0" applyFont="1" applyBorder="1"/>
    <xf numFmtId="0" fontId="2" fillId="0" borderId="0" xfId="0" applyFont="1" applyBorder="1" applyAlignment="1">
      <alignment horizontal="center"/>
    </xf>
    <xf numFmtId="0" fontId="6" fillId="0" borderId="0" xfId="0" applyFont="1"/>
    <xf numFmtId="0" fontId="5" fillId="0" borderId="0" xfId="0" applyFont="1"/>
    <xf numFmtId="176" fontId="5" fillId="0" borderId="0" xfId="1" applyNumberFormat="1" applyFont="1" applyBorder="1"/>
    <xf numFmtId="176" fontId="6" fillId="0" borderId="1" xfId="1" applyNumberFormat="1" applyFont="1" applyBorder="1" applyAlignment="1">
      <alignment horizontal="center"/>
    </xf>
    <xf numFmtId="181" fontId="6" fillId="0" borderId="0" xfId="0" applyNumberFormat="1" applyFont="1"/>
    <xf numFmtId="38" fontId="7" fillId="0" borderId="0" xfId="1" applyNumberFormat="1" applyFont="1" applyBorder="1"/>
    <xf numFmtId="38" fontId="5" fillId="0" borderId="0" xfId="1" applyFont="1" applyBorder="1"/>
    <xf numFmtId="176" fontId="5" fillId="0" borderId="4" xfId="1" applyNumberFormat="1" applyFont="1" applyBorder="1"/>
    <xf numFmtId="176" fontId="6" fillId="0" borderId="1" xfId="1" applyNumberFormat="1" applyFont="1" applyBorder="1"/>
    <xf numFmtId="0" fontId="6" fillId="0" borderId="0" xfId="0" applyFont="1" applyBorder="1" applyAlignment="1">
      <alignment horizontal="center"/>
    </xf>
    <xf numFmtId="38" fontId="6" fillId="0" borderId="0" xfId="1" applyFont="1" applyBorder="1"/>
    <xf numFmtId="38" fontId="11" fillId="0" borderId="0" xfId="1" applyFont="1"/>
    <xf numFmtId="0" fontId="11" fillId="0" borderId="1" xfId="0" applyFont="1" applyBorder="1"/>
    <xf numFmtId="0" fontId="11" fillId="0" borderId="1" xfId="0" applyFont="1" applyFill="1" applyBorder="1"/>
    <xf numFmtId="179" fontId="0" fillId="7" borderId="31" xfId="0" applyNumberFormat="1" applyFill="1" applyBorder="1"/>
    <xf numFmtId="0" fontId="11" fillId="0" borderId="2" xfId="0" applyFont="1" applyBorder="1"/>
    <xf numFmtId="0" fontId="11" fillId="0" borderId="15" xfId="0" applyFont="1" applyBorder="1"/>
    <xf numFmtId="177" fontId="1" fillId="0" borderId="1" xfId="0" applyNumberFormat="1" applyFont="1" applyFill="1" applyBorder="1"/>
    <xf numFmtId="181" fontId="3" fillId="0" borderId="0" xfId="0" applyNumberFormat="1" applyFont="1" applyFill="1" applyBorder="1" applyAlignment="1">
      <alignment horizontal="center" vertical="center" textRotation="255"/>
    </xf>
    <xf numFmtId="0" fontId="0" fillId="0" borderId="4" xfId="0" applyFill="1" applyBorder="1"/>
    <xf numFmtId="38" fontId="11" fillId="0" borderId="1" xfId="0" applyNumberFormat="1" applyFont="1" applyBorder="1"/>
    <xf numFmtId="38" fontId="1" fillId="0" borderId="2" xfId="1" applyFill="1" applyBorder="1"/>
    <xf numFmtId="38" fontId="0" fillId="0" borderId="31" xfId="1" applyFont="1" applyFill="1" applyBorder="1"/>
    <xf numFmtId="38" fontId="0" fillId="2" borderId="32" xfId="1" applyFont="1" applyFill="1" applyBorder="1"/>
    <xf numFmtId="38" fontId="11" fillId="2" borderId="1" xfId="1" applyFont="1" applyFill="1" applyBorder="1"/>
    <xf numFmtId="38" fontId="11" fillId="2" borderId="2" xfId="1" applyFont="1" applyFill="1" applyBorder="1"/>
    <xf numFmtId="38" fontId="24" fillId="2" borderId="1" xfId="1" applyFont="1" applyFill="1" applyBorder="1"/>
    <xf numFmtId="38" fontId="24" fillId="2" borderId="11" xfId="1" applyFont="1" applyFill="1" applyBorder="1"/>
    <xf numFmtId="38" fontId="24" fillId="2" borderId="12" xfId="1" applyFont="1" applyFill="1" applyBorder="1"/>
    <xf numFmtId="38" fontId="0" fillId="0" borderId="31" xfId="0" applyNumberFormat="1" applyFill="1" applyBorder="1"/>
    <xf numFmtId="0" fontId="0" fillId="0" borderId="1" xfId="0" applyFill="1" applyBorder="1" applyAlignment="1">
      <alignment horizontal="distributed"/>
    </xf>
    <xf numFmtId="0" fontId="0" fillId="0" borderId="11" xfId="0" applyBorder="1"/>
    <xf numFmtId="0" fontId="0" fillId="0" borderId="3" xfId="0" applyFill="1" applyBorder="1"/>
    <xf numFmtId="0" fontId="11" fillId="0" borderId="11" xfId="0" applyFont="1" applyBorder="1"/>
    <xf numFmtId="38" fontId="0" fillId="2" borderId="31" xfId="1" applyFont="1" applyFill="1" applyBorder="1"/>
    <xf numFmtId="0" fontId="11" fillId="0" borderId="3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0" fillId="0" borderId="11" xfId="0" applyBorder="1" applyAlignment="1">
      <alignment horizontal="center"/>
    </xf>
    <xf numFmtId="0" fontId="9" fillId="7" borderId="1" xfId="0" applyFont="1" applyFill="1" applyBorder="1"/>
    <xf numFmtId="0" fontId="21" fillId="5" borderId="1" xfId="0" applyFont="1" applyFill="1" applyBorder="1" applyAlignment="1">
      <alignment horizontal="center"/>
    </xf>
    <xf numFmtId="0" fontId="0" fillId="2" borderId="2" xfId="0" applyFill="1" applyBorder="1"/>
    <xf numFmtId="0" fontId="25" fillId="2" borderId="2" xfId="0" applyFont="1" applyFill="1" applyBorder="1"/>
    <xf numFmtId="0" fontId="9" fillId="9" borderId="1" xfId="0" applyFont="1" applyFill="1" applyBorder="1"/>
    <xf numFmtId="0" fontId="0" fillId="8" borderId="1" xfId="0" applyFill="1" applyBorder="1" applyAlignment="1">
      <alignment horizontal="center"/>
    </xf>
    <xf numFmtId="38" fontId="9" fillId="0" borderId="0" xfId="1" applyFont="1" applyFill="1" applyBorder="1"/>
    <xf numFmtId="0" fontId="9" fillId="9" borderId="1" xfId="0" applyFont="1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9" fillId="9" borderId="33" xfId="0" applyFont="1" applyFill="1" applyBorder="1"/>
    <xf numFmtId="0" fontId="9" fillId="9" borderId="0" xfId="0" applyFont="1" applyFill="1" applyBorder="1"/>
    <xf numFmtId="0" fontId="0" fillId="2" borderId="1" xfId="0" applyFill="1" applyBorder="1" applyAlignment="1">
      <alignment horizontal="center"/>
    </xf>
    <xf numFmtId="0" fontId="9" fillId="10" borderId="1" xfId="0" applyFont="1" applyFill="1" applyBorder="1"/>
    <xf numFmtId="0" fontId="9" fillId="10" borderId="0" xfId="0" applyFont="1" applyFill="1" applyBorder="1"/>
    <xf numFmtId="0" fontId="9" fillId="7" borderId="0" xfId="0" applyFont="1" applyFill="1" applyBorder="1"/>
    <xf numFmtId="38" fontId="1" fillId="0" borderId="17" xfId="1" applyFill="1" applyBorder="1"/>
    <xf numFmtId="176" fontId="6" fillId="0" borderId="0" xfId="1" applyNumberFormat="1" applyFont="1" applyFill="1" applyBorder="1" applyAlignment="1">
      <alignment horizontal="center"/>
    </xf>
    <xf numFmtId="38" fontId="1" fillId="0" borderId="11" xfId="1" applyFont="1" applyFill="1" applyBorder="1"/>
    <xf numFmtId="0" fontId="0" fillId="0" borderId="1" xfId="0" applyFill="1" applyBorder="1" applyAlignment="1">
      <alignment horizontal="distributed" wrapText="1"/>
    </xf>
    <xf numFmtId="0" fontId="11" fillId="0" borderId="1" xfId="0" applyFont="1" applyFill="1" applyBorder="1" applyAlignment="1">
      <alignment horizontal="distributed"/>
    </xf>
    <xf numFmtId="0" fontId="8" fillId="0" borderId="35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179" fontId="1" fillId="3" borderId="1" xfId="1" applyNumberFormat="1" applyFont="1" applyFill="1" applyBorder="1"/>
    <xf numFmtId="179" fontId="1" fillId="3" borderId="15" xfId="1" applyNumberFormat="1" applyFill="1" applyBorder="1"/>
    <xf numFmtId="0" fontId="7" fillId="0" borderId="0" xfId="0" applyFont="1"/>
    <xf numFmtId="179" fontId="1" fillId="3" borderId="11" xfId="1" applyNumberFormat="1" applyFont="1" applyFill="1" applyBorder="1"/>
    <xf numFmtId="38" fontId="1" fillId="0" borderId="1" xfId="0" applyNumberFormat="1" applyFont="1" applyBorder="1"/>
    <xf numFmtId="38" fontId="0" fillId="2" borderId="1" xfId="0" applyNumberFormat="1" applyFill="1" applyBorder="1"/>
    <xf numFmtId="38" fontId="11" fillId="0" borderId="1" xfId="1" applyFont="1" applyBorder="1"/>
    <xf numFmtId="0" fontId="0" fillId="0" borderId="0" xfId="0" applyNumberFormat="1"/>
    <xf numFmtId="0" fontId="7" fillId="0" borderId="3" xfId="0" applyFont="1" applyBorder="1" applyAlignment="1">
      <alignment horizontal="center"/>
    </xf>
    <xf numFmtId="176" fontId="6" fillId="0" borderId="3" xfId="1" applyNumberFormat="1" applyFont="1" applyBorder="1" applyAlignment="1">
      <alignment horizontal="center"/>
    </xf>
    <xf numFmtId="0" fontId="7" fillId="0" borderId="36" xfId="0" applyFont="1" applyBorder="1" applyAlignment="1">
      <alignment horizontal="center"/>
    </xf>
    <xf numFmtId="178" fontId="6" fillId="0" borderId="1" xfId="1" applyNumberFormat="1" applyFont="1" applyBorder="1" applyAlignment="1">
      <alignment horizontal="center"/>
    </xf>
    <xf numFmtId="176" fontId="6" fillId="0" borderId="36" xfId="1" applyNumberFormat="1" applyFont="1" applyBorder="1" applyAlignment="1">
      <alignment horizontal="center"/>
    </xf>
    <xf numFmtId="183" fontId="6" fillId="0" borderId="0" xfId="1" applyNumberFormat="1" applyFont="1" applyBorder="1"/>
    <xf numFmtId="178" fontId="6" fillId="0" borderId="0" xfId="1" applyNumberFormat="1" applyFont="1" applyBorder="1"/>
    <xf numFmtId="177" fontId="6" fillId="0" borderId="36" xfId="0" applyNumberFormat="1" applyFont="1" applyBorder="1" applyAlignment="1">
      <alignment horizontal="center"/>
    </xf>
    <xf numFmtId="176" fontId="6" fillId="0" borderId="36" xfId="0" applyNumberFormat="1" applyFont="1" applyBorder="1" applyAlignment="1">
      <alignment horizontal="center"/>
    </xf>
    <xf numFmtId="180" fontId="5" fillId="0" borderId="0" xfId="0" applyNumberFormat="1" applyFont="1" applyBorder="1"/>
    <xf numFmtId="180" fontId="0" fillId="0" borderId="0" xfId="0" applyNumberFormat="1"/>
    <xf numFmtId="178" fontId="5" fillId="0" borderId="0" xfId="1" applyNumberFormat="1" applyFont="1" applyBorder="1"/>
    <xf numFmtId="0" fontId="6" fillId="0" borderId="0" xfId="0" applyFont="1" applyAlignment="1">
      <alignment horizontal="center"/>
    </xf>
    <xf numFmtId="177" fontId="6" fillId="0" borderId="1" xfId="0" applyNumberFormat="1" applyFont="1" applyBorder="1"/>
    <xf numFmtId="177" fontId="5" fillId="0" borderId="0" xfId="0" applyNumberFormat="1" applyFont="1" applyBorder="1" applyAlignment="1">
      <alignment horizontal="center"/>
    </xf>
    <xf numFmtId="0" fontId="11" fillId="0" borderId="0" xfId="0" applyFont="1" applyFill="1" applyBorder="1"/>
    <xf numFmtId="0" fontId="11" fillId="0" borderId="4" xfId="0" applyFont="1" applyFill="1" applyBorder="1"/>
    <xf numFmtId="177" fontId="1" fillId="0" borderId="23" xfId="0" applyNumberFormat="1" applyFont="1" applyFill="1" applyBorder="1"/>
    <xf numFmtId="56" fontId="0" fillId="0" borderId="0" xfId="0" applyNumberFormat="1" applyBorder="1"/>
    <xf numFmtId="0" fontId="0" fillId="0" borderId="2" xfId="0" applyBorder="1" applyAlignment="1">
      <alignment horizontal="left"/>
    </xf>
    <xf numFmtId="179" fontId="0" fillId="0" borderId="1" xfId="1" applyNumberFormat="1" applyFont="1" applyBorder="1"/>
    <xf numFmtId="0" fontId="0" fillId="7" borderId="31" xfId="0" applyFill="1" applyBorder="1" applyAlignment="1">
      <alignment horizontal="center" vertical="center"/>
    </xf>
    <xf numFmtId="0" fontId="11" fillId="0" borderId="2" xfId="0" applyFont="1" applyFill="1" applyBorder="1"/>
    <xf numFmtId="0" fontId="0" fillId="0" borderId="39" xfId="0" applyFill="1" applyBorder="1"/>
    <xf numFmtId="0" fontId="11" fillId="0" borderId="39" xfId="0" applyFont="1" applyBorder="1"/>
    <xf numFmtId="0" fontId="0" fillId="0" borderId="0" xfId="0"/>
    <xf numFmtId="0" fontId="0" fillId="0" borderId="0" xfId="0"/>
    <xf numFmtId="38" fontId="3" fillId="0" borderId="0" xfId="1" applyFont="1" applyBorder="1"/>
    <xf numFmtId="38" fontId="1" fillId="0" borderId="0" xfId="0" applyNumberFormat="1" applyFont="1" applyBorder="1"/>
    <xf numFmtId="0" fontId="0" fillId="0" borderId="10" xfId="0" applyBorder="1"/>
    <xf numFmtId="0" fontId="0" fillId="0" borderId="0" xfId="0"/>
    <xf numFmtId="38" fontId="1" fillId="0" borderId="0" xfId="1" applyFont="1"/>
    <xf numFmtId="0" fontId="10" fillId="0" borderId="6" xfId="0" applyFont="1" applyBorder="1"/>
    <xf numFmtId="0" fontId="29" fillId="0" borderId="4" xfId="0" applyFont="1" applyBorder="1" applyAlignment="1">
      <alignment horizontal="center"/>
    </xf>
    <xf numFmtId="0" fontId="29" fillId="0" borderId="4" xfId="0" applyFont="1" applyBorder="1" applyAlignment="1">
      <alignment horizontal="left"/>
    </xf>
    <xf numFmtId="0" fontId="10" fillId="0" borderId="4" xfId="0" applyFont="1" applyBorder="1"/>
    <xf numFmtId="0" fontId="10" fillId="0" borderId="7" xfId="0" applyFont="1" applyBorder="1"/>
    <xf numFmtId="0" fontId="10" fillId="0" borderId="0" xfId="0" applyFont="1"/>
    <xf numFmtId="0" fontId="29" fillId="0" borderId="0" xfId="0" applyFont="1" applyBorder="1" applyAlignment="1">
      <alignment horizontal="center"/>
    </xf>
    <xf numFmtId="0" fontId="29" fillId="0" borderId="0" xfId="0" applyFont="1" applyBorder="1" applyAlignment="1">
      <alignment horizontal="left"/>
    </xf>
    <xf numFmtId="0" fontId="10" fillId="0" borderId="37" xfId="0" applyFont="1" applyBorder="1"/>
    <xf numFmtId="0" fontId="32" fillId="0" borderId="13" xfId="0" applyFont="1" applyBorder="1" applyAlignment="1"/>
    <xf numFmtId="0" fontId="0" fillId="0" borderId="0" xfId="0" applyAlignment="1"/>
    <xf numFmtId="0" fontId="0" fillId="0" borderId="37" xfId="0" applyBorder="1" applyAlignment="1"/>
    <xf numFmtId="0" fontId="10" fillId="0" borderId="13" xfId="0" applyFont="1" applyBorder="1" applyAlignment="1">
      <alignment vertical="top"/>
    </xf>
    <xf numFmtId="0" fontId="33" fillId="0" borderId="0" xfId="0" applyFont="1" applyBorder="1" applyAlignment="1">
      <alignment horizontal="center" vertical="top"/>
    </xf>
    <xf numFmtId="0" fontId="29" fillId="0" borderId="0" xfId="0" applyFont="1" applyFill="1" applyBorder="1" applyAlignment="1">
      <alignment horizontal="left" vertical="top"/>
    </xf>
    <xf numFmtId="0" fontId="33" fillId="0" borderId="0" xfId="0" applyFont="1" applyBorder="1" applyAlignment="1">
      <alignment vertical="top"/>
    </xf>
    <xf numFmtId="0" fontId="34" fillId="0" borderId="0" xfId="0" applyFont="1" applyBorder="1"/>
    <xf numFmtId="0" fontId="34" fillId="0" borderId="13" xfId="0" applyFont="1" applyBorder="1"/>
    <xf numFmtId="0" fontId="34" fillId="7" borderId="0" xfId="0" applyFont="1" applyFill="1" applyBorder="1" applyAlignment="1">
      <alignment horizontal="center"/>
    </xf>
    <xf numFmtId="0" fontId="34" fillId="0" borderId="0" xfId="0" applyFont="1" applyFill="1" applyBorder="1" applyAlignment="1">
      <alignment horizontal="left"/>
    </xf>
    <xf numFmtId="0" fontId="34" fillId="0" borderId="0" xfId="0" applyFont="1" applyBorder="1" applyAlignment="1">
      <alignment horizontal="distributed"/>
    </xf>
    <xf numFmtId="0" fontId="34" fillId="0" borderId="37" xfId="0" applyFont="1" applyBorder="1"/>
    <xf numFmtId="0" fontId="34" fillId="0" borderId="0" xfId="0" applyFont="1"/>
    <xf numFmtId="0" fontId="34" fillId="0" borderId="0" xfId="0" applyFont="1" applyBorder="1" applyAlignment="1">
      <alignment horizontal="center"/>
    </xf>
    <xf numFmtId="0" fontId="34" fillId="5" borderId="0" xfId="0" applyFont="1" applyFill="1" applyBorder="1" applyAlignment="1">
      <alignment horizontal="center"/>
    </xf>
    <xf numFmtId="0" fontId="34" fillId="3" borderId="0" xfId="0" applyFont="1" applyFill="1" applyBorder="1" applyAlignment="1">
      <alignment horizontal="center"/>
    </xf>
    <xf numFmtId="0" fontId="34" fillId="2" borderId="0" xfId="0" applyFont="1" applyFill="1" applyAlignment="1">
      <alignment horizontal="center"/>
    </xf>
    <xf numFmtId="0" fontId="34" fillId="0" borderId="0" xfId="0" applyFont="1" applyFill="1" applyAlignment="1">
      <alignment horizontal="left"/>
    </xf>
    <xf numFmtId="0" fontId="34" fillId="12" borderId="0" xfId="0" applyFont="1" applyFill="1" applyBorder="1" applyAlignment="1">
      <alignment horizontal="center"/>
    </xf>
    <xf numFmtId="0" fontId="34" fillId="10" borderId="0" xfId="0" applyFont="1" applyFill="1" applyBorder="1" applyAlignment="1">
      <alignment horizontal="center"/>
    </xf>
    <xf numFmtId="0" fontId="34" fillId="13" borderId="0" xfId="0" applyFont="1" applyFill="1" applyBorder="1" applyAlignment="1">
      <alignment horizontal="center"/>
    </xf>
    <xf numFmtId="0" fontId="34" fillId="14" borderId="0" xfId="0" applyFont="1" applyFill="1" applyBorder="1" applyAlignment="1">
      <alignment horizontal="center"/>
    </xf>
    <xf numFmtId="0" fontId="34" fillId="4" borderId="0" xfId="0" applyFont="1" applyFill="1" applyBorder="1" applyAlignment="1">
      <alignment horizontal="center"/>
    </xf>
    <xf numFmtId="0" fontId="34" fillId="15" borderId="0" xfId="0" applyFont="1" applyFill="1" applyBorder="1" applyAlignment="1">
      <alignment horizontal="center"/>
    </xf>
    <xf numFmtId="58" fontId="36" fillId="0" borderId="13" xfId="0" applyNumberFormat="1" applyFont="1" applyBorder="1" applyAlignment="1"/>
    <xf numFmtId="58" fontId="36" fillId="0" borderId="0" xfId="0" applyNumberFormat="1" applyFont="1" applyBorder="1" applyAlignment="1">
      <alignment horizontal="center"/>
    </xf>
    <xf numFmtId="58" fontId="36" fillId="0" borderId="0" xfId="0" applyNumberFormat="1" applyFont="1" applyFill="1" applyBorder="1" applyAlignment="1"/>
    <xf numFmtId="58" fontId="36" fillId="0" borderId="0" xfId="0" applyNumberFormat="1" applyFont="1" applyBorder="1" applyAlignment="1"/>
    <xf numFmtId="58" fontId="36" fillId="0" borderId="37" xfId="0" applyNumberFormat="1" applyFont="1" applyBorder="1" applyAlignment="1"/>
    <xf numFmtId="0" fontId="35" fillId="0" borderId="0" xfId="0" applyFont="1" applyFill="1" applyBorder="1" applyAlignment="1">
      <alignment horizontal="left"/>
    </xf>
    <xf numFmtId="0" fontId="36" fillId="0" borderId="13" xfId="0" applyFont="1" applyBorder="1" applyAlignment="1"/>
    <xf numFmtId="0" fontId="36" fillId="0" borderId="0" xfId="0" applyFont="1" applyBorder="1" applyAlignment="1"/>
    <xf numFmtId="0" fontId="36" fillId="0" borderId="37" xfId="0" applyFont="1" applyBorder="1" applyAlignment="1"/>
    <xf numFmtId="0" fontId="34" fillId="0" borderId="13" xfId="0" applyFont="1" applyBorder="1" applyAlignment="1"/>
    <xf numFmtId="0" fontId="34" fillId="0" borderId="0" xfId="0" applyFont="1" applyBorder="1" applyAlignment="1"/>
    <xf numFmtId="0" fontId="34" fillId="0" borderId="37" xfId="0" applyFont="1" applyBorder="1" applyAlignment="1"/>
    <xf numFmtId="0" fontId="36" fillId="0" borderId="0" xfId="0" applyFont="1" applyBorder="1" applyAlignment="1">
      <alignment horizontal="center"/>
    </xf>
    <xf numFmtId="0" fontId="36" fillId="0" borderId="0" xfId="0" applyFont="1" applyFill="1" applyBorder="1" applyAlignment="1"/>
    <xf numFmtId="0" fontId="34" fillId="0" borderId="0" xfId="0" applyFont="1" applyBorder="1" applyAlignment="1">
      <alignment horizontal="left"/>
    </xf>
    <xf numFmtId="0" fontId="34" fillId="0" borderId="8" xfId="0" applyFont="1" applyBorder="1"/>
    <xf numFmtId="0" fontId="34" fillId="0" borderId="41" xfId="0" applyFont="1" applyBorder="1" applyAlignment="1">
      <alignment horizontal="center"/>
    </xf>
    <xf numFmtId="0" fontId="34" fillId="0" borderId="41" xfId="0" applyFont="1" applyBorder="1" applyAlignment="1">
      <alignment horizontal="left"/>
    </xf>
    <xf numFmtId="0" fontId="34" fillId="0" borderId="41" xfId="0" applyFont="1" applyBorder="1"/>
    <xf numFmtId="0" fontId="34" fillId="0" borderId="9" xfId="0" applyFont="1" applyBorder="1"/>
    <xf numFmtId="0" fontId="29" fillId="0" borderId="0" xfId="0" applyFont="1" applyBorder="1"/>
    <xf numFmtId="0" fontId="29" fillId="0" borderId="0" xfId="0" applyFont="1"/>
    <xf numFmtId="0" fontId="29" fillId="0" borderId="0" xfId="0" applyFont="1" applyAlignment="1">
      <alignment horizontal="center"/>
    </xf>
    <xf numFmtId="0" fontId="29" fillId="0" borderId="0" xfId="0" applyFont="1" applyAlignment="1">
      <alignment horizontal="left"/>
    </xf>
    <xf numFmtId="0" fontId="34" fillId="16" borderId="0" xfId="0" applyFont="1" applyFill="1" applyBorder="1" applyAlignment="1">
      <alignment horizontal="center"/>
    </xf>
    <xf numFmtId="0" fontId="35" fillId="0" borderId="0" xfId="0" applyFont="1" applyFill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42" xfId="0" applyFill="1" applyBorder="1"/>
    <xf numFmtId="38" fontId="1" fillId="11" borderId="1" xfId="1" applyFont="1" applyFill="1" applyBorder="1" applyAlignment="1">
      <alignment horizontal="right"/>
    </xf>
    <xf numFmtId="38" fontId="1" fillId="11" borderId="2" xfId="1" applyFont="1" applyFill="1" applyBorder="1" applyAlignment="1">
      <alignment horizontal="right"/>
    </xf>
    <xf numFmtId="38" fontId="1" fillId="11" borderId="32" xfId="1" applyFont="1" applyFill="1" applyBorder="1" applyAlignment="1">
      <alignment horizontal="right"/>
    </xf>
    <xf numFmtId="179" fontId="1" fillId="17" borderId="1" xfId="1" applyNumberFormat="1" applyFont="1" applyFill="1" applyBorder="1"/>
    <xf numFmtId="179" fontId="1" fillId="17" borderId="1" xfId="1" applyNumberFormat="1" applyFill="1" applyBorder="1"/>
    <xf numFmtId="179" fontId="1" fillId="17" borderId="15" xfId="1" applyNumberFormat="1" applyFill="1" applyBorder="1"/>
    <xf numFmtId="0" fontId="0" fillId="0" borderId="1" xfId="0" applyFont="1" applyBorder="1" applyAlignment="1">
      <alignment horizontal="center"/>
    </xf>
    <xf numFmtId="177" fontId="6" fillId="0" borderId="0" xfId="0" applyNumberFormat="1" applyFont="1" applyBorder="1" applyAlignment="1">
      <alignment horizontal="center"/>
    </xf>
    <xf numFmtId="38" fontId="0" fillId="0" borderId="0" xfId="1" applyFont="1" applyFill="1"/>
    <xf numFmtId="0" fontId="0" fillId="0" borderId="31" xfId="0" applyFont="1" applyBorder="1"/>
    <xf numFmtId="0" fontId="0" fillId="7" borderId="3" xfId="0" applyFill="1" applyBorder="1"/>
    <xf numFmtId="180" fontId="6" fillId="0" borderId="0" xfId="1" applyNumberFormat="1" applyFont="1" applyBorder="1"/>
    <xf numFmtId="177" fontId="0" fillId="0" borderId="0" xfId="0" applyNumberFormat="1" applyFont="1" applyBorder="1"/>
    <xf numFmtId="180" fontId="0" fillId="0" borderId="0" xfId="0" applyNumberFormat="1" applyFont="1" applyBorder="1"/>
    <xf numFmtId="178" fontId="6" fillId="0" borderId="10" xfId="1" applyNumberFormat="1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177" fontId="0" fillId="0" borderId="0" xfId="0" applyNumberFormat="1" applyFont="1"/>
    <xf numFmtId="180" fontId="1" fillId="0" borderId="0" xfId="1" applyNumberFormat="1" applyFont="1" applyBorder="1"/>
    <xf numFmtId="177" fontId="6" fillId="0" borderId="0" xfId="0" applyNumberFormat="1" applyFont="1"/>
    <xf numFmtId="180" fontId="6" fillId="0" borderId="1" xfId="1" applyNumberFormat="1" applyFont="1" applyBorder="1" applyAlignment="1">
      <alignment horizontal="center"/>
    </xf>
    <xf numFmtId="180" fontId="5" fillId="0" borderId="0" xfId="1" applyNumberFormat="1" applyFont="1" applyBorder="1"/>
    <xf numFmtId="177" fontId="6" fillId="0" borderId="0" xfId="0" applyNumberFormat="1" applyFont="1" applyBorder="1"/>
    <xf numFmtId="178" fontId="1" fillId="0" borderId="0" xfId="1" applyNumberFormat="1" applyFont="1" applyBorder="1"/>
    <xf numFmtId="38" fontId="0" fillId="0" borderId="11" xfId="1" applyFont="1" applyFill="1" applyBorder="1"/>
    <xf numFmtId="0" fontId="0" fillId="9" borderId="1" xfId="0" applyFill="1" applyBorder="1" applyAlignment="1">
      <alignment horizontal="center"/>
    </xf>
    <xf numFmtId="0" fontId="28" fillId="0" borderId="31" xfId="0" applyFont="1" applyBorder="1"/>
    <xf numFmtId="179" fontId="28" fillId="0" borderId="31" xfId="0" applyNumberFormat="1" applyFont="1" applyBorder="1"/>
    <xf numFmtId="0" fontId="0" fillId="18" borderId="1" xfId="0" applyFill="1" applyBorder="1" applyAlignment="1">
      <alignment horizontal="center"/>
    </xf>
    <xf numFmtId="38" fontId="0" fillId="18" borderId="1" xfId="1" applyFont="1" applyFill="1" applyBorder="1"/>
    <xf numFmtId="38" fontId="0" fillId="18" borderId="2" xfId="1" applyFont="1" applyFill="1" applyBorder="1"/>
    <xf numFmtId="0" fontId="1" fillId="0" borderId="1" xfId="0" applyFont="1" applyFill="1" applyBorder="1"/>
    <xf numFmtId="0" fontId="0" fillId="19" borderId="1" xfId="0" applyFill="1" applyBorder="1" applyAlignment="1">
      <alignment horizontal="center"/>
    </xf>
    <xf numFmtId="38" fontId="0" fillId="19" borderId="1" xfId="1" applyFont="1" applyFill="1" applyBorder="1"/>
    <xf numFmtId="38" fontId="1" fillId="19" borderId="1" xfId="1" applyFont="1" applyFill="1" applyBorder="1"/>
    <xf numFmtId="0" fontId="0" fillId="11" borderId="1" xfId="0" applyFill="1" applyBorder="1" applyAlignment="1">
      <alignment horizontal="center"/>
    </xf>
    <xf numFmtId="38" fontId="1" fillId="2" borderId="31" xfId="1" applyFont="1" applyFill="1" applyBorder="1"/>
    <xf numFmtId="38" fontId="20" fillId="20" borderId="2" xfId="1" applyFont="1" applyFill="1" applyBorder="1"/>
    <xf numFmtId="0" fontId="20" fillId="20" borderId="1" xfId="0" applyFont="1" applyFill="1" applyBorder="1" applyAlignment="1">
      <alignment horizontal="center"/>
    </xf>
    <xf numFmtId="38" fontId="20" fillId="20" borderId="11" xfId="1" applyFont="1" applyFill="1" applyBorder="1"/>
    <xf numFmtId="0" fontId="20" fillId="11" borderId="1" xfId="0" applyFont="1" applyFill="1" applyBorder="1" applyAlignment="1">
      <alignment horizontal="center"/>
    </xf>
    <xf numFmtId="38" fontId="1" fillId="20" borderId="1" xfId="1" applyFill="1" applyBorder="1"/>
    <xf numFmtId="0" fontId="6" fillId="0" borderId="0" xfId="0" applyFont="1" applyFill="1"/>
    <xf numFmtId="177" fontId="6" fillId="0" borderId="3" xfId="0" applyNumberFormat="1" applyFont="1" applyBorder="1" applyAlignment="1">
      <alignment horizontal="center"/>
    </xf>
    <xf numFmtId="0" fontId="6" fillId="0" borderId="36" xfId="0" applyFont="1" applyBorder="1" applyAlignment="1">
      <alignment horizontal="center"/>
    </xf>
    <xf numFmtId="0" fontId="20" fillId="11" borderId="11" xfId="0" applyFont="1" applyFill="1" applyBorder="1" applyAlignment="1">
      <alignment horizontal="center"/>
    </xf>
    <xf numFmtId="38" fontId="11" fillId="11" borderId="1" xfId="1" applyFont="1" applyFill="1" applyBorder="1"/>
    <xf numFmtId="38" fontId="11" fillId="11" borderId="2" xfId="1" applyFont="1" applyFill="1" applyBorder="1"/>
    <xf numFmtId="38" fontId="0" fillId="11" borderId="32" xfId="1" applyFont="1" applyFill="1" applyBorder="1"/>
    <xf numFmtId="38" fontId="26" fillId="17" borderId="8" xfId="1" applyFont="1" applyFill="1" applyBorder="1"/>
    <xf numFmtId="38" fontId="26" fillId="17" borderId="4" xfId="1" applyFont="1" applyFill="1" applyBorder="1"/>
    <xf numFmtId="38" fontId="26" fillId="17" borderId="1" xfId="1" applyFont="1" applyFill="1" applyBorder="1"/>
    <xf numFmtId="38" fontId="38" fillId="11" borderId="1" xfId="1" applyFont="1" applyFill="1" applyBorder="1"/>
    <xf numFmtId="38" fontId="38" fillId="11" borderId="11" xfId="1" applyFont="1" applyFill="1" applyBorder="1"/>
    <xf numFmtId="38" fontId="38" fillId="11" borderId="32" xfId="1" applyFont="1" applyFill="1" applyBorder="1"/>
    <xf numFmtId="38" fontId="38" fillId="21" borderId="1" xfId="1" applyFont="1" applyFill="1" applyBorder="1"/>
    <xf numFmtId="38" fontId="38" fillId="21" borderId="11" xfId="1" applyFont="1" applyFill="1" applyBorder="1"/>
    <xf numFmtId="38" fontId="38" fillId="21" borderId="12" xfId="1" applyFont="1" applyFill="1" applyBorder="1"/>
    <xf numFmtId="38" fontId="38" fillId="21" borderId="44" xfId="1" applyFont="1" applyFill="1" applyBorder="1"/>
    <xf numFmtId="0" fontId="38" fillId="11" borderId="1" xfId="0" applyFont="1" applyFill="1" applyBorder="1" applyAlignment="1">
      <alignment horizontal="center"/>
    </xf>
    <xf numFmtId="0" fontId="38" fillId="0" borderId="1" xfId="0" applyFont="1" applyFill="1" applyBorder="1" applyAlignment="1">
      <alignment horizontal="center"/>
    </xf>
    <xf numFmtId="38" fontId="38" fillId="11" borderId="2" xfId="1" applyFont="1" applyFill="1" applyBorder="1"/>
    <xf numFmtId="38" fontId="38" fillId="11" borderId="31" xfId="1" applyFont="1" applyFill="1" applyBorder="1"/>
    <xf numFmtId="38" fontId="38" fillId="2" borderId="1" xfId="1" applyFont="1" applyFill="1" applyBorder="1"/>
    <xf numFmtId="38" fontId="38" fillId="2" borderId="11" xfId="1" applyFont="1" applyFill="1" applyBorder="1"/>
    <xf numFmtId="38" fontId="38" fillId="2" borderId="2" xfId="1" applyFont="1" applyFill="1" applyBorder="1"/>
    <xf numFmtId="38" fontId="38" fillId="2" borderId="31" xfId="0" applyNumberFormat="1" applyFont="1" applyFill="1" applyBorder="1"/>
    <xf numFmtId="38" fontId="0" fillId="6" borderId="5" xfId="1" applyFont="1" applyFill="1" applyBorder="1"/>
    <xf numFmtId="0" fontId="20" fillId="11" borderId="1" xfId="0" applyFont="1" applyFill="1" applyBorder="1"/>
    <xf numFmtId="0" fontId="20" fillId="11" borderId="2" xfId="0" applyFont="1" applyFill="1" applyBorder="1"/>
    <xf numFmtId="0" fontId="38" fillId="19" borderId="1" xfId="0" applyFont="1" applyFill="1" applyBorder="1" applyAlignment="1">
      <alignment horizontal="center"/>
    </xf>
    <xf numFmtId="38" fontId="38" fillId="19" borderId="1" xfId="1" applyFont="1" applyFill="1" applyBorder="1"/>
    <xf numFmtId="38" fontId="38" fillId="19" borderId="11" xfId="1" applyFont="1" applyFill="1" applyBorder="1"/>
    <xf numFmtId="38" fontId="38" fillId="19" borderId="12" xfId="1" applyFont="1" applyFill="1" applyBorder="1"/>
    <xf numFmtId="38" fontId="1" fillId="0" borderId="2" xfId="1" applyBorder="1"/>
    <xf numFmtId="177" fontId="0" fillId="0" borderId="1" xfId="0" applyNumberFormat="1" applyBorder="1" applyAlignment="1">
      <alignment horizontal="right"/>
    </xf>
    <xf numFmtId="38" fontId="0" fillId="0" borderId="1" xfId="1" applyFont="1" applyFill="1" applyBorder="1"/>
    <xf numFmtId="176" fontId="6" fillId="0" borderId="45" xfId="1" applyNumberFormat="1" applyFont="1" applyBorder="1" applyAlignment="1">
      <alignment horizontal="center"/>
    </xf>
    <xf numFmtId="0" fontId="11" fillId="0" borderId="31" xfId="0" applyFont="1" applyBorder="1"/>
    <xf numFmtId="38" fontId="0" fillId="0" borderId="11" xfId="1" applyFont="1" applyBorder="1"/>
    <xf numFmtId="0" fontId="0" fillId="0" borderId="0" xfId="0"/>
    <xf numFmtId="0" fontId="0" fillId="0" borderId="1" xfId="0" applyFont="1" applyBorder="1"/>
    <xf numFmtId="38" fontId="0" fillId="0" borderId="5" xfId="0" applyNumberFormat="1" applyFont="1" applyBorder="1" applyAlignment="1">
      <alignment horizontal="center"/>
    </xf>
    <xf numFmtId="38" fontId="3" fillId="0" borderId="31" xfId="1" applyFont="1" applyBorder="1"/>
    <xf numFmtId="177" fontId="0" fillId="0" borderId="1" xfId="0" applyNumberFormat="1" applyFont="1" applyBorder="1"/>
    <xf numFmtId="176" fontId="6" fillId="0" borderId="12" xfId="1" applyNumberFormat="1" applyFont="1" applyFill="1" applyBorder="1" applyAlignment="1">
      <alignment horizontal="center"/>
    </xf>
    <xf numFmtId="0" fontId="0" fillId="0" borderId="46" xfId="0" applyFill="1" applyBorder="1"/>
    <xf numFmtId="179" fontId="1" fillId="0" borderId="48" xfId="1" applyNumberFormat="1" applyBorder="1"/>
    <xf numFmtId="38" fontId="26" fillId="17" borderId="31" xfId="1" applyFont="1" applyFill="1" applyBorder="1"/>
    <xf numFmtId="38" fontId="11" fillId="24" borderId="1" xfId="1" applyFont="1" applyFill="1" applyBorder="1"/>
    <xf numFmtId="183" fontId="0" fillId="24" borderId="1" xfId="0" applyNumberFormat="1" applyFill="1" applyBorder="1"/>
    <xf numFmtId="0" fontId="24" fillId="0" borderId="0" xfId="0" applyFont="1" applyAlignment="1">
      <alignment horizontal="center"/>
    </xf>
    <xf numFmtId="0" fontId="34" fillId="25" borderId="0" xfId="0" applyFont="1" applyFill="1" applyBorder="1" applyAlignment="1">
      <alignment horizontal="center"/>
    </xf>
    <xf numFmtId="179" fontId="0" fillId="17" borderId="31" xfId="0" applyNumberFormat="1" applyFill="1" applyBorder="1"/>
    <xf numFmtId="0" fontId="0" fillId="17" borderId="31" xfId="0" applyFont="1" applyFill="1" applyBorder="1"/>
    <xf numFmtId="38" fontId="1" fillId="17" borderId="31" xfId="1" applyFill="1" applyBorder="1"/>
    <xf numFmtId="38" fontId="0" fillId="17" borderId="31" xfId="1" applyFont="1" applyFill="1" applyBorder="1"/>
    <xf numFmtId="14" fontId="0" fillId="0" borderId="0" xfId="0" applyNumberFormat="1"/>
    <xf numFmtId="38" fontId="1" fillId="0" borderId="12" xfId="1" applyBorder="1"/>
    <xf numFmtId="0" fontId="0" fillId="0" borderId="1" xfId="0" applyFont="1" applyFill="1" applyBorder="1"/>
    <xf numFmtId="0" fontId="0" fillId="0" borderId="0" xfId="0"/>
    <xf numFmtId="0" fontId="0" fillId="0" borderId="0" xfId="0"/>
    <xf numFmtId="0" fontId="0" fillId="0" borderId="0" xfId="0"/>
    <xf numFmtId="180" fontId="0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177" fontId="5" fillId="0" borderId="0" xfId="0" applyNumberFormat="1" applyFont="1" applyBorder="1"/>
    <xf numFmtId="176" fontId="6" fillId="0" borderId="0" xfId="1" applyNumberFormat="1" applyFont="1" applyBorder="1"/>
    <xf numFmtId="184" fontId="0" fillId="0" borderId="0" xfId="0" applyNumberFormat="1"/>
    <xf numFmtId="0" fontId="5" fillId="0" borderId="1" xfId="0" applyFont="1" applyFill="1" applyBorder="1"/>
    <xf numFmtId="176" fontId="6" fillId="0" borderId="1" xfId="1" applyNumberFormat="1" applyFont="1" applyFill="1" applyBorder="1" applyAlignment="1">
      <alignment horizontal="center"/>
    </xf>
    <xf numFmtId="176" fontId="6" fillId="0" borderId="36" xfId="0" applyNumberFormat="1" applyFont="1" applyFill="1" applyBorder="1" applyAlignment="1">
      <alignment horizontal="center"/>
    </xf>
    <xf numFmtId="178" fontId="6" fillId="0" borderId="1" xfId="1" applyNumberFormat="1" applyFont="1" applyFill="1" applyBorder="1" applyAlignment="1">
      <alignment horizontal="center"/>
    </xf>
    <xf numFmtId="38" fontId="6" fillId="0" borderId="0" xfId="1" applyFont="1" applyFill="1" applyBorder="1"/>
    <xf numFmtId="180" fontId="6" fillId="0" borderId="0" xfId="1" applyNumberFormat="1" applyFont="1" applyFill="1" applyBorder="1"/>
    <xf numFmtId="0" fontId="6" fillId="0" borderId="0" xfId="0" applyFont="1" applyFill="1" applyBorder="1"/>
    <xf numFmtId="38" fontId="5" fillId="0" borderId="0" xfId="1" applyFont="1" applyFill="1" applyBorder="1"/>
    <xf numFmtId="180" fontId="1" fillId="0" borderId="0" xfId="1" applyNumberFormat="1" applyFont="1" applyFill="1" applyBorder="1"/>
    <xf numFmtId="178" fontId="5" fillId="0" borderId="0" xfId="1" applyNumberFormat="1" applyFont="1" applyFill="1" applyBorder="1"/>
    <xf numFmtId="0" fontId="6" fillId="0" borderId="1" xfId="0" applyFont="1" applyFill="1" applyBorder="1"/>
    <xf numFmtId="0" fontId="6" fillId="0" borderId="1" xfId="0" applyFont="1" applyFill="1" applyBorder="1" applyAlignment="1">
      <alignment horizontal="center"/>
    </xf>
    <xf numFmtId="0" fontId="7" fillId="0" borderId="36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0" fillId="0" borderId="0" xfId="0"/>
    <xf numFmtId="0" fontId="0" fillId="0" borderId="0" xfId="0"/>
    <xf numFmtId="38" fontId="0" fillId="0" borderId="0" xfId="1" applyFont="1" applyFill="1" applyBorder="1"/>
    <xf numFmtId="0" fontId="5" fillId="0" borderId="1" xfId="0" applyFont="1" applyBorder="1" applyAlignment="1">
      <alignment horizontal="center" vertical="center"/>
    </xf>
    <xf numFmtId="0" fontId="5" fillId="23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11" borderId="1" xfId="0" applyFont="1" applyFill="1" applyBorder="1" applyAlignment="1">
      <alignment horizontal="center" vertical="center"/>
    </xf>
    <xf numFmtId="0" fontId="0" fillId="0" borderId="49" xfId="0" applyFont="1" applyFill="1" applyBorder="1"/>
    <xf numFmtId="0" fontId="0" fillId="0" borderId="19" xfId="0" applyFill="1" applyBorder="1" applyAlignment="1">
      <alignment horizontal="center"/>
    </xf>
    <xf numFmtId="0" fontId="0" fillId="0" borderId="20" xfId="0" applyFill="1" applyBorder="1"/>
    <xf numFmtId="0" fontId="20" fillId="0" borderId="31" xfId="0" applyFont="1" applyFill="1" applyBorder="1"/>
    <xf numFmtId="0" fontId="5" fillId="0" borderId="0" xfId="0" applyFont="1" applyFill="1" applyBorder="1"/>
    <xf numFmtId="38" fontId="0" fillId="24" borderId="34" xfId="0" applyNumberFormat="1" applyFill="1" applyBorder="1"/>
    <xf numFmtId="0" fontId="0" fillId="0" borderId="0" xfId="0"/>
    <xf numFmtId="38" fontId="0" fillId="20" borderId="1" xfId="1" applyFont="1" applyFill="1" applyBorder="1"/>
    <xf numFmtId="38" fontId="1" fillId="20" borderId="1" xfId="1" applyFont="1" applyFill="1" applyBorder="1"/>
    <xf numFmtId="0" fontId="6" fillId="0" borderId="4" xfId="0" applyFont="1" applyFill="1" applyBorder="1"/>
    <xf numFmtId="177" fontId="6" fillId="0" borderId="4" xfId="0" applyNumberFormat="1" applyFont="1" applyFill="1" applyBorder="1" applyAlignment="1">
      <alignment horizontal="center"/>
    </xf>
    <xf numFmtId="38" fontId="0" fillId="19" borderId="2" xfId="1" applyFont="1" applyFill="1" applyBorder="1"/>
    <xf numFmtId="0" fontId="0" fillId="0" borderId="0" xfId="0"/>
    <xf numFmtId="0" fontId="0" fillId="0" borderId="0" xfId="0"/>
    <xf numFmtId="0" fontId="0" fillId="0" borderId="1" xfId="0" applyFont="1" applyBorder="1" applyAlignment="1">
      <alignment horizontal="left"/>
    </xf>
    <xf numFmtId="0" fontId="1" fillId="0" borderId="39" xfId="0" applyFont="1" applyBorder="1"/>
    <xf numFmtId="38" fontId="38" fillId="22" borderId="1" xfId="1" applyFont="1" applyFill="1" applyBorder="1"/>
    <xf numFmtId="38" fontId="38" fillId="22" borderId="11" xfId="1" applyFont="1" applyFill="1" applyBorder="1"/>
    <xf numFmtId="38" fontId="38" fillId="22" borderId="12" xfId="1" applyFont="1" applyFill="1" applyBorder="1"/>
    <xf numFmtId="38" fontId="38" fillId="22" borderId="2" xfId="1" applyFont="1" applyFill="1" applyBorder="1"/>
    <xf numFmtId="38" fontId="38" fillId="22" borderId="31" xfId="1" applyFont="1" applyFill="1" applyBorder="1"/>
    <xf numFmtId="38" fontId="0" fillId="0" borderId="50" xfId="1" applyFont="1" applyFill="1" applyBorder="1"/>
    <xf numFmtId="0" fontId="11" fillId="0" borderId="39" xfId="0" applyFont="1" applyFill="1" applyBorder="1"/>
    <xf numFmtId="38" fontId="11" fillId="0" borderId="1" xfId="1" applyFont="1" applyFill="1" applyBorder="1"/>
    <xf numFmtId="183" fontId="0" fillId="0" borderId="1" xfId="0" applyNumberFormat="1" applyFill="1" applyBorder="1"/>
    <xf numFmtId="38" fontId="38" fillId="19" borderId="31" xfId="1" applyFont="1" applyFill="1" applyBorder="1"/>
    <xf numFmtId="177" fontId="0" fillId="0" borderId="1" xfId="0" applyNumberFormat="1" applyFont="1" applyBorder="1" applyAlignment="1">
      <alignment horizontal="right"/>
    </xf>
    <xf numFmtId="38" fontId="1" fillId="0" borderId="9" xfId="1" applyFont="1" applyFill="1" applyBorder="1"/>
    <xf numFmtId="0" fontId="0" fillId="0" borderId="0" xfId="0" applyFont="1" applyAlignment="1">
      <alignment horizontal="center"/>
    </xf>
    <xf numFmtId="38" fontId="1" fillId="0" borderId="39" xfId="1" applyFill="1" applyBorder="1"/>
    <xf numFmtId="38" fontId="1" fillId="0" borderId="1" xfId="0" applyNumberFormat="1" applyFont="1" applyFill="1" applyBorder="1"/>
    <xf numFmtId="177" fontId="0" fillId="0" borderId="1" xfId="0" applyNumberFormat="1" applyFill="1" applyBorder="1"/>
    <xf numFmtId="38" fontId="1" fillId="0" borderId="21" xfId="1" applyFill="1" applyBorder="1"/>
    <xf numFmtId="38" fontId="1" fillId="0" borderId="40" xfId="1" applyFill="1" applyBorder="1"/>
    <xf numFmtId="180" fontId="0" fillId="0" borderId="1" xfId="0" applyNumberFormat="1" applyFill="1" applyBorder="1"/>
    <xf numFmtId="0" fontId="11" fillId="0" borderId="42" xfId="0" applyFont="1" applyBorder="1"/>
    <xf numFmtId="179" fontId="1" fillId="0" borderId="42" xfId="1" applyNumberFormat="1" applyBorder="1"/>
    <xf numFmtId="38" fontId="1" fillId="0" borderId="10" xfId="1" applyBorder="1"/>
    <xf numFmtId="38" fontId="0" fillId="0" borderId="0" xfId="2" applyFont="1"/>
    <xf numFmtId="0" fontId="0" fillId="0" borderId="38" xfId="0" applyFill="1" applyBorder="1"/>
    <xf numFmtId="0" fontId="11" fillId="0" borderId="38" xfId="0" applyFont="1" applyBorder="1"/>
    <xf numFmtId="38" fontId="1" fillId="0" borderId="21" xfId="1" applyBorder="1"/>
    <xf numFmtId="38" fontId="0" fillId="0" borderId="9" xfId="1" applyFont="1" applyFill="1" applyBorder="1"/>
    <xf numFmtId="38" fontId="1" fillId="0" borderId="47" xfId="1" applyFill="1" applyBorder="1"/>
    <xf numFmtId="38" fontId="1" fillId="0" borderId="40" xfId="1" applyBorder="1"/>
    <xf numFmtId="179" fontId="0" fillId="0" borderId="1" xfId="1" applyNumberFormat="1" applyFont="1" applyFill="1" applyBorder="1"/>
    <xf numFmtId="179" fontId="1" fillId="0" borderId="11" xfId="1" applyNumberFormat="1" applyBorder="1"/>
    <xf numFmtId="38" fontId="1" fillId="0" borderId="12" xfId="1" applyFont="1" applyFill="1" applyBorder="1"/>
    <xf numFmtId="38" fontId="1" fillId="0" borderId="38" xfId="1" applyFill="1" applyBorder="1"/>
    <xf numFmtId="38" fontId="0" fillId="0" borderId="9" xfId="1" applyFont="1" applyBorder="1"/>
    <xf numFmtId="38" fontId="1" fillId="0" borderId="39" xfId="1" applyBorder="1"/>
    <xf numFmtId="38" fontId="1" fillId="0" borderId="43" xfId="1" applyFill="1" applyBorder="1"/>
    <xf numFmtId="0" fontId="6" fillId="0" borderId="4" xfId="0" applyFont="1" applyFill="1" applyBorder="1" applyAlignment="1">
      <alignment horizontal="center"/>
    </xf>
    <xf numFmtId="0" fontId="30" fillId="0" borderId="13" xfId="0" applyFont="1" applyBorder="1" applyAlignment="1">
      <alignment horizontal="center"/>
    </xf>
    <xf numFmtId="0" fontId="0" fillId="0" borderId="0" xfId="0"/>
    <xf numFmtId="0" fontId="0" fillId="0" borderId="37" xfId="0" applyBorder="1"/>
    <xf numFmtId="0" fontId="31" fillId="0" borderId="13" xfId="0" applyFont="1" applyBorder="1" applyAlignment="1">
      <alignment horizontal="center"/>
    </xf>
    <xf numFmtId="0" fontId="37" fillId="0" borderId="13" xfId="0" applyFont="1" applyBorder="1" applyAlignment="1">
      <alignment horizontal="center"/>
    </xf>
    <xf numFmtId="0" fontId="37" fillId="0" borderId="0" xfId="0" applyFont="1" applyBorder="1" applyAlignment="1">
      <alignment horizontal="center"/>
    </xf>
    <xf numFmtId="0" fontId="37" fillId="0" borderId="37" xfId="0" applyFont="1" applyBorder="1" applyAlignment="1">
      <alignment horizontal="center"/>
    </xf>
    <xf numFmtId="182" fontId="3" fillId="0" borderId="0" xfId="0" quotePrefix="1" applyNumberFormat="1" applyFont="1" applyAlignment="1">
      <alignment vertical="center" textRotation="180"/>
    </xf>
    <xf numFmtId="0" fontId="10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right" vertical="center"/>
    </xf>
    <xf numFmtId="0" fontId="3" fillId="0" borderId="6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3" fontId="3" fillId="0" borderId="3" xfId="0" applyNumberFormat="1" applyFont="1" applyBorder="1" applyAlignment="1">
      <alignment horizontal="right"/>
    </xf>
    <xf numFmtId="0" fontId="0" fillId="0" borderId="10" xfId="0" applyBorder="1" applyAlignment="1">
      <alignment horizontal="right"/>
    </xf>
    <xf numFmtId="38" fontId="3" fillId="0" borderId="3" xfId="1" applyFont="1" applyBorder="1" applyAlignment="1">
      <alignment horizontal="right"/>
    </xf>
    <xf numFmtId="0" fontId="3" fillId="0" borderId="3" xfId="0" applyFont="1" applyBorder="1" applyAlignment="1">
      <alignment horizontal="right"/>
    </xf>
    <xf numFmtId="0" fontId="3" fillId="0" borderId="10" xfId="0" applyFont="1" applyBorder="1" applyAlignment="1">
      <alignment horizontal="right"/>
    </xf>
    <xf numFmtId="0" fontId="0" fillId="0" borderId="0" xfId="0" applyBorder="1" applyAlignment="1">
      <alignment horizontal="center" vertical="top"/>
    </xf>
    <xf numFmtId="0" fontId="1" fillId="0" borderId="0" xfId="0" applyFont="1" applyBorder="1" applyAlignment="1">
      <alignment horizontal="center" vertical="top"/>
    </xf>
    <xf numFmtId="0" fontId="12" fillId="0" borderId="0" xfId="0" applyFont="1" applyAlignment="1">
      <alignment horizontal="center" vertical="top"/>
    </xf>
    <xf numFmtId="0" fontId="0" fillId="0" borderId="0" xfId="0" applyAlignment="1">
      <alignment horizontal="center" vertical="top"/>
    </xf>
  </cellXfs>
  <cellStyles count="3">
    <cellStyle name="桁区切り" xfId="1" builtinId="6"/>
    <cellStyle name="桁区切り 2" xfId="2" xr:uid="{00000000-0005-0000-0000-000001000000}"/>
    <cellStyle name="標準" xfId="0" builtinId="0"/>
  </cellStyles>
  <dxfs count="0"/>
  <tableStyles count="0" defaultTableStyle="TableStyleMedium9" defaultPivotStyle="PivotStyleLight16"/>
  <colors>
    <mruColors>
      <color rgb="FFFFFF00"/>
      <color rgb="FFFC08F0"/>
      <color rgb="FFFFCCFF"/>
      <color rgb="FFFF99FF"/>
      <color rgb="FF00CC66"/>
      <color rgb="FFCC0000"/>
      <color rgb="FFC00000"/>
      <color rgb="FFFFFFCC"/>
      <color rgb="FF660033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2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2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2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2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2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3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5.xml"/></Relationships>
</file>

<file path=xl/charts/_rels/chart3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7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8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9.xml"/></Relationships>
</file>

<file path=xl/charts/_rels/chart3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1.xml"/></Relationships>
</file>

<file path=xl/charts/_rels/chart3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2.xml"/></Relationships>
</file>

<file path=xl/charts/_rels/chart3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3.xml"/></Relationships>
</file>

<file path=xl/charts/_rels/chart3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5.xml"/></Relationships>
</file>

<file path=xl/charts/_rels/chart3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6.xml"/></Relationships>
</file>

<file path=xl/charts/_rels/chart3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7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9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0.xml"/></Relationships>
</file>

<file path=xl/charts/_rels/chart4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1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所管面積（</a:t>
            </a:r>
            <a:r>
              <a:rPr lang="en-US" altLang="ja-JP" sz="1100"/>
              <a:t>1</a:t>
            </a:r>
            <a:r>
              <a:rPr lang="ja-JP" altLang="en-US" sz="1100"/>
              <a:t>～</a:t>
            </a:r>
            <a:r>
              <a:rPr lang="en-US" altLang="ja-JP" sz="1100"/>
              <a:t>3</a:t>
            </a:r>
            <a:r>
              <a:rPr lang="ja-JP" altLang="en-US" sz="1100"/>
              <a:t>類）と平均保管残高・会員数の推移　　　　　　　　　　　　　　静岡県倉庫協会</a:t>
            </a:r>
          </a:p>
        </c:rich>
      </c:tx>
      <c:layout>
        <c:manualLayout>
          <c:xMode val="edge"/>
          <c:yMode val="edge"/>
          <c:x val="0.35010693576515162"/>
          <c:y val="2.51636245306204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3.9197462901515351E-2"/>
          <c:y val="0.14443179920617591"/>
          <c:w val="0.95159337036672154"/>
          <c:h val="0.7940655868261165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'1・面積、会員数 '!$B$38</c:f>
              <c:strCache>
                <c:ptCount val="1"/>
                <c:pt idx="0">
                  <c:v>会員数(社）</c:v>
                </c:pt>
              </c:strCache>
            </c:strRef>
          </c:tx>
          <c:spPr>
            <a:solidFill>
              <a:schemeClr val="tx2">
                <a:lumMod val="40000"/>
                <a:lumOff val="60000"/>
                <a:alpha val="36000"/>
              </a:schemeClr>
            </a:solidFill>
            <a:ln w="12700">
              <a:solidFill>
                <a:srgbClr val="0000FF"/>
              </a:solidFill>
            </a:ln>
          </c:spPr>
          <c:invertIfNegative val="0"/>
          <c:dLbls>
            <c:dLbl>
              <c:idx val="0"/>
              <c:layout>
                <c:manualLayout>
                  <c:x val="0.69302475088396009"/>
                  <c:y val="0.15878194671016865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171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EED-4648-A5B3-5DC3FA6222AA}"/>
                </c:ext>
              </c:extLst>
            </c:dLbl>
            <c:dLbl>
              <c:idx val="1"/>
              <c:layout>
                <c:manualLayout>
                  <c:x val="-8.7431693989071066E-2"/>
                  <c:y val="0.10005437737901034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174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EED-4648-A5B3-5DC3FA6222AA}"/>
                </c:ext>
              </c:extLst>
            </c:dLbl>
            <c:dLbl>
              <c:idx val="2"/>
              <c:layout>
                <c:manualLayout>
                  <c:x val="0.6030215364834457"/>
                  <c:y val="0.17835780315388805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169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EED-4648-A5B3-5DC3FA6222AA}"/>
                </c:ext>
              </c:extLst>
            </c:dLbl>
            <c:dLbl>
              <c:idx val="3"/>
              <c:layout>
                <c:manualLayout>
                  <c:x val="-0.17357762777242045"/>
                  <c:y val="0.1218053289831430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174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EED-4648-A5B3-5DC3FA6222AA}"/>
                </c:ext>
              </c:extLst>
            </c:dLbl>
            <c:dLbl>
              <c:idx val="4"/>
              <c:layout>
                <c:manualLayout>
                  <c:x val="-0.17357762777242045"/>
                  <c:y val="0.11310494834148986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173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EED-4648-A5B3-5DC3FA6222AA}"/>
                </c:ext>
              </c:extLst>
            </c:dLbl>
            <c:dLbl>
              <c:idx val="5"/>
              <c:layout>
                <c:manualLayout>
                  <c:x val="0.4326583598458098"/>
                  <c:y val="0.1402936378466558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/>
                    </a:pPr>
                    <a:r>
                      <a:rPr lang="en-US" altLang="ja-JP"/>
                      <a:t>172</a:t>
                    </a:r>
                    <a:r>
                      <a:rPr lang="ja-JP" altLang="en-US"/>
                      <a:t>社</a:t>
                    </a:r>
                  </a:p>
                </c:rich>
              </c:tx>
              <c:spPr>
                <a:solidFill>
                  <a:schemeClr val="bg1"/>
                </a:solidFill>
                <a:ln w="12700">
                  <a:solidFill>
                    <a:schemeClr val="accent2"/>
                  </a:solidFill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4.3985856637737047E-2"/>
                      <c:h val="3.959769302899127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1EED-4648-A5B3-5DC3FA6222AA}"/>
                </c:ext>
              </c:extLst>
            </c:dLbl>
            <c:dLbl>
              <c:idx val="6"/>
              <c:layout>
                <c:manualLayout>
                  <c:x val="-0.25843780135004824"/>
                  <c:y val="0.13050570962479607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171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EED-4648-A5B3-5DC3FA6222AA}"/>
                </c:ext>
              </c:extLst>
            </c:dLbl>
            <c:dLbl>
              <c:idx val="7"/>
              <c:layout>
                <c:manualLayout>
                  <c:x val="-8.6145933783349407E-2"/>
                  <c:y val="0.13268080478520927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171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EED-4648-A5B3-5DC3FA6222AA}"/>
                </c:ext>
              </c:extLst>
            </c:dLbl>
            <c:dLbl>
              <c:idx val="8"/>
              <c:layout>
                <c:manualLayout>
                  <c:x val="-0.25972356155576987"/>
                  <c:y val="0.1305055383574606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171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EED-4648-A5B3-5DC3FA6222AA}"/>
                </c:ext>
              </c:extLst>
            </c:dLbl>
            <c:dLbl>
              <c:idx val="9"/>
              <c:layout>
                <c:manualLayout>
                  <c:x val="-0.1722918675666989"/>
                  <c:y val="0.13050570962479607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170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EED-4648-A5B3-5DC3FA6222AA}"/>
                </c:ext>
              </c:extLst>
            </c:dLbl>
            <c:dLbl>
              <c:idx val="10"/>
              <c:layout>
                <c:manualLayout>
                  <c:x val="-0.51687570394105764"/>
                  <c:y val="0.13485589994562261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171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EED-4648-A5B3-5DC3FA6222AA}"/>
                </c:ext>
              </c:extLst>
            </c:dLbl>
            <c:spPr>
              <a:solidFill>
                <a:schemeClr val="bg1"/>
              </a:solidFill>
              <a:ln w="12700">
                <a:solidFill>
                  <a:schemeClr val="accent2"/>
                </a:solidFill>
              </a:ln>
            </c:spPr>
            <c:dLblPos val="in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strRef>
              <c:f>'1・面積、会員数 '!$C$35:$M$35</c:f>
              <c:strCache>
                <c:ptCount val="11"/>
                <c:pt idx="0">
                  <c:v>平成23年</c:v>
                </c:pt>
                <c:pt idx="1">
                  <c:v>平成24年</c:v>
                </c:pt>
                <c:pt idx="2">
                  <c:v>平成25年</c:v>
                </c:pt>
                <c:pt idx="3">
                  <c:v>平成26年</c:v>
                </c:pt>
                <c:pt idx="4">
                  <c:v>平成27年</c:v>
                </c:pt>
                <c:pt idx="5">
                  <c:v>平成28年</c:v>
                </c:pt>
                <c:pt idx="6">
                  <c:v>平成29年</c:v>
                </c:pt>
                <c:pt idx="7">
                  <c:v>平成30年</c:v>
                </c:pt>
                <c:pt idx="8">
                  <c:v>令和元年</c:v>
                </c:pt>
                <c:pt idx="9">
                  <c:v>令和2年12月</c:v>
                </c:pt>
                <c:pt idx="10">
                  <c:v>令和3年5月</c:v>
                </c:pt>
              </c:strCache>
            </c:strRef>
          </c:cat>
          <c:val>
            <c:numRef>
              <c:f>'1・面積、会員数 '!$C$38:$M$38</c:f>
              <c:numCache>
                <c:formatCode>General</c:formatCode>
                <c:ptCount val="11"/>
                <c:pt idx="0">
                  <c:v>174</c:v>
                </c:pt>
                <c:pt idx="1">
                  <c:v>174</c:v>
                </c:pt>
                <c:pt idx="2">
                  <c:v>173</c:v>
                </c:pt>
                <c:pt idx="3">
                  <c:v>171</c:v>
                </c:pt>
                <c:pt idx="4">
                  <c:v>171</c:v>
                </c:pt>
                <c:pt idx="5">
                  <c:v>171</c:v>
                </c:pt>
                <c:pt idx="6">
                  <c:v>171</c:v>
                </c:pt>
                <c:pt idx="7">
                  <c:v>170</c:v>
                </c:pt>
                <c:pt idx="8">
                  <c:v>171</c:v>
                </c:pt>
                <c:pt idx="9">
                  <c:v>169</c:v>
                </c:pt>
                <c:pt idx="10">
                  <c:v>172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1EED-4648-A5B3-5DC3FA6222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2996760"/>
        <c:axId val="182575472"/>
      </c:barChart>
      <c:lineChart>
        <c:grouping val="standard"/>
        <c:varyColors val="0"/>
        <c:ser>
          <c:idx val="0"/>
          <c:order val="0"/>
          <c:tx>
            <c:strRef>
              <c:f>'1・面積、会員数 '!$B$36</c:f>
              <c:strCache>
                <c:ptCount val="1"/>
                <c:pt idx="0">
                  <c:v>平均保管残高（万ﾄﾝ）</c:v>
                </c:pt>
              </c:strCache>
            </c:strRef>
          </c:tx>
          <c:spPr>
            <a:ln>
              <a:solidFill>
                <a:srgbClr val="00CC66"/>
              </a:solidFill>
            </a:ln>
          </c:spPr>
          <c:marker>
            <c:spPr>
              <a:solidFill>
                <a:srgbClr val="FC08F0"/>
              </a:solidFill>
              <a:ln w="9525"/>
            </c:spPr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'1・面積、会員数 '!$C$35:$M$35</c:f>
              <c:strCache>
                <c:ptCount val="11"/>
                <c:pt idx="0">
                  <c:v>平成23年</c:v>
                </c:pt>
                <c:pt idx="1">
                  <c:v>平成24年</c:v>
                </c:pt>
                <c:pt idx="2">
                  <c:v>平成25年</c:v>
                </c:pt>
                <c:pt idx="3">
                  <c:v>平成26年</c:v>
                </c:pt>
                <c:pt idx="4">
                  <c:v>平成27年</c:v>
                </c:pt>
                <c:pt idx="5">
                  <c:v>平成28年</c:v>
                </c:pt>
                <c:pt idx="6">
                  <c:v>平成29年</c:v>
                </c:pt>
                <c:pt idx="7">
                  <c:v>平成30年</c:v>
                </c:pt>
                <c:pt idx="8">
                  <c:v>令和元年</c:v>
                </c:pt>
                <c:pt idx="9">
                  <c:v>令和2年12月</c:v>
                </c:pt>
                <c:pt idx="10">
                  <c:v>令和3年5月</c:v>
                </c:pt>
              </c:strCache>
            </c:strRef>
          </c:cat>
          <c:val>
            <c:numRef>
              <c:f>'1・面積、会員数 '!$C$36:$M$36</c:f>
              <c:numCache>
                <c:formatCode>General</c:formatCode>
                <c:ptCount val="11"/>
                <c:pt idx="0">
                  <c:v>107.2</c:v>
                </c:pt>
                <c:pt idx="1">
                  <c:v>105</c:v>
                </c:pt>
                <c:pt idx="2">
                  <c:v>95.8</c:v>
                </c:pt>
                <c:pt idx="3">
                  <c:v>99.5</c:v>
                </c:pt>
                <c:pt idx="4">
                  <c:v>100.7</c:v>
                </c:pt>
                <c:pt idx="5">
                  <c:v>106.9</c:v>
                </c:pt>
                <c:pt idx="6">
                  <c:v>108.5</c:v>
                </c:pt>
                <c:pt idx="7">
                  <c:v>114.8</c:v>
                </c:pt>
                <c:pt idx="8">
                  <c:v>122.6</c:v>
                </c:pt>
                <c:pt idx="9">
                  <c:v>120.5</c:v>
                </c:pt>
                <c:pt idx="10">
                  <c:v>110.8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1EED-4648-A5B3-5DC3FA6222AA}"/>
            </c:ext>
          </c:extLst>
        </c:ser>
        <c:ser>
          <c:idx val="1"/>
          <c:order val="1"/>
          <c:tx>
            <c:strRef>
              <c:f>'1・面積、会員数 '!$B$37</c:f>
              <c:strCache>
                <c:ptCount val="1"/>
                <c:pt idx="0">
                  <c:v>所管面積　(万㎡）</c:v>
                </c:pt>
              </c:strCache>
            </c:strRef>
          </c:tx>
          <c:dLbls>
            <c:spPr>
              <a:solidFill>
                <a:schemeClr val="accent2">
                  <a:lumMod val="20000"/>
                  <a:lumOff val="80000"/>
                </a:schemeClr>
              </a:solidFill>
              <a:ln>
                <a:solidFill>
                  <a:schemeClr val="bg2">
                    <a:lumMod val="75000"/>
                  </a:schemeClr>
                </a:solidFill>
              </a:ln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'1・面積、会員数 '!$C$35:$M$35</c:f>
              <c:strCache>
                <c:ptCount val="11"/>
                <c:pt idx="0">
                  <c:v>平成23年</c:v>
                </c:pt>
                <c:pt idx="1">
                  <c:v>平成24年</c:v>
                </c:pt>
                <c:pt idx="2">
                  <c:v>平成25年</c:v>
                </c:pt>
                <c:pt idx="3">
                  <c:v>平成26年</c:v>
                </c:pt>
                <c:pt idx="4">
                  <c:v>平成27年</c:v>
                </c:pt>
                <c:pt idx="5">
                  <c:v>平成28年</c:v>
                </c:pt>
                <c:pt idx="6">
                  <c:v>平成29年</c:v>
                </c:pt>
                <c:pt idx="7">
                  <c:v>平成30年</c:v>
                </c:pt>
                <c:pt idx="8">
                  <c:v>令和元年</c:v>
                </c:pt>
                <c:pt idx="9">
                  <c:v>令和2年12月</c:v>
                </c:pt>
                <c:pt idx="10">
                  <c:v>令和3年5月</c:v>
                </c:pt>
              </c:strCache>
            </c:strRef>
          </c:cat>
          <c:val>
            <c:numRef>
              <c:f>'1・面積、会員数 '!$C$37:$M$37</c:f>
              <c:numCache>
                <c:formatCode>General</c:formatCode>
                <c:ptCount val="11"/>
                <c:pt idx="0">
                  <c:v>214.8</c:v>
                </c:pt>
                <c:pt idx="1">
                  <c:v>215</c:v>
                </c:pt>
                <c:pt idx="2">
                  <c:v>220.5</c:v>
                </c:pt>
                <c:pt idx="3">
                  <c:v>225.3</c:v>
                </c:pt>
                <c:pt idx="4">
                  <c:v>226.3</c:v>
                </c:pt>
                <c:pt idx="5">
                  <c:v>228.9</c:v>
                </c:pt>
                <c:pt idx="6">
                  <c:v>231.8</c:v>
                </c:pt>
                <c:pt idx="7">
                  <c:v>234.9</c:v>
                </c:pt>
                <c:pt idx="8">
                  <c:v>240.8</c:v>
                </c:pt>
                <c:pt idx="9">
                  <c:v>233.6</c:v>
                </c:pt>
                <c:pt idx="10">
                  <c:v>239.1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1EED-4648-A5B3-5DC3FA6222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2996760"/>
        <c:axId val="182575472"/>
      </c:lineChart>
      <c:catAx>
        <c:axId val="182996760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crossAx val="182575472"/>
        <c:crosses val="autoZero"/>
        <c:auto val="1"/>
        <c:lblAlgn val="ctr"/>
        <c:lblOffset val="100"/>
        <c:tickLblSkip val="1"/>
        <c:noMultiLvlLbl val="0"/>
      </c:catAx>
      <c:valAx>
        <c:axId val="182575472"/>
        <c:scaling>
          <c:orientation val="minMax"/>
          <c:min val="9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82996760"/>
        <c:crosses val="autoZero"/>
        <c:crossBetween val="between"/>
        <c:majorUnit val="10"/>
      </c:valAx>
      <c:spPr>
        <a:noFill/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paperSize="9" orientation="landscape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sz="1100"/>
              <a:t>東部支部</a:t>
            </a:r>
            <a:r>
              <a:rPr lang="en-US" altLang="ja-JP" sz="1100"/>
              <a:t>         </a:t>
            </a:r>
            <a:r>
              <a:rPr lang="ja-JP" altLang="en-US" sz="1100"/>
              <a:t>令和</a:t>
            </a:r>
            <a:r>
              <a:rPr lang="en-US" altLang="ja-JP" sz="1100"/>
              <a:t>3</a:t>
            </a:r>
            <a:r>
              <a:rPr lang="ja-JP" altLang="en-US" sz="1100"/>
              <a:t>年</a:t>
            </a:r>
            <a:r>
              <a:rPr lang="en-US" altLang="ja-JP" sz="1100"/>
              <a:t>5</a:t>
            </a:r>
            <a:r>
              <a:rPr lang="ja-JP" sz="1100"/>
              <a:t>月入庫高上位</a:t>
            </a:r>
            <a:r>
              <a:rPr lang="en-US" sz="1100"/>
              <a:t>10</a:t>
            </a:r>
            <a:r>
              <a:rPr lang="ja-JP" sz="1100"/>
              <a:t>品目　　　　　　　　　　　静岡県倉庫協会</a:t>
            </a:r>
          </a:p>
        </c:rich>
      </c:tx>
      <c:layout>
        <c:manualLayout>
          <c:xMode val="edge"/>
          <c:yMode val="edge"/>
          <c:x val="0.29650043744531929"/>
          <c:y val="2.979515828677839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4070228819308933E-2"/>
          <c:y val="0.10205780143403848"/>
          <c:w val="0.93592977118069165"/>
          <c:h val="0.6284376603762515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'5・東部・富士'!$C$21</c:f>
              <c:strCache>
                <c:ptCount val="1"/>
                <c:pt idx="0">
                  <c:v>令和3年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-8.712403116712255E-3"/>
                  <c:y val="-1.83436265095139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958-472F-A1A8-8ACD5F1CE35C}"/>
                </c:ext>
              </c:extLst>
            </c:dLbl>
            <c:dLbl>
              <c:idx val="1"/>
              <c:layout>
                <c:manualLayout>
                  <c:x val="-1.2248514627577558E-2"/>
                  <c:y val="-1.11111628128813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958-472F-A1A8-8ACD5F1CE35C}"/>
                </c:ext>
              </c:extLst>
            </c:dLbl>
            <c:dLbl>
              <c:idx val="2"/>
              <c:layout>
                <c:manualLayout>
                  <c:x val="-5.1947945149154002E-3"/>
                  <c:y val="7.38689042158786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958-472F-A1A8-8ACD5F1CE35C}"/>
                </c:ext>
              </c:extLst>
            </c:dLbl>
            <c:dLbl>
              <c:idx val="3"/>
              <c:layout>
                <c:manualLayout>
                  <c:x val="-1.2221102910439067E-2"/>
                  <c:y val="7.448835605044354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958-472F-A1A8-8ACD5F1CE35C}"/>
                </c:ext>
              </c:extLst>
            </c:dLbl>
            <c:dLbl>
              <c:idx val="4"/>
              <c:layout>
                <c:manualLayout>
                  <c:x val="-8.7488607005064313E-3"/>
                  <c:y val="1.2389036691324535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958-472F-A1A8-8ACD5F1CE35C}"/>
                </c:ext>
              </c:extLst>
            </c:dLbl>
            <c:dLbl>
              <c:idx val="5"/>
              <c:layout>
                <c:manualLayout>
                  <c:x val="-5.2675726239180942E-3"/>
                  <c:y val="-9.2772363956162584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958-472F-A1A8-8ACD5F1CE35C}"/>
                </c:ext>
              </c:extLst>
            </c:dLbl>
            <c:dLbl>
              <c:idx val="6"/>
              <c:layout>
                <c:manualLayout>
                  <c:x val="-5.2493438320214275E-3"/>
                  <c:y val="1.117318435754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958-472F-A1A8-8ACD5F1CE35C}"/>
                </c:ext>
              </c:extLst>
            </c:dLbl>
            <c:dLbl>
              <c:idx val="7"/>
              <c:layout>
                <c:manualLayout>
                  <c:x val="-6.9991251093613482E-3"/>
                  <c:y val="1.862197392923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958-472F-A1A8-8ACD5F1CE35C}"/>
                </c:ext>
              </c:extLst>
            </c:dLbl>
            <c:dLbl>
              <c:idx val="8"/>
              <c:layout>
                <c:manualLayout>
                  <c:x val="-6.9991251093613352E-3"/>
                  <c:y val="1.48975791433892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958-472F-A1A8-8ACD5F1CE35C}"/>
                </c:ext>
              </c:extLst>
            </c:dLbl>
            <c:dLbl>
              <c:idx val="9"/>
              <c:layout>
                <c:manualLayout>
                  <c:x val="-6.9991251093616917E-3"/>
                  <c:y val="1.48975791433898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958-472F-A1A8-8ACD5F1CE35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'5・東部・富士'!$B$22:$B$31</c:f>
              <c:strCache>
                <c:ptCount val="10"/>
                <c:pt idx="0">
                  <c:v>飲料</c:v>
                </c:pt>
                <c:pt idx="1">
                  <c:v>紙・パルプ</c:v>
                </c:pt>
                <c:pt idx="2">
                  <c:v>非鉄金属</c:v>
                </c:pt>
                <c:pt idx="3">
                  <c:v>その他の食料工業品</c:v>
                </c:pt>
                <c:pt idx="4">
                  <c:v>その他の製造工業品</c:v>
                </c:pt>
                <c:pt idx="5">
                  <c:v>合成樹脂</c:v>
                </c:pt>
                <c:pt idx="6">
                  <c:v>金属製品</c:v>
                </c:pt>
                <c:pt idx="7">
                  <c:v>ゴム製品</c:v>
                </c:pt>
                <c:pt idx="8">
                  <c:v>その他の日用品</c:v>
                </c:pt>
                <c:pt idx="9">
                  <c:v>その他の機械</c:v>
                </c:pt>
              </c:strCache>
            </c:strRef>
          </c:cat>
          <c:val>
            <c:numRef>
              <c:f>'5・東部・富士'!$C$22:$C$31</c:f>
              <c:numCache>
                <c:formatCode>#,##0_);[Red]\(#,##0\)</c:formatCode>
                <c:ptCount val="10"/>
                <c:pt idx="0">
                  <c:v>27137</c:v>
                </c:pt>
                <c:pt idx="1">
                  <c:v>18068</c:v>
                </c:pt>
                <c:pt idx="2">
                  <c:v>6499</c:v>
                </c:pt>
                <c:pt idx="3">
                  <c:v>5347</c:v>
                </c:pt>
                <c:pt idx="4">
                  <c:v>3916</c:v>
                </c:pt>
                <c:pt idx="5">
                  <c:v>3496</c:v>
                </c:pt>
                <c:pt idx="6">
                  <c:v>2875</c:v>
                </c:pt>
                <c:pt idx="7">
                  <c:v>2246</c:v>
                </c:pt>
                <c:pt idx="8">
                  <c:v>2078</c:v>
                </c:pt>
                <c:pt idx="9">
                  <c:v>948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958-472F-A1A8-8ACD5F1CE35C}"/>
            </c:ext>
          </c:extLst>
        </c:ser>
        <c:ser>
          <c:idx val="1"/>
          <c:order val="1"/>
          <c:tx>
            <c:strRef>
              <c:f>'5・東部・富士'!$D$21</c:f>
              <c:strCache>
                <c:ptCount val="1"/>
                <c:pt idx="0">
                  <c:v>令和2年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1.0398086662143717E-2"/>
                  <c:y val="3.69315438833639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958-472F-A1A8-8ACD5F1CE35C}"/>
                </c:ext>
              </c:extLst>
            </c:dLbl>
            <c:dLbl>
              <c:idx val="1"/>
              <c:layout>
                <c:manualLayout>
                  <c:x val="6.8529292846226803E-3"/>
                  <c:y val="3.631209204879700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958-472F-A1A8-8ACD5F1CE35C}"/>
                </c:ext>
              </c:extLst>
            </c:dLbl>
            <c:dLbl>
              <c:idx val="2"/>
              <c:layout>
                <c:manualLayout>
                  <c:x val="6.9899878703151659E-3"/>
                  <c:y val="3.662618030294325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958-472F-A1A8-8ACD5F1CE35C}"/>
                </c:ext>
              </c:extLst>
            </c:dLbl>
            <c:dLbl>
              <c:idx val="3"/>
              <c:layout>
                <c:manualLayout>
                  <c:x val="5.1671086806055252E-3"/>
                  <c:y val="3.662618030294393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958-472F-A1A8-8ACD5F1CE35C}"/>
                </c:ext>
              </c:extLst>
            </c:dLbl>
            <c:dLbl>
              <c:idx val="4"/>
              <c:layout>
                <c:manualLayout>
                  <c:x val="1.2083907266160921E-2"/>
                  <c:y val="7.355772418630716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958-472F-A1A8-8ACD5F1CE35C}"/>
                </c:ext>
              </c:extLst>
            </c:dLbl>
            <c:dLbl>
              <c:idx val="5"/>
              <c:layout>
                <c:manualLayout>
                  <c:x val="6.9716220198323773E-3"/>
                  <c:y val="7.479371963086486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9958-472F-A1A8-8ACD5F1CE35C}"/>
                </c:ext>
              </c:extLst>
            </c:dLbl>
            <c:dLbl>
              <c:idx val="6"/>
              <c:layout>
                <c:manualLayout>
                  <c:x val="8.7124031167122393E-3"/>
                  <c:y val="2.2191207622805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9958-472F-A1A8-8ACD5F1CE35C}"/>
                </c:ext>
              </c:extLst>
            </c:dLbl>
            <c:dLbl>
              <c:idx val="7"/>
              <c:layout>
                <c:manualLayout>
                  <c:x val="6.9717590784180699E-3"/>
                  <c:y val="1.098756326842563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9958-472F-A1A8-8ACD5F1CE35C}"/>
                </c:ext>
              </c:extLst>
            </c:dLbl>
            <c:dLbl>
              <c:idx val="8"/>
              <c:layout>
                <c:manualLayout>
                  <c:x val="3.499562554680665E-3"/>
                  <c:y val="-2.9325943202476181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9958-472F-A1A8-8ACD5F1CE35C}"/>
                </c:ext>
              </c:extLst>
            </c:dLbl>
            <c:dLbl>
              <c:idx val="9"/>
              <c:layout>
                <c:manualLayout>
                  <c:x val="1.0416452512626394E-2"/>
                  <c:y val="1.483543520417481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9958-472F-A1A8-8ACD5F1CE35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'5・東部・富士'!$B$22:$B$31</c:f>
              <c:strCache>
                <c:ptCount val="10"/>
                <c:pt idx="0">
                  <c:v>飲料</c:v>
                </c:pt>
                <c:pt idx="1">
                  <c:v>紙・パルプ</c:v>
                </c:pt>
                <c:pt idx="2">
                  <c:v>非鉄金属</c:v>
                </c:pt>
                <c:pt idx="3">
                  <c:v>その他の食料工業品</c:v>
                </c:pt>
                <c:pt idx="4">
                  <c:v>その他の製造工業品</c:v>
                </c:pt>
                <c:pt idx="5">
                  <c:v>合成樹脂</c:v>
                </c:pt>
                <c:pt idx="6">
                  <c:v>金属製品</c:v>
                </c:pt>
                <c:pt idx="7">
                  <c:v>ゴム製品</c:v>
                </c:pt>
                <c:pt idx="8">
                  <c:v>その他の日用品</c:v>
                </c:pt>
                <c:pt idx="9">
                  <c:v>その他の機械</c:v>
                </c:pt>
              </c:strCache>
            </c:strRef>
          </c:cat>
          <c:val>
            <c:numRef>
              <c:f>'5・東部・富士'!$D$22:$D$31</c:f>
              <c:numCache>
                <c:formatCode>#,##0_);[Red]\(#,##0\)</c:formatCode>
                <c:ptCount val="10"/>
                <c:pt idx="0">
                  <c:v>20869</c:v>
                </c:pt>
                <c:pt idx="1">
                  <c:v>13868</c:v>
                </c:pt>
                <c:pt idx="2">
                  <c:v>8822</c:v>
                </c:pt>
                <c:pt idx="3">
                  <c:v>2011</c:v>
                </c:pt>
                <c:pt idx="4">
                  <c:v>2166</c:v>
                </c:pt>
                <c:pt idx="5">
                  <c:v>1736</c:v>
                </c:pt>
                <c:pt idx="6">
                  <c:v>2301</c:v>
                </c:pt>
                <c:pt idx="7">
                  <c:v>1125</c:v>
                </c:pt>
                <c:pt idx="8">
                  <c:v>2166</c:v>
                </c:pt>
                <c:pt idx="9">
                  <c:v>1199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9958-472F-A1A8-8ACD5F1CE3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3605168"/>
        <c:axId val="183604776"/>
      </c:barChart>
      <c:catAx>
        <c:axId val="1836051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sz="900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9152182748809926E-2"/>
              <c:y val="9.3109869646183768E-3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604776"/>
        <c:crosses val="autoZero"/>
        <c:auto val="1"/>
        <c:lblAlgn val="ctr"/>
        <c:lblOffset val="100"/>
        <c:noMultiLvlLbl val="0"/>
      </c:catAx>
      <c:valAx>
        <c:axId val="183604776"/>
        <c:scaling>
          <c:orientation val="minMax"/>
          <c:max val="40000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605168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8664144788690002"/>
          <c:y val="0.14084576020176248"/>
          <c:w val="9.9433399806747383E-2"/>
          <c:h val="0.13469581665420313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ja-JP" sz="1100"/>
              <a:t>富士支部</a:t>
            </a:r>
            <a:r>
              <a:rPr lang="en-US" altLang="ja-JP" sz="1100"/>
              <a:t>          </a:t>
            </a:r>
            <a:r>
              <a:rPr lang="ja-JP" altLang="en-US" sz="1100"/>
              <a:t>令和</a:t>
            </a:r>
            <a:r>
              <a:rPr lang="en-US" altLang="ja-JP" sz="1100"/>
              <a:t>3</a:t>
            </a:r>
            <a:r>
              <a:rPr lang="ja-JP" altLang="en-US" sz="1100"/>
              <a:t>年</a:t>
            </a:r>
            <a:r>
              <a:rPr lang="en-US" altLang="ja-JP" sz="1100"/>
              <a:t>5</a:t>
            </a:r>
            <a:r>
              <a:rPr lang="ja-JP" sz="1100"/>
              <a:t>月入庫高上位</a:t>
            </a:r>
            <a:r>
              <a:rPr lang="en-US" sz="1100"/>
              <a:t>10</a:t>
            </a:r>
            <a:r>
              <a:rPr lang="ja-JP" sz="1100"/>
              <a:t>品目　　　　　　　</a:t>
            </a:r>
            <a:r>
              <a:rPr lang="ja-JP" altLang="en-US" sz="1100"/>
              <a:t>　　　</a:t>
            </a:r>
            <a:r>
              <a:rPr lang="ja-JP" sz="1100"/>
              <a:t>　静岡県倉庫協会</a:t>
            </a:r>
          </a:p>
        </c:rich>
      </c:tx>
      <c:layout>
        <c:manualLayout>
          <c:xMode val="edge"/>
          <c:yMode val="edge"/>
          <c:x val="0.26438659873398179"/>
          <c:y val="2.272727272727272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3820288655244889E-2"/>
          <c:y val="0.13031257456454307"/>
          <c:w val="0.93617971134475564"/>
          <c:h val="0.595589059890199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'5・東部・富士'!$C$53</c:f>
              <c:strCache>
                <c:ptCount val="1"/>
                <c:pt idx="0">
                  <c:v>令和3年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-1.2200435729847494E-2"/>
                  <c:y val="7.57575757575757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B6A-4492-996A-3B5747B21FC0}"/>
                </c:ext>
              </c:extLst>
            </c:dLbl>
            <c:dLbl>
              <c:idx val="1"/>
              <c:layout>
                <c:manualLayout>
                  <c:x val="-5.2287581699346402E-3"/>
                  <c:y val="-5.965163445478406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B6A-4492-996A-3B5747B21FC0}"/>
                </c:ext>
              </c:extLst>
            </c:dLbl>
            <c:dLbl>
              <c:idx val="2"/>
              <c:layout>
                <c:manualLayout>
                  <c:x val="-6.9716775599128538E-3"/>
                  <c:y val="1.14062872822715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B6A-4492-996A-3B5747B21FC0}"/>
                </c:ext>
              </c:extLst>
            </c:dLbl>
            <c:dLbl>
              <c:idx val="3"/>
              <c:layout>
                <c:manualLayout>
                  <c:x val="-5.2287581699346402E-3"/>
                  <c:y val="-2.982581722739203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B6A-4492-996A-3B5747B21FC0}"/>
                </c:ext>
              </c:extLst>
            </c:dLbl>
            <c:dLbl>
              <c:idx val="4"/>
              <c:layout>
                <c:manualLayout>
                  <c:x val="-6.9716775599128538E-3"/>
                  <c:y val="-1.51515151515151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B6A-4492-996A-3B5747B21FC0}"/>
                </c:ext>
              </c:extLst>
            </c:dLbl>
            <c:dLbl>
              <c:idx val="5"/>
              <c:layout>
                <c:manualLayout>
                  <c:x val="-1.045751633986928E-2"/>
                  <c:y val="1.13636363636362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B6A-4492-996A-3B5747B21FC0}"/>
                </c:ext>
              </c:extLst>
            </c:dLbl>
            <c:dLbl>
              <c:idx val="6"/>
              <c:layout>
                <c:manualLayout>
                  <c:x val="-5.2287581699346402E-3"/>
                  <c:y val="3.787878787878857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B6A-4492-996A-3B5747B21FC0}"/>
                </c:ext>
              </c:extLst>
            </c:dLbl>
            <c:dLbl>
              <c:idx val="7"/>
              <c:layout>
                <c:manualLayout>
                  <c:x val="-1.2200435729847494E-2"/>
                  <c:y val="1.89390956812216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B6A-4492-996A-3B5747B21FC0}"/>
                </c:ext>
              </c:extLst>
            </c:dLbl>
            <c:dLbl>
              <c:idx val="8"/>
              <c:layout>
                <c:manualLayout>
                  <c:x val="-6.9716775599133552E-3"/>
                  <c:y val="1.51515151515151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B6A-4492-996A-3B5747B21FC0}"/>
                </c:ext>
              </c:extLst>
            </c:dLbl>
            <c:dLbl>
              <c:idx val="9"/>
              <c:layout>
                <c:manualLayout>
                  <c:x val="-6.9716775599135156E-3"/>
                  <c:y val="1.13636363636363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B6A-4492-996A-3B5747B21FC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'5・東部・富士'!$B$54:$B$63</c:f>
              <c:strCache>
                <c:ptCount val="10"/>
                <c:pt idx="0">
                  <c:v>紙・パルプ</c:v>
                </c:pt>
                <c:pt idx="1">
                  <c:v>その他の化学工業品</c:v>
                </c:pt>
                <c:pt idx="2">
                  <c:v>鉄鋼</c:v>
                </c:pt>
                <c:pt idx="3">
                  <c:v>飲料</c:v>
                </c:pt>
                <c:pt idx="4">
                  <c:v>雑品</c:v>
                </c:pt>
                <c:pt idx="5">
                  <c:v>合成樹脂</c:v>
                </c:pt>
                <c:pt idx="6">
                  <c:v>その他の食料工業品</c:v>
                </c:pt>
                <c:pt idx="7">
                  <c:v>電気機械</c:v>
                </c:pt>
                <c:pt idx="8">
                  <c:v>その他の日用品</c:v>
                </c:pt>
                <c:pt idx="9">
                  <c:v>その他の製造工業品</c:v>
                </c:pt>
              </c:strCache>
            </c:strRef>
          </c:cat>
          <c:val>
            <c:numRef>
              <c:f>'5・東部・富士'!$C$54:$C$63</c:f>
              <c:numCache>
                <c:formatCode>#,##0_);[Red]\(#,##0\)</c:formatCode>
                <c:ptCount val="10"/>
                <c:pt idx="0">
                  <c:v>47156</c:v>
                </c:pt>
                <c:pt idx="1">
                  <c:v>15717</c:v>
                </c:pt>
                <c:pt idx="2">
                  <c:v>15617</c:v>
                </c:pt>
                <c:pt idx="3">
                  <c:v>9733</c:v>
                </c:pt>
                <c:pt idx="4">
                  <c:v>7731</c:v>
                </c:pt>
                <c:pt idx="5">
                  <c:v>4374</c:v>
                </c:pt>
                <c:pt idx="6">
                  <c:v>3563</c:v>
                </c:pt>
                <c:pt idx="7">
                  <c:v>3120</c:v>
                </c:pt>
                <c:pt idx="8">
                  <c:v>1941</c:v>
                </c:pt>
                <c:pt idx="9">
                  <c:v>1783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FB6A-4492-996A-3B5747B21FC0}"/>
            </c:ext>
          </c:extLst>
        </c:ser>
        <c:ser>
          <c:idx val="1"/>
          <c:order val="1"/>
          <c:tx>
            <c:strRef>
              <c:f>'5・東部・富士'!$D$53</c:f>
              <c:strCache>
                <c:ptCount val="1"/>
                <c:pt idx="0">
                  <c:v>令和2年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-1.7521143190434689E-3"/>
                  <c:y val="3.787282271534239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B6A-4492-996A-3B5747B21FC0}"/>
                </c:ext>
              </c:extLst>
            </c:dLbl>
            <c:dLbl>
              <c:idx val="1"/>
              <c:layout>
                <c:manualLayout>
                  <c:x val="6.9626198685948573E-3"/>
                  <c:y val="-2.65151515151515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FB6A-4492-996A-3B5747B21FC0}"/>
                </c:ext>
              </c:extLst>
            </c:dLbl>
            <c:dLbl>
              <c:idx val="2"/>
              <c:layout>
                <c:manualLayout>
                  <c:x val="5.2287581699346402E-3"/>
                  <c:y val="-7.5760558339299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B6A-4492-996A-3B5747B21FC0}"/>
                </c:ext>
              </c:extLst>
            </c:dLbl>
            <c:dLbl>
              <c:idx val="3"/>
              <c:layout>
                <c:manualLayout>
                  <c:x val="1.7338616986601527E-3"/>
                  <c:y val="-2.982581722739203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FB6A-4492-996A-3B5747B21FC0}"/>
                </c:ext>
              </c:extLst>
            </c:dLbl>
            <c:dLbl>
              <c:idx val="4"/>
              <c:layout>
                <c:manualLayout>
                  <c:x val="3.4221604652360273E-3"/>
                  <c:y val="7.574862801240684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FB6A-4492-996A-3B5747B21FC0}"/>
                </c:ext>
              </c:extLst>
            </c:dLbl>
            <c:dLbl>
              <c:idx val="5"/>
              <c:layout>
                <c:manualLayout>
                  <c:x val="3.4858387799564269E-3"/>
                  <c:y val="-5.965163445478406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FB6A-4492-996A-3B5747B21FC0}"/>
                </c:ext>
              </c:extLst>
            </c:dLbl>
            <c:dLbl>
              <c:idx val="6"/>
              <c:layout>
                <c:manualLayout>
                  <c:x val="1.7429193899782135E-3"/>
                  <c:y val="-1.51515151515152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FB6A-4492-996A-3B5747B21FC0}"/>
                </c:ext>
              </c:extLst>
            </c:dLbl>
            <c:dLbl>
              <c:idx val="7"/>
              <c:layout>
                <c:manualLayout>
                  <c:x val="-1.2781261209620071E-16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FB6A-4492-996A-3B5747B21FC0}"/>
                </c:ext>
              </c:extLst>
            </c:dLbl>
            <c:dLbl>
              <c:idx val="8"/>
              <c:layout>
                <c:manualLayout>
                  <c:x val="3.4858387799565909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FB6A-4492-996A-3B5747B21FC0}"/>
                </c:ext>
              </c:extLst>
            </c:dLbl>
            <c:dLbl>
              <c:idx val="9"/>
              <c:layout>
                <c:manualLayout>
                  <c:x val="3.4858387799564443E-3"/>
                  <c:y val="-1.13636363636363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FB6A-4492-996A-3B5747B21FC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'5・東部・富士'!$B$54:$B$63</c:f>
              <c:strCache>
                <c:ptCount val="10"/>
                <c:pt idx="0">
                  <c:v>紙・パルプ</c:v>
                </c:pt>
                <c:pt idx="1">
                  <c:v>その他の化学工業品</c:v>
                </c:pt>
                <c:pt idx="2">
                  <c:v>鉄鋼</c:v>
                </c:pt>
                <c:pt idx="3">
                  <c:v>飲料</c:v>
                </c:pt>
                <c:pt idx="4">
                  <c:v>雑品</c:v>
                </c:pt>
                <c:pt idx="5">
                  <c:v>合成樹脂</c:v>
                </c:pt>
                <c:pt idx="6">
                  <c:v>その他の食料工業品</c:v>
                </c:pt>
                <c:pt idx="7">
                  <c:v>電気機械</c:v>
                </c:pt>
                <c:pt idx="8">
                  <c:v>その他の日用品</c:v>
                </c:pt>
                <c:pt idx="9">
                  <c:v>その他の製造工業品</c:v>
                </c:pt>
              </c:strCache>
            </c:strRef>
          </c:cat>
          <c:val>
            <c:numRef>
              <c:f>'5・東部・富士'!$D$54:$D$63</c:f>
              <c:numCache>
                <c:formatCode>#,##0_);[Red]\(#,##0\)</c:formatCode>
                <c:ptCount val="10"/>
                <c:pt idx="0">
                  <c:v>52196</c:v>
                </c:pt>
                <c:pt idx="1">
                  <c:v>16778</c:v>
                </c:pt>
                <c:pt idx="2">
                  <c:v>7767</c:v>
                </c:pt>
                <c:pt idx="3">
                  <c:v>18715</c:v>
                </c:pt>
                <c:pt idx="4">
                  <c:v>7479</c:v>
                </c:pt>
                <c:pt idx="5">
                  <c:v>3876</c:v>
                </c:pt>
                <c:pt idx="6">
                  <c:v>8055</c:v>
                </c:pt>
                <c:pt idx="7">
                  <c:v>3492</c:v>
                </c:pt>
                <c:pt idx="8">
                  <c:v>5388</c:v>
                </c:pt>
                <c:pt idx="9">
                  <c:v>1159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FB6A-4492-996A-3B5747B21F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4764048"/>
        <c:axId val="234764440"/>
      </c:barChart>
      <c:catAx>
        <c:axId val="2347640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2631776978900471E-2"/>
              <c:y val="3.030303030303031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34764440"/>
        <c:crosses val="autoZero"/>
        <c:auto val="1"/>
        <c:lblAlgn val="ctr"/>
        <c:lblOffset val="100"/>
        <c:noMultiLvlLbl val="0"/>
      </c:catAx>
      <c:valAx>
        <c:axId val="234764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34764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8188210231539099"/>
          <c:y val="0.13301926747794923"/>
          <c:w val="9.9045506697590296E-2"/>
          <c:h val="0.1369917680744452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sz="1100"/>
              <a:t>清水支部</a:t>
            </a:r>
            <a:r>
              <a:rPr lang="en-US" altLang="ja-JP" sz="1100"/>
              <a:t>          </a:t>
            </a:r>
            <a:r>
              <a:rPr lang="ja-JP" altLang="en-US" sz="1100"/>
              <a:t>令和</a:t>
            </a:r>
            <a:r>
              <a:rPr lang="en-US" altLang="ja-JP" sz="1100"/>
              <a:t>3</a:t>
            </a:r>
            <a:r>
              <a:rPr lang="ja-JP" altLang="en-US" sz="1100"/>
              <a:t>年</a:t>
            </a:r>
            <a:r>
              <a:rPr lang="en-US" altLang="ja-JP" sz="1100"/>
              <a:t>5</a:t>
            </a:r>
            <a:r>
              <a:rPr lang="ja-JP" altLang="en-US" sz="1100"/>
              <a:t>月</a:t>
            </a:r>
            <a:r>
              <a:rPr lang="ja-JP" sz="1100"/>
              <a:t>入庫高上位</a:t>
            </a:r>
            <a:r>
              <a:rPr lang="en-US" sz="1100"/>
              <a:t>10</a:t>
            </a:r>
            <a:r>
              <a:rPr lang="ja-JP" sz="1100"/>
              <a:t>品目　　　　　　　　　　　静岡県倉庫協会</a:t>
            </a:r>
          </a:p>
        </c:rich>
      </c:tx>
      <c:layout>
        <c:manualLayout>
          <c:xMode val="edge"/>
          <c:yMode val="edge"/>
          <c:x val="0.27919319260624337"/>
          <c:y val="3.488372093023255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5263025632434274E-2"/>
          <c:y val="0.13334309955443682"/>
          <c:w val="0.93473697436756553"/>
          <c:h val="0.5861841543062925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'6・清水・静岡'!$C$20</c:f>
              <c:strCache>
                <c:ptCount val="1"/>
                <c:pt idx="0">
                  <c:v>令和3年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accent3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0"/>
                  <c:y val="7.75193798449612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1A5-46E0-B69D-AA3E912FF8F8}"/>
                </c:ext>
              </c:extLst>
            </c:dLbl>
            <c:dLbl>
              <c:idx val="1"/>
              <c:layout>
                <c:manualLayout>
                  <c:x val="-1.7730496453901034E-3"/>
                  <c:y val="7.7516327900872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1A5-46E0-B69D-AA3E912FF8F8}"/>
                </c:ext>
              </c:extLst>
            </c:dLbl>
            <c:dLbl>
              <c:idx val="2"/>
              <c:layout>
                <c:manualLayout>
                  <c:x val="-8.8652482269503553E-3"/>
                  <c:y val="-3.87627418665690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1A5-46E0-B69D-AA3E912FF8F8}"/>
                </c:ext>
              </c:extLst>
            </c:dLbl>
            <c:dLbl>
              <c:idx val="3"/>
              <c:layout>
                <c:manualLayout>
                  <c:x val="-8.8652482269503553E-3"/>
                  <c:y val="-3.87627418665690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1A5-46E0-B69D-AA3E912FF8F8}"/>
                </c:ext>
              </c:extLst>
            </c:dLbl>
            <c:dLbl>
              <c:idx val="4"/>
              <c:layout>
                <c:manualLayout>
                  <c:x val="-1.2411347517730561E-2"/>
                  <c:y val="3.87596899224806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1A5-46E0-B69D-AA3E912FF8F8}"/>
                </c:ext>
              </c:extLst>
            </c:dLbl>
            <c:dLbl>
              <c:idx val="5"/>
              <c:layout>
                <c:manualLayout>
                  <c:x val="1.7730496453900058E-3"/>
                  <c:y val="7.751937984496052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1A5-46E0-B69D-AA3E912FF8F8}"/>
                </c:ext>
              </c:extLst>
            </c:dLbl>
            <c:dLbl>
              <c:idx val="6"/>
              <c:layout>
                <c:manualLayout>
                  <c:x val="-1.5957446808510769E-2"/>
                  <c:y val="1.16279069767441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1A5-46E0-B69D-AA3E912FF8F8}"/>
                </c:ext>
              </c:extLst>
            </c:dLbl>
            <c:dLbl>
              <c:idx val="7"/>
              <c:layout>
                <c:manualLayout>
                  <c:x val="-1.0638297872340425E-2"/>
                  <c:y val="3.875968992247990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1A5-46E0-B69D-AA3E912FF8F8}"/>
                </c:ext>
              </c:extLst>
            </c:dLbl>
            <c:dLbl>
              <c:idx val="8"/>
              <c:layout>
                <c:manualLayout>
                  <c:x val="-7.0921985815602835E-3"/>
                  <c:y val="1.16279069767441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1A5-46E0-B69D-AA3E912FF8F8}"/>
                </c:ext>
              </c:extLst>
            </c:dLbl>
            <c:dLbl>
              <c:idx val="9"/>
              <c:layout>
                <c:manualLayout>
                  <c:x val="-3.5460992907802719E-3"/>
                  <c:y val="3.875358603430385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1A5-46E0-B69D-AA3E912FF8F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'6・清水・静岡'!$B$21:$B$30</c:f>
              <c:strCache>
                <c:ptCount val="10"/>
                <c:pt idx="0">
                  <c:v>その他の機械</c:v>
                </c:pt>
                <c:pt idx="1">
                  <c:v>飲料</c:v>
                </c:pt>
                <c:pt idx="2">
                  <c:v>雑穀</c:v>
                </c:pt>
                <c:pt idx="3">
                  <c:v>缶詰・びん詰</c:v>
                </c:pt>
                <c:pt idx="4">
                  <c:v>麦</c:v>
                </c:pt>
                <c:pt idx="5">
                  <c:v>その他の食料工業品</c:v>
                </c:pt>
                <c:pt idx="6">
                  <c:v>鉄鋼</c:v>
                </c:pt>
                <c:pt idx="7">
                  <c:v>雑品</c:v>
                </c:pt>
                <c:pt idx="8">
                  <c:v>電気機械</c:v>
                </c:pt>
                <c:pt idx="9">
                  <c:v>木材</c:v>
                </c:pt>
              </c:strCache>
            </c:strRef>
          </c:cat>
          <c:val>
            <c:numRef>
              <c:f>'6・清水・静岡'!$C$21:$C$30</c:f>
              <c:numCache>
                <c:formatCode>#,##0_);[Red]\(#,##0\)</c:formatCode>
                <c:ptCount val="10"/>
                <c:pt idx="0">
                  <c:v>27863</c:v>
                </c:pt>
                <c:pt idx="1">
                  <c:v>26218</c:v>
                </c:pt>
                <c:pt idx="2">
                  <c:v>23005</c:v>
                </c:pt>
                <c:pt idx="3">
                  <c:v>19786</c:v>
                </c:pt>
                <c:pt idx="4">
                  <c:v>18695</c:v>
                </c:pt>
                <c:pt idx="5">
                  <c:v>16598</c:v>
                </c:pt>
                <c:pt idx="6">
                  <c:v>13584</c:v>
                </c:pt>
                <c:pt idx="7">
                  <c:v>12332</c:v>
                </c:pt>
                <c:pt idx="8">
                  <c:v>11505</c:v>
                </c:pt>
                <c:pt idx="9">
                  <c:v>7403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1A5-46E0-B69D-AA3E912FF8F8}"/>
            </c:ext>
          </c:extLst>
        </c:ser>
        <c:ser>
          <c:idx val="1"/>
          <c:order val="1"/>
          <c:tx>
            <c:strRef>
              <c:f>'6・清水・静岡'!$D$20</c:f>
              <c:strCache>
                <c:ptCount val="1"/>
                <c:pt idx="0">
                  <c:v>令和2年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3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1.0638297872340425E-2"/>
                  <c:y val="3.875663797839188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1A5-46E0-B69D-AA3E912FF8F8}"/>
                </c:ext>
              </c:extLst>
            </c:dLbl>
            <c:dLbl>
              <c:idx val="1"/>
              <c:layout>
                <c:manualLayout>
                  <c:x val="7.0921985815602835E-3"/>
                  <c:y val="1.16279069767441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01A5-46E0-B69D-AA3E912FF8F8}"/>
                </c:ext>
              </c:extLst>
            </c:dLbl>
            <c:dLbl>
              <c:idx val="2"/>
              <c:layout>
                <c:manualLayout>
                  <c:x val="5.3191489361702456E-3"/>
                  <c:y val="-1.9379844961240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1A5-46E0-B69D-AA3E912FF8F8}"/>
                </c:ext>
              </c:extLst>
            </c:dLbl>
            <c:dLbl>
              <c:idx val="3"/>
              <c:layout>
                <c:manualLayout>
                  <c:x val="-3.5460992907801418E-3"/>
                  <c:y val="3.875663797839188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01A5-46E0-B69D-AA3E912FF8F8}"/>
                </c:ext>
              </c:extLst>
            </c:dLbl>
            <c:dLbl>
              <c:idx val="4"/>
              <c:layout>
                <c:manualLayout>
                  <c:x val="7.0921985815602185E-3"/>
                  <c:y val="3.875663797839223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01A5-46E0-B69D-AA3E912FF8F8}"/>
                </c:ext>
              </c:extLst>
            </c:dLbl>
            <c:dLbl>
              <c:idx val="5"/>
              <c:layout>
                <c:manualLayout>
                  <c:x val="1.7730496453900709E-3"/>
                  <c:y val="-3.48837209302325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01A5-46E0-B69D-AA3E912FF8F8}"/>
                </c:ext>
              </c:extLst>
            </c:dLbl>
            <c:dLbl>
              <c:idx val="6"/>
              <c:layout>
                <c:manualLayout>
                  <c:x val="8.8652482269503553E-3"/>
                  <c:y val="1.55035707745834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01A5-46E0-B69D-AA3E912FF8F8}"/>
                </c:ext>
              </c:extLst>
            </c:dLbl>
            <c:dLbl>
              <c:idx val="7"/>
              <c:layout>
                <c:manualLayout>
                  <c:x val="-1.300221386350978E-16"/>
                  <c:y val="-1.9379844961240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01A5-46E0-B69D-AA3E912FF8F8}"/>
                </c:ext>
              </c:extLst>
            </c:dLbl>
            <c:dLbl>
              <c:idx val="8"/>
              <c:layout>
                <c:manualLayout>
                  <c:x val="7.0921985815602835E-3"/>
                  <c:y val="3.875968992247990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01A5-46E0-B69D-AA3E912FF8F8}"/>
                </c:ext>
              </c:extLst>
            </c:dLbl>
            <c:dLbl>
              <c:idx val="9"/>
              <c:layout>
                <c:manualLayout>
                  <c:x val="5.3191489361700825E-3"/>
                  <c:y val="1.55032655801745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01A5-46E0-B69D-AA3E912FF8F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'6・清水・静岡'!$B$21:$B$30</c:f>
              <c:strCache>
                <c:ptCount val="10"/>
                <c:pt idx="0">
                  <c:v>その他の機械</c:v>
                </c:pt>
                <c:pt idx="1">
                  <c:v>飲料</c:v>
                </c:pt>
                <c:pt idx="2">
                  <c:v>雑穀</c:v>
                </c:pt>
                <c:pt idx="3">
                  <c:v>缶詰・びん詰</c:v>
                </c:pt>
                <c:pt idx="4">
                  <c:v>麦</c:v>
                </c:pt>
                <c:pt idx="5">
                  <c:v>その他の食料工業品</c:v>
                </c:pt>
                <c:pt idx="6">
                  <c:v>鉄鋼</c:v>
                </c:pt>
                <c:pt idx="7">
                  <c:v>雑品</c:v>
                </c:pt>
                <c:pt idx="8">
                  <c:v>電気機械</c:v>
                </c:pt>
                <c:pt idx="9">
                  <c:v>木材</c:v>
                </c:pt>
              </c:strCache>
            </c:strRef>
          </c:cat>
          <c:val>
            <c:numRef>
              <c:f>'6・清水・静岡'!$D$21:$D$30</c:f>
              <c:numCache>
                <c:formatCode>#,##0_);[Red]\(#,##0\)</c:formatCode>
                <c:ptCount val="10"/>
                <c:pt idx="0">
                  <c:v>17408</c:v>
                </c:pt>
                <c:pt idx="1">
                  <c:v>18160</c:v>
                </c:pt>
                <c:pt idx="2">
                  <c:v>23664</c:v>
                </c:pt>
                <c:pt idx="3">
                  <c:v>29909</c:v>
                </c:pt>
                <c:pt idx="4">
                  <c:v>22387</c:v>
                </c:pt>
                <c:pt idx="5">
                  <c:v>16301</c:v>
                </c:pt>
                <c:pt idx="6">
                  <c:v>6104</c:v>
                </c:pt>
                <c:pt idx="7">
                  <c:v>13810</c:v>
                </c:pt>
                <c:pt idx="8">
                  <c:v>6482</c:v>
                </c:pt>
                <c:pt idx="9">
                  <c:v>6599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01A5-46E0-B69D-AA3E912FF8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3"/>
        <c:axId val="234765224"/>
        <c:axId val="234765616"/>
      </c:barChart>
      <c:catAx>
        <c:axId val="2347652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aseline="0"/>
                </a:pPr>
                <a:r>
                  <a:rPr lang="ja-JP" sz="800" baseline="0"/>
                  <a:t>単位：トン</a:t>
                </a:r>
              </a:p>
            </c:rich>
          </c:tx>
          <c:layout>
            <c:manualLayout>
              <c:xMode val="edge"/>
              <c:yMode val="edge"/>
              <c:x val="1.6224521136987319E-2"/>
              <c:y val="4.2635658914728813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4765616"/>
        <c:crosses val="autoZero"/>
        <c:auto val="1"/>
        <c:lblAlgn val="ctr"/>
        <c:lblOffset val="100"/>
        <c:noMultiLvlLbl val="0"/>
      </c:catAx>
      <c:valAx>
        <c:axId val="234765616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4765224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774388507287656"/>
          <c:y val="0.13223676982238144"/>
          <c:w val="0.10128455352656029"/>
          <c:h val="0.14017762314594387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静岡支部       令和</a:t>
            </a:r>
            <a:r>
              <a:rPr lang="en-US" altLang="ja-JP" sz="1100"/>
              <a:t>3</a:t>
            </a:r>
            <a:r>
              <a:rPr lang="ja-JP" altLang="en-US" sz="1100"/>
              <a:t>年</a:t>
            </a:r>
            <a:r>
              <a:rPr lang="en-US" altLang="ja-JP" sz="1100"/>
              <a:t>5</a:t>
            </a:r>
            <a:r>
              <a:rPr lang="ja-JP" altLang="en-US" sz="1100"/>
              <a:t>月入庫高上位</a:t>
            </a:r>
            <a:r>
              <a:rPr lang="en-US" altLang="ja-JP" sz="1100"/>
              <a:t>10</a:t>
            </a:r>
            <a:r>
              <a:rPr lang="ja-JP" altLang="en-US" sz="1100"/>
              <a:t>品目　　　　　　　　　　静岡県倉庫協会　　　　　</a:t>
            </a:r>
            <a:endParaRPr lang="ja-JP" sz="1100"/>
          </a:p>
        </c:rich>
      </c:tx>
      <c:layout>
        <c:manualLayout>
          <c:xMode val="edge"/>
          <c:yMode val="edge"/>
          <c:x val="0.31300885389330296"/>
          <c:y val="3.208556149732645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5437060367454072E-2"/>
          <c:y val="0.12264712900192302"/>
          <c:w val="0.93456293963254256"/>
          <c:h val="0.619377938720226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'6・清水・静岡'!$C$53</c:f>
              <c:strCache>
                <c:ptCount val="1"/>
                <c:pt idx="0">
                  <c:v>令和3年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bg2">
                  <a:lumMod val="50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7.1111111111111193E-3"/>
                  <c:y val="1.069518716577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95B-4658-BAD8-605A737109B8}"/>
                </c:ext>
              </c:extLst>
            </c:dLbl>
            <c:dLbl>
              <c:idx val="1"/>
              <c:layout>
                <c:manualLayout>
                  <c:x val="-3.5555555555555557E-3"/>
                  <c:y val="3.565062388591669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95B-4658-BAD8-605A737109B8}"/>
                </c:ext>
              </c:extLst>
            </c:dLbl>
            <c:dLbl>
              <c:idx val="2"/>
              <c:layout>
                <c:manualLayout>
                  <c:x val="-5.3333333333333661E-3"/>
                  <c:y val="-1.3071744418929618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95B-4658-BAD8-605A737109B8}"/>
                </c:ext>
              </c:extLst>
            </c:dLbl>
            <c:dLbl>
              <c:idx val="3"/>
              <c:layout>
                <c:manualLayout>
                  <c:x val="-1.0666666666666666E-2"/>
                  <c:y val="1.78253119429588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95B-4658-BAD8-605A737109B8}"/>
                </c:ext>
              </c:extLst>
            </c:dLbl>
            <c:dLbl>
              <c:idx val="4"/>
              <c:layout>
                <c:manualLayout>
                  <c:x val="-1.0666666666666666E-2"/>
                  <c:y val="1.42602495543672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95B-4658-BAD8-605A737109B8}"/>
                </c:ext>
              </c:extLst>
            </c:dLbl>
            <c:dLbl>
              <c:idx val="5"/>
              <c:layout>
                <c:manualLayout>
                  <c:x val="-1.066666666666668E-2"/>
                  <c:y val="-3.565062388591829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95B-4658-BAD8-605A737109B8}"/>
                </c:ext>
              </c:extLst>
            </c:dLbl>
            <c:dLbl>
              <c:idx val="6"/>
              <c:layout>
                <c:manualLayout>
                  <c:x val="-5.333333333334013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95B-4658-BAD8-605A737109B8}"/>
                </c:ext>
              </c:extLst>
            </c:dLbl>
            <c:dLbl>
              <c:idx val="7"/>
              <c:layout>
                <c:manualLayout>
                  <c:x val="-5.3333333333335396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95B-4658-BAD8-605A737109B8}"/>
                </c:ext>
              </c:extLst>
            </c:dLbl>
            <c:dLbl>
              <c:idx val="8"/>
              <c:layout>
                <c:manualLayout>
                  <c:x val="-8.8888888888891248E-3"/>
                  <c:y val="7.13012477718361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95B-4658-BAD8-605A737109B8}"/>
                </c:ext>
              </c:extLst>
            </c:dLbl>
            <c:dLbl>
              <c:idx val="9"/>
              <c:layout>
                <c:manualLayout>
                  <c:x val="-7.1112510936135707E-3"/>
                  <c:y val="-1.069518716577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95B-4658-BAD8-605A737109B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'6・清水・静岡'!$B$54:$B$63</c:f>
              <c:strCache>
                <c:ptCount val="10"/>
                <c:pt idx="0">
                  <c:v>電気機械</c:v>
                </c:pt>
                <c:pt idx="1">
                  <c:v>飲料</c:v>
                </c:pt>
                <c:pt idx="2">
                  <c:v>その他の製造工業品</c:v>
                </c:pt>
                <c:pt idx="3">
                  <c:v>紙・パルプ</c:v>
                </c:pt>
                <c:pt idx="4">
                  <c:v>その他の日用品</c:v>
                </c:pt>
                <c:pt idx="5">
                  <c:v>その他の食料工業品</c:v>
                </c:pt>
                <c:pt idx="6">
                  <c:v>雑品</c:v>
                </c:pt>
                <c:pt idx="7">
                  <c:v>非鉄金属</c:v>
                </c:pt>
                <c:pt idx="8">
                  <c:v>合成樹脂</c:v>
                </c:pt>
                <c:pt idx="9">
                  <c:v>その他の化学工業品</c:v>
                </c:pt>
              </c:strCache>
            </c:strRef>
          </c:cat>
          <c:val>
            <c:numRef>
              <c:f>'6・清水・静岡'!$C$54:$C$63</c:f>
              <c:numCache>
                <c:formatCode>#,##0_);[Red]\(#,##0\)</c:formatCode>
                <c:ptCount val="10"/>
                <c:pt idx="0">
                  <c:v>33586</c:v>
                </c:pt>
                <c:pt idx="1">
                  <c:v>16696</c:v>
                </c:pt>
                <c:pt idx="2">
                  <c:v>8407</c:v>
                </c:pt>
                <c:pt idx="3">
                  <c:v>7643</c:v>
                </c:pt>
                <c:pt idx="4">
                  <c:v>2726</c:v>
                </c:pt>
                <c:pt idx="5">
                  <c:v>1868</c:v>
                </c:pt>
                <c:pt idx="6">
                  <c:v>1709</c:v>
                </c:pt>
                <c:pt idx="7">
                  <c:v>758</c:v>
                </c:pt>
                <c:pt idx="8">
                  <c:v>634</c:v>
                </c:pt>
                <c:pt idx="9">
                  <c:v>467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95B-4658-BAD8-605A737109B8}"/>
            </c:ext>
          </c:extLst>
        </c:ser>
        <c:ser>
          <c:idx val="1"/>
          <c:order val="1"/>
          <c:tx>
            <c:strRef>
              <c:f>'6・清水・静岡'!$D$53</c:f>
              <c:strCache>
                <c:ptCount val="1"/>
                <c:pt idx="0">
                  <c:v>令和2年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1.0666526684164479E-2"/>
                  <c:y val="-1.42608109815150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95B-4658-BAD8-605A737109B8}"/>
                </c:ext>
              </c:extLst>
            </c:dLbl>
            <c:dLbl>
              <c:idx val="1"/>
              <c:layout>
                <c:manualLayout>
                  <c:x val="8.8888888888888889E-3"/>
                  <c:y val="7.13012477718360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195B-4658-BAD8-605A737109B8}"/>
                </c:ext>
              </c:extLst>
            </c:dLbl>
            <c:dLbl>
              <c:idx val="2"/>
              <c:layout>
                <c:manualLayout>
                  <c:x val="7.1111111111110455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95B-4658-BAD8-605A737109B8}"/>
                </c:ext>
              </c:extLst>
            </c:dLbl>
            <c:dLbl>
              <c:idx val="3"/>
              <c:layout>
                <c:manualLayout>
                  <c:x val="5.3333333333332681E-3"/>
                  <c:y val="7.13012477718360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195B-4658-BAD8-605A737109B8}"/>
                </c:ext>
              </c:extLst>
            </c:dLbl>
            <c:dLbl>
              <c:idx val="4"/>
              <c:layout>
                <c:manualLayout>
                  <c:x val="7.1109711286089236E-3"/>
                  <c:y val="3.56506238859180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195B-4658-BAD8-605A737109B8}"/>
                </c:ext>
              </c:extLst>
            </c:dLbl>
            <c:dLbl>
              <c:idx val="5"/>
              <c:layout>
                <c:manualLayout>
                  <c:x val="5.3333333333333332E-3"/>
                  <c:y val="1.0695187165775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195B-4658-BAD8-605A737109B8}"/>
                </c:ext>
              </c:extLst>
            </c:dLbl>
            <c:dLbl>
              <c:idx val="6"/>
              <c:layout>
                <c:manualLayout>
                  <c:x val="5.3333333333340132E-3"/>
                  <c:y val="1.069518716577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195B-4658-BAD8-605A737109B8}"/>
                </c:ext>
              </c:extLst>
            </c:dLbl>
            <c:dLbl>
              <c:idx val="7"/>
              <c:layout>
                <c:manualLayout>
                  <c:x val="1.7777777777777861E-3"/>
                  <c:y val="-3.565062388591829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195B-4658-BAD8-605A737109B8}"/>
                </c:ext>
              </c:extLst>
            </c:dLbl>
            <c:dLbl>
              <c:idx val="8"/>
              <c:layout>
                <c:manualLayout>
                  <c:x val="0"/>
                  <c:y val="3.56506238859180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195B-4658-BAD8-605A737109B8}"/>
                </c:ext>
              </c:extLst>
            </c:dLbl>
            <c:dLbl>
              <c:idx val="9"/>
              <c:layout>
                <c:manualLayout>
                  <c:x val="3.5555555555555692E-3"/>
                  <c:y val="7.13012477718361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195B-4658-BAD8-605A737109B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'6・清水・静岡'!$B$54:$B$63</c:f>
              <c:strCache>
                <c:ptCount val="10"/>
                <c:pt idx="0">
                  <c:v>電気機械</c:v>
                </c:pt>
                <c:pt idx="1">
                  <c:v>飲料</c:v>
                </c:pt>
                <c:pt idx="2">
                  <c:v>その他の製造工業品</c:v>
                </c:pt>
                <c:pt idx="3">
                  <c:v>紙・パルプ</c:v>
                </c:pt>
                <c:pt idx="4">
                  <c:v>その他の日用品</c:v>
                </c:pt>
                <c:pt idx="5">
                  <c:v>その他の食料工業品</c:v>
                </c:pt>
                <c:pt idx="6">
                  <c:v>雑品</c:v>
                </c:pt>
                <c:pt idx="7">
                  <c:v>非鉄金属</c:v>
                </c:pt>
                <c:pt idx="8">
                  <c:v>合成樹脂</c:v>
                </c:pt>
                <c:pt idx="9">
                  <c:v>その他の化学工業品</c:v>
                </c:pt>
              </c:strCache>
            </c:strRef>
          </c:cat>
          <c:val>
            <c:numRef>
              <c:f>'6・清水・静岡'!$D$54:$D$63</c:f>
              <c:numCache>
                <c:formatCode>#,##0_);[Red]\(#,##0\)</c:formatCode>
                <c:ptCount val="10"/>
                <c:pt idx="0">
                  <c:v>25999</c:v>
                </c:pt>
                <c:pt idx="1">
                  <c:v>4477</c:v>
                </c:pt>
                <c:pt idx="2">
                  <c:v>6512</c:v>
                </c:pt>
                <c:pt idx="3">
                  <c:v>3186</c:v>
                </c:pt>
                <c:pt idx="4">
                  <c:v>621</c:v>
                </c:pt>
                <c:pt idx="5">
                  <c:v>1509</c:v>
                </c:pt>
                <c:pt idx="6">
                  <c:v>523</c:v>
                </c:pt>
                <c:pt idx="7">
                  <c:v>651</c:v>
                </c:pt>
                <c:pt idx="8">
                  <c:v>141</c:v>
                </c:pt>
                <c:pt idx="9">
                  <c:v>2656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195B-4658-BAD8-605A737109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4766400"/>
        <c:axId val="234766792"/>
      </c:barChart>
      <c:catAx>
        <c:axId val="2347664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/>
                  <a:t>単位：トン</a:t>
                </a:r>
              </a:p>
            </c:rich>
          </c:tx>
          <c:layout>
            <c:manualLayout>
              <c:xMode val="edge"/>
              <c:yMode val="edge"/>
              <c:x val="2.3823342082242852E-2"/>
              <c:y val="5.1693404634581122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4766792"/>
        <c:crosses val="autoZero"/>
        <c:auto val="1"/>
        <c:lblAlgn val="ctr"/>
        <c:lblOffset val="100"/>
        <c:noMultiLvlLbl val="0"/>
      </c:catAx>
      <c:valAx>
        <c:axId val="234766792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4766400"/>
        <c:crosses val="autoZero"/>
        <c:crossBetween val="between"/>
        <c:majorUnit val="5000"/>
        <c:minorUnit val="1000"/>
      </c:valAx>
      <c:spPr>
        <a:noFill/>
      </c:spPr>
    </c:plotArea>
    <c:legend>
      <c:legendPos val="r"/>
      <c:layout>
        <c:manualLayout>
          <c:xMode val="edge"/>
          <c:yMode val="edge"/>
          <c:x val="0.89844535433070871"/>
          <c:y val="0.12965093267084932"/>
          <c:w val="0.10155464566929152"/>
          <c:h val="0.12893342877594846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駿遠支部         令和</a:t>
            </a:r>
            <a:r>
              <a:rPr lang="en-US" altLang="ja-JP" sz="1100"/>
              <a:t>3</a:t>
            </a:r>
            <a:r>
              <a:rPr lang="ja-JP" altLang="en-US" sz="1100"/>
              <a:t>年</a:t>
            </a:r>
            <a:r>
              <a:rPr lang="en-US" altLang="ja-JP" sz="1100"/>
              <a:t>5</a:t>
            </a:r>
            <a:r>
              <a:rPr lang="ja-JP" altLang="en-US" sz="1100"/>
              <a:t>月入庫高上位</a:t>
            </a:r>
            <a:r>
              <a:rPr lang="en-US" altLang="ja-JP" sz="1100"/>
              <a:t>10</a:t>
            </a:r>
            <a:r>
              <a:rPr lang="ja-JP" altLang="en-US" sz="1100"/>
              <a:t>品目　　　　　　　　　　静岡県倉庫協会</a:t>
            </a:r>
          </a:p>
        </c:rich>
      </c:tx>
      <c:layout>
        <c:manualLayout>
          <c:xMode val="edge"/>
          <c:yMode val="edge"/>
          <c:x val="0.28638596491228069"/>
          <c:y val="2.614379084967320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4576046415250721E-2"/>
          <c:y val="0.12848746847820494"/>
          <c:w val="0.93542395358474961"/>
          <c:h val="0.601253078659314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'7・駿遠・西部'!$C$21</c:f>
              <c:strCache>
                <c:ptCount val="1"/>
                <c:pt idx="0">
                  <c:v>令和3年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rgbClr val="EEECE1">
                  <a:lumMod val="50000"/>
                </a:srgbClr>
              </a:solidFill>
            </a:ln>
          </c:spPr>
          <c:invertIfNegative val="0"/>
          <c:dLbls>
            <c:dLbl>
              <c:idx val="0"/>
              <c:layout>
                <c:manualLayout>
                  <c:x val="-7.0083562389347005E-3"/>
                  <c:y val="-2.458057149635956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2F9-404A-9FB6-A17908518422}"/>
                </c:ext>
              </c:extLst>
            </c:dLbl>
            <c:dLbl>
              <c:idx val="1"/>
              <c:layout>
                <c:manualLayout>
                  <c:x val="-8.7490441647549953E-3"/>
                  <c:y val="8.457078458413105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2F9-404A-9FB6-A17908518422}"/>
                </c:ext>
              </c:extLst>
            </c:dLbl>
            <c:dLbl>
              <c:idx val="2"/>
              <c:layout>
                <c:manualLayout>
                  <c:x val="-8.7581375162750653E-3"/>
                  <c:y val="8.20261874045405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2F9-404A-9FB6-A17908518422}"/>
                </c:ext>
              </c:extLst>
            </c:dLbl>
            <c:dLbl>
              <c:idx val="3"/>
              <c:layout>
                <c:manualLayout>
                  <c:x val="-3.5225714895874235E-3"/>
                  <c:y val="-9.161736138914770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2F9-404A-9FB6-A17908518422}"/>
                </c:ext>
              </c:extLst>
            </c:dLbl>
            <c:dLbl>
              <c:idx val="4"/>
              <c:layout>
                <c:manualLayout>
                  <c:x val="-1.7820213418204614E-3"/>
                  <c:y val="-6.923202396310561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2F9-404A-9FB6-A17908518422}"/>
                </c:ext>
              </c:extLst>
            </c:dLbl>
            <c:dLbl>
              <c:idx val="5"/>
              <c:layout>
                <c:manualLayout>
                  <c:x val="-7.01758736850807E-3"/>
                  <c:y val="-2.359031392262407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2F9-404A-9FB6-A17908518422}"/>
                </c:ext>
              </c:extLst>
            </c:dLbl>
            <c:dLbl>
              <c:idx val="6"/>
              <c:layout>
                <c:manualLayout>
                  <c:x val="-8.767368645848532E-3"/>
                  <c:y val="-5.952518647033527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2F9-404A-9FB6-A17908518422}"/>
                </c:ext>
              </c:extLst>
            </c:dLbl>
            <c:dLbl>
              <c:idx val="7"/>
              <c:layout>
                <c:manualLayout>
                  <c:x val="-5.290815026074625E-3"/>
                  <c:y val="-2.027373696931951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2F9-404A-9FB6-A17908518422}"/>
                </c:ext>
              </c:extLst>
            </c:dLbl>
            <c:dLbl>
              <c:idx val="8"/>
              <c:layout>
                <c:manualLayout>
                  <c:x val="-1.4021259153629418E-2"/>
                  <c:y val="1.453000578317540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2F9-404A-9FB6-A17908518422}"/>
                </c:ext>
              </c:extLst>
            </c:dLbl>
            <c:dLbl>
              <c:idx val="9"/>
              <c:layout>
                <c:manualLayout>
                  <c:x val="-3.5087719298246903E-3"/>
                  <c:y val="-9.4223516178124794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2F9-404A-9FB6-A1790851842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'7・駿遠・西部'!$B$22:$B$31</c:f>
              <c:strCache>
                <c:ptCount val="10"/>
                <c:pt idx="0">
                  <c:v>飲料</c:v>
                </c:pt>
                <c:pt idx="1">
                  <c:v>雑品</c:v>
                </c:pt>
                <c:pt idx="2">
                  <c:v>その他の食料工業品</c:v>
                </c:pt>
                <c:pt idx="3">
                  <c:v>その他の農作物</c:v>
                </c:pt>
                <c:pt idx="4">
                  <c:v>鉄鋼</c:v>
                </c:pt>
                <c:pt idx="5">
                  <c:v>合成樹脂</c:v>
                </c:pt>
                <c:pt idx="6">
                  <c:v>その他の日用品</c:v>
                </c:pt>
                <c:pt idx="7">
                  <c:v>その他の化学工業品</c:v>
                </c:pt>
                <c:pt idx="8">
                  <c:v>非金属鉱物</c:v>
                </c:pt>
                <c:pt idx="9">
                  <c:v>缶詰・びん詰</c:v>
                </c:pt>
              </c:strCache>
            </c:strRef>
          </c:cat>
          <c:val>
            <c:numRef>
              <c:f>'7・駿遠・西部'!$C$22:$C$31</c:f>
              <c:numCache>
                <c:formatCode>#,##0_);[Red]\(#,##0\)</c:formatCode>
                <c:ptCount val="10"/>
                <c:pt idx="0">
                  <c:v>32137</c:v>
                </c:pt>
                <c:pt idx="1">
                  <c:v>15669</c:v>
                </c:pt>
                <c:pt idx="2">
                  <c:v>9810</c:v>
                </c:pt>
                <c:pt idx="3">
                  <c:v>9682</c:v>
                </c:pt>
                <c:pt idx="4">
                  <c:v>8058</c:v>
                </c:pt>
                <c:pt idx="5">
                  <c:v>5084</c:v>
                </c:pt>
                <c:pt idx="6">
                  <c:v>2556</c:v>
                </c:pt>
                <c:pt idx="7">
                  <c:v>2464</c:v>
                </c:pt>
                <c:pt idx="8">
                  <c:v>1109</c:v>
                </c:pt>
                <c:pt idx="9">
                  <c:v>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2F9-404A-9FB6-A17908518422}"/>
            </c:ext>
          </c:extLst>
        </c:ser>
        <c:ser>
          <c:idx val="1"/>
          <c:order val="1"/>
          <c:tx>
            <c:strRef>
              <c:f>'7・駿遠・西部'!$D$21</c:f>
              <c:strCache>
                <c:ptCount val="1"/>
                <c:pt idx="0">
                  <c:v>令和2年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7.0083562389347005E-3"/>
                  <c:y val="3.76647834274946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2F9-404A-9FB6-A17908518422}"/>
                </c:ext>
              </c:extLst>
            </c:dLbl>
            <c:dLbl>
              <c:idx val="1"/>
              <c:layout>
                <c:manualLayout>
                  <c:x val="1.2248468941382326E-2"/>
                  <c:y val="3.766478342749598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12F9-404A-9FB6-A17908518422}"/>
                </c:ext>
              </c:extLst>
            </c:dLbl>
            <c:dLbl>
              <c:idx val="2"/>
              <c:layout>
                <c:manualLayout>
                  <c:x val="3.5132025819607196E-3"/>
                  <c:y val="3.361952637276272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2F9-404A-9FB6-A17908518422}"/>
                </c:ext>
              </c:extLst>
            </c:dLbl>
            <c:dLbl>
              <c:idx val="3"/>
              <c:layout>
                <c:manualLayout>
                  <c:x val="3.5225714895874235E-3"/>
                  <c:y val="1.50341800495276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12F9-404A-9FB6-A17908518422}"/>
                </c:ext>
              </c:extLst>
            </c:dLbl>
            <c:dLbl>
              <c:idx val="4"/>
              <c:layout>
                <c:manualLayout>
                  <c:x val="5.2538905077810158E-3"/>
                  <c:y val="1.13623085249936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12F9-404A-9FB6-A17908518422}"/>
                </c:ext>
              </c:extLst>
            </c:dLbl>
            <c:dLbl>
              <c:idx val="5"/>
              <c:layout>
                <c:manualLayout>
                  <c:x val="3.4995625546807292E-3"/>
                  <c:y val="2.63021783294037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12F9-404A-9FB6-A17908518422}"/>
                </c:ext>
              </c:extLst>
            </c:dLbl>
            <c:dLbl>
              <c:idx val="6"/>
              <c:layout>
                <c:manualLayout>
                  <c:x val="6.9945784336011832E-3"/>
                  <c:y val="2.21427406319972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12F9-404A-9FB6-A17908518422}"/>
                </c:ext>
              </c:extLst>
            </c:dLbl>
            <c:dLbl>
              <c:idx val="7"/>
              <c:layout>
                <c:manualLayout>
                  <c:x val="7.0175438596489946E-3"/>
                  <c:y val="1.49393090569561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12F9-404A-9FB6-A17908518422}"/>
                </c:ext>
              </c:extLst>
            </c:dLbl>
            <c:dLbl>
              <c:idx val="8"/>
              <c:layout>
                <c:manualLayout>
                  <c:x val="1.7682435364869446E-3"/>
                  <c:y val="-9.4903391313373966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12F9-404A-9FB6-A17908518422}"/>
                </c:ext>
              </c:extLst>
            </c:dLbl>
            <c:dLbl>
              <c:idx val="9"/>
              <c:layout>
                <c:manualLayout>
                  <c:x val="1.0412211631440934E-2"/>
                  <c:y val="7.469654528478058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12F9-404A-9FB6-A1790851842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'7・駿遠・西部'!$B$22:$B$31</c:f>
              <c:strCache>
                <c:ptCount val="10"/>
                <c:pt idx="0">
                  <c:v>飲料</c:v>
                </c:pt>
                <c:pt idx="1">
                  <c:v>雑品</c:v>
                </c:pt>
                <c:pt idx="2">
                  <c:v>その他の食料工業品</c:v>
                </c:pt>
                <c:pt idx="3">
                  <c:v>その他の農作物</c:v>
                </c:pt>
                <c:pt idx="4">
                  <c:v>鉄鋼</c:v>
                </c:pt>
                <c:pt idx="5">
                  <c:v>合成樹脂</c:v>
                </c:pt>
                <c:pt idx="6">
                  <c:v>その他の日用品</c:v>
                </c:pt>
                <c:pt idx="7">
                  <c:v>その他の化学工業品</c:v>
                </c:pt>
                <c:pt idx="8">
                  <c:v>非金属鉱物</c:v>
                </c:pt>
                <c:pt idx="9">
                  <c:v>缶詰・びん詰</c:v>
                </c:pt>
              </c:strCache>
            </c:strRef>
          </c:cat>
          <c:val>
            <c:numRef>
              <c:f>'7・駿遠・西部'!$D$22:$D$31</c:f>
              <c:numCache>
                <c:formatCode>#,##0_);[Red]\(#,##0\)</c:formatCode>
                <c:ptCount val="10"/>
                <c:pt idx="0">
                  <c:v>29231</c:v>
                </c:pt>
                <c:pt idx="1">
                  <c:v>10521</c:v>
                </c:pt>
                <c:pt idx="2">
                  <c:v>22483</c:v>
                </c:pt>
                <c:pt idx="3">
                  <c:v>6849</c:v>
                </c:pt>
                <c:pt idx="4">
                  <c:v>5146</c:v>
                </c:pt>
                <c:pt idx="5">
                  <c:v>4637</c:v>
                </c:pt>
                <c:pt idx="6">
                  <c:v>3914</c:v>
                </c:pt>
                <c:pt idx="7">
                  <c:v>2412</c:v>
                </c:pt>
                <c:pt idx="8">
                  <c:v>0</c:v>
                </c:pt>
                <c:pt idx="9">
                  <c:v>1120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12F9-404A-9FB6-A179085184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4767576"/>
        <c:axId val="183308176"/>
      </c:barChart>
      <c:catAx>
        <c:axId val="2347675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単位：トン</a:t>
                </a:r>
              </a:p>
            </c:rich>
          </c:tx>
          <c:layout>
            <c:manualLayout>
              <c:xMode val="edge"/>
              <c:yMode val="edge"/>
              <c:x val="2.0773034949578679E-2"/>
              <c:y val="5.1353874883286833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308176"/>
        <c:crosses val="autoZero"/>
        <c:auto val="1"/>
        <c:lblAlgn val="ctr"/>
        <c:lblOffset val="100"/>
        <c:noMultiLvlLbl val="0"/>
      </c:catAx>
      <c:valAx>
        <c:axId val="183308176"/>
        <c:scaling>
          <c:orientation val="minMax"/>
          <c:max val="70000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4767576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8399212598419996"/>
          <c:y val="0.1323699243476919"/>
          <c:w val="0.1002184003315375"/>
          <c:h val="0.13507311586051737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1"/>
    </mc:Choice>
    <mc:Fallback>
      <c:style val="31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西部支部        令和</a:t>
            </a:r>
            <a:r>
              <a:rPr lang="en-US" altLang="ja-JP" sz="1100"/>
              <a:t>3</a:t>
            </a:r>
            <a:r>
              <a:rPr lang="ja-JP" altLang="en-US" sz="1100"/>
              <a:t>年</a:t>
            </a:r>
            <a:r>
              <a:rPr lang="en-US" altLang="ja-JP" sz="1100"/>
              <a:t>5</a:t>
            </a:r>
            <a:r>
              <a:rPr lang="ja-JP" altLang="en-US" sz="1100"/>
              <a:t>月  入庫高上位</a:t>
            </a:r>
            <a:r>
              <a:rPr lang="en-US" altLang="ja-JP" sz="1100"/>
              <a:t>10</a:t>
            </a:r>
            <a:r>
              <a:rPr lang="ja-JP" altLang="en-US" sz="1100"/>
              <a:t>品目　　　　　　　　　　　　　静岡県倉庫協会</a:t>
            </a:r>
          </a:p>
        </c:rich>
      </c:tx>
      <c:layout>
        <c:manualLayout>
          <c:xMode val="edge"/>
          <c:yMode val="edge"/>
          <c:x val="0.25240706183383887"/>
          <c:y val="1.792114695340501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3059593201252576E-2"/>
          <c:y val="0.12293906810035835"/>
          <c:w val="0.92694040679881851"/>
          <c:h val="0.617699037620440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'7・駿遠・西部'!$C$54</c:f>
              <c:strCache>
                <c:ptCount val="1"/>
                <c:pt idx="0">
                  <c:v>令和3年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accent3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8.7374411323503549E-3"/>
                  <c:y val="1.43366353399373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F00-4B32-9BE7-A17B7495386C}"/>
                </c:ext>
              </c:extLst>
            </c:dLbl>
            <c:dLbl>
              <c:idx val="1"/>
              <c:layout>
                <c:manualLayout>
                  <c:x val="-6.9899529058803159E-3"/>
                  <c:y val="-5.6444557333559116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F00-4B32-9BE7-A17B7495386C}"/>
                </c:ext>
              </c:extLst>
            </c:dLbl>
            <c:dLbl>
              <c:idx val="2"/>
              <c:layout>
                <c:manualLayout>
                  <c:x val="-1.0484929358820427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F00-4B32-9BE7-A17B7495386C}"/>
                </c:ext>
              </c:extLst>
            </c:dLbl>
            <c:dLbl>
              <c:idx val="3"/>
              <c:layout>
                <c:manualLayout>
                  <c:x val="-1.0484929358820427E-2"/>
                  <c:y val="-1.4336917562724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F00-4B32-9BE7-A17B7495386C}"/>
                </c:ext>
              </c:extLst>
            </c:dLbl>
            <c:dLbl>
              <c:idx val="4"/>
              <c:layout>
                <c:manualLayout>
                  <c:x val="1.7473506289719238E-3"/>
                  <c:y val="-1.4336917562724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F00-4B32-9BE7-A17B7495386C}"/>
                </c:ext>
              </c:extLst>
            </c:dLbl>
            <c:dLbl>
              <c:idx val="5"/>
              <c:layout>
                <c:manualLayout>
                  <c:x val="-6.9899529058802838E-3"/>
                  <c:y val="3.584229390680872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F00-4B32-9BE7-A17B7495386C}"/>
                </c:ext>
              </c:extLst>
            </c:dLbl>
            <c:dLbl>
              <c:idx val="6"/>
              <c:layout>
                <c:manualLayout>
                  <c:x val="-3.4949764529402703E-3"/>
                  <c:y val="-2.8222278673350569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F00-4B32-9BE7-A17B7495386C}"/>
                </c:ext>
              </c:extLst>
            </c:dLbl>
            <c:dLbl>
              <c:idx val="7"/>
              <c:layout>
                <c:manualLayout>
                  <c:x val="-8.7374411323503549E-3"/>
                  <c:y val="-3.584511613467802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F00-4B32-9BE7-A17B7495386C}"/>
                </c:ext>
              </c:extLst>
            </c:dLbl>
            <c:dLbl>
              <c:idx val="8"/>
              <c:layout>
                <c:manualLayout>
                  <c:x val="-1.0484929358820554E-2"/>
                  <c:y val="1.07526881720430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F00-4B32-9BE7-A17B7495386C}"/>
                </c:ext>
              </c:extLst>
            </c:dLbl>
            <c:dLbl>
              <c:idx val="9"/>
              <c:layout>
                <c:manualLayout>
                  <c:x val="-3.4949764529401419E-3"/>
                  <c:y val="3.584229390681003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F00-4B32-9BE7-A17B7495386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'7・駿遠・西部'!$B$55:$B$64</c:f>
              <c:strCache>
                <c:ptCount val="10"/>
                <c:pt idx="0">
                  <c:v>その他の日用品</c:v>
                </c:pt>
                <c:pt idx="1">
                  <c:v>その他の機械</c:v>
                </c:pt>
                <c:pt idx="2">
                  <c:v>飲料</c:v>
                </c:pt>
                <c:pt idx="3">
                  <c:v>電気機械</c:v>
                </c:pt>
                <c:pt idx="4">
                  <c:v>紙・パルプ</c:v>
                </c:pt>
                <c:pt idx="5">
                  <c:v>雑品</c:v>
                </c:pt>
                <c:pt idx="6">
                  <c:v>合成樹脂</c:v>
                </c:pt>
                <c:pt idx="7">
                  <c:v>その他の製造工業品</c:v>
                </c:pt>
                <c:pt idx="8">
                  <c:v>その他の化学工業品</c:v>
                </c:pt>
                <c:pt idx="9">
                  <c:v>ゴム製品</c:v>
                </c:pt>
              </c:strCache>
            </c:strRef>
          </c:cat>
          <c:val>
            <c:numRef>
              <c:f>'7・駿遠・西部'!$C$55:$C$64</c:f>
              <c:numCache>
                <c:formatCode>#,##0_);[Red]\(#,##0\)</c:formatCode>
                <c:ptCount val="10"/>
                <c:pt idx="0">
                  <c:v>62289</c:v>
                </c:pt>
                <c:pt idx="1">
                  <c:v>35507</c:v>
                </c:pt>
                <c:pt idx="2">
                  <c:v>21732</c:v>
                </c:pt>
                <c:pt idx="3">
                  <c:v>20194</c:v>
                </c:pt>
                <c:pt idx="4">
                  <c:v>15584</c:v>
                </c:pt>
                <c:pt idx="5">
                  <c:v>14336</c:v>
                </c:pt>
                <c:pt idx="6">
                  <c:v>12188</c:v>
                </c:pt>
                <c:pt idx="7">
                  <c:v>8829</c:v>
                </c:pt>
                <c:pt idx="8">
                  <c:v>7989</c:v>
                </c:pt>
                <c:pt idx="9">
                  <c:v>6021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F00-4B32-9BE7-A17B7495386C}"/>
            </c:ext>
          </c:extLst>
        </c:ser>
        <c:ser>
          <c:idx val="1"/>
          <c:order val="1"/>
          <c:tx>
            <c:strRef>
              <c:f>'7・駿遠・西部'!$D$54</c:f>
              <c:strCache>
                <c:ptCount val="1"/>
                <c:pt idx="0">
                  <c:v>令和2年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1.07526881720430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F00-4B32-9BE7-A17B7495386C}"/>
                </c:ext>
              </c:extLst>
            </c:dLbl>
            <c:dLbl>
              <c:idx val="1"/>
              <c:layout>
                <c:manualLayout>
                  <c:x val="8.7374411323503549E-3"/>
                  <c:y val="7.168458781361941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F00-4B32-9BE7-A17B7495386C}"/>
                </c:ext>
              </c:extLst>
            </c:dLbl>
            <c:dLbl>
              <c:idx val="2"/>
              <c:layout>
                <c:manualLayout>
                  <c:x val="1.3979905811760568E-2"/>
                  <c:y val="3.583947167894270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F00-4B32-9BE7-A17B7495386C}"/>
                </c:ext>
              </c:extLst>
            </c:dLbl>
            <c:dLbl>
              <c:idx val="3"/>
              <c:layout>
                <c:manualLayout>
                  <c:x val="8.7374411323503549E-3"/>
                  <c:y val="1.07524059492562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F00-4B32-9BE7-A17B7495386C}"/>
                </c:ext>
              </c:extLst>
            </c:dLbl>
            <c:dLbl>
              <c:idx val="4"/>
              <c:layout>
                <c:manualLayout>
                  <c:x val="1.2232417585290433E-2"/>
                  <c:y val="7.167894335788671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F00-4B32-9BE7-A17B7495386C}"/>
                </c:ext>
              </c:extLst>
            </c:dLbl>
            <c:dLbl>
              <c:idx val="5"/>
              <c:layout>
                <c:manualLayout>
                  <c:x val="5.2423270819120654E-3"/>
                  <c:y val="7.16845878136200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9F00-4B32-9BE7-A17B7495386C}"/>
                </c:ext>
              </c:extLst>
            </c:dLbl>
            <c:dLbl>
              <c:idx val="6"/>
              <c:layout>
                <c:manualLayout>
                  <c:x val="3.4949764529401419E-3"/>
                  <c:y val="1.43363531171506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9F00-4B32-9BE7-A17B7495386C}"/>
                </c:ext>
              </c:extLst>
            </c:dLbl>
            <c:dLbl>
              <c:idx val="7"/>
              <c:layout>
                <c:manualLayout>
                  <c:x val="5.2424646794102135E-3"/>
                  <c:y val="1.79208647306183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9F00-4B32-9BE7-A17B7495386C}"/>
                </c:ext>
              </c:extLst>
            </c:dLbl>
            <c:dLbl>
              <c:idx val="8"/>
              <c:layout>
                <c:manualLayout>
                  <c:x val="-1.7474882264701991E-3"/>
                  <c:y val="-3.584229390681003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9F00-4B32-9BE7-A17B7495386C}"/>
                </c:ext>
              </c:extLst>
            </c:dLbl>
            <c:dLbl>
              <c:idx val="9"/>
              <c:layout>
                <c:manualLayout>
                  <c:x val="5.2424646794102135E-3"/>
                  <c:y val="7.16845878136200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9F00-4B32-9BE7-A17B7495386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'7・駿遠・西部'!$B$55:$B$64</c:f>
              <c:strCache>
                <c:ptCount val="10"/>
                <c:pt idx="0">
                  <c:v>その他の日用品</c:v>
                </c:pt>
                <c:pt idx="1">
                  <c:v>その他の機械</c:v>
                </c:pt>
                <c:pt idx="2">
                  <c:v>飲料</c:v>
                </c:pt>
                <c:pt idx="3">
                  <c:v>電気機械</c:v>
                </c:pt>
                <c:pt idx="4">
                  <c:v>紙・パルプ</c:v>
                </c:pt>
                <c:pt idx="5">
                  <c:v>雑品</c:v>
                </c:pt>
                <c:pt idx="6">
                  <c:v>合成樹脂</c:v>
                </c:pt>
                <c:pt idx="7">
                  <c:v>その他の製造工業品</c:v>
                </c:pt>
                <c:pt idx="8">
                  <c:v>その他の化学工業品</c:v>
                </c:pt>
                <c:pt idx="9">
                  <c:v>ゴム製品</c:v>
                </c:pt>
              </c:strCache>
            </c:strRef>
          </c:cat>
          <c:val>
            <c:numRef>
              <c:f>'7・駿遠・西部'!$D$55:$D$64</c:f>
              <c:numCache>
                <c:formatCode>#,##0_);[Red]\(#,##0\)</c:formatCode>
                <c:ptCount val="10"/>
                <c:pt idx="0">
                  <c:v>73703</c:v>
                </c:pt>
                <c:pt idx="1">
                  <c:v>26054</c:v>
                </c:pt>
                <c:pt idx="2">
                  <c:v>16106</c:v>
                </c:pt>
                <c:pt idx="3">
                  <c:v>19631</c:v>
                </c:pt>
                <c:pt idx="4">
                  <c:v>12483</c:v>
                </c:pt>
                <c:pt idx="5">
                  <c:v>11006</c:v>
                </c:pt>
                <c:pt idx="6">
                  <c:v>8765</c:v>
                </c:pt>
                <c:pt idx="7">
                  <c:v>10775</c:v>
                </c:pt>
                <c:pt idx="8">
                  <c:v>7412</c:v>
                </c:pt>
                <c:pt idx="9">
                  <c:v>3661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9F00-4B32-9BE7-A17B749538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3308960"/>
        <c:axId val="183309352"/>
      </c:barChart>
      <c:catAx>
        <c:axId val="1833089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9411399182175492E-2"/>
              <c:y val="5.3763440860215533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309352"/>
        <c:crosses val="autoZero"/>
        <c:auto val="1"/>
        <c:lblAlgn val="ctr"/>
        <c:lblOffset val="100"/>
        <c:noMultiLvlLbl val="0"/>
      </c:catAx>
      <c:valAx>
        <c:axId val="183309352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308960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8619572363490062"/>
          <c:y val="0.12407557926228259"/>
          <c:w val="9.9824370553384667E-2"/>
          <c:h val="0.12962661925322272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autoTitleDeleted val="1"/>
    <c:plotArea>
      <c:layout>
        <c:manualLayout>
          <c:layoutTarget val="inner"/>
          <c:xMode val="edge"/>
          <c:yMode val="edge"/>
          <c:x val="8.3198885853554047E-2"/>
          <c:y val="3.3872201179054012E-2"/>
          <c:w val="0.91680111414644594"/>
          <c:h val="0.74330423928661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'8・保管残高'!$I$2</c:f>
              <c:strCache>
                <c:ptCount val="1"/>
                <c:pt idx="0">
                  <c:v>令和3年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dLbls>
            <c:dLbl>
              <c:idx val="0"/>
              <c:layout>
                <c:manualLayout>
                  <c:x val="-7.1589244115570052E-3"/>
                  <c:y val="5.877391703550736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9F7-462C-B9DE-4F35500861CD}"/>
                </c:ext>
              </c:extLst>
            </c:dLbl>
            <c:dLbl>
              <c:idx val="1"/>
              <c:layout>
                <c:manualLayout>
                  <c:x val="-7.1589244115569887E-3"/>
                  <c:y val="-2.873313384259792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9F7-462C-B9DE-4F35500861CD}"/>
                </c:ext>
              </c:extLst>
            </c:dLbl>
            <c:dLbl>
              <c:idx val="2"/>
              <c:layout>
                <c:manualLayout>
                  <c:x val="-1.8041720688528719E-3"/>
                  <c:y val="-3.8198359157900261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9F7-462C-B9DE-4F35500861CD}"/>
                </c:ext>
              </c:extLst>
            </c:dLbl>
            <c:dLbl>
              <c:idx val="3"/>
              <c:layout>
                <c:manualLayout>
                  <c:x val="-3.5410232355493716E-3"/>
                  <c:y val="-2.09364503506867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9F7-462C-B9DE-4F35500861CD}"/>
                </c:ext>
              </c:extLst>
            </c:dLbl>
            <c:dLbl>
              <c:idx val="4"/>
              <c:layout>
                <c:manualLayout>
                  <c:x val="-7.1589244115569887E-3"/>
                  <c:y val="-6.383344203070913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9F7-462C-B9DE-4F35500861CD}"/>
                </c:ext>
              </c:extLst>
            </c:dLbl>
            <c:dLbl>
              <c:idx val="5"/>
              <c:layout>
                <c:manualLayout>
                  <c:x val="-8.9824916463755941E-3"/>
                  <c:y val="3.013452149759236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9F7-462C-B9DE-4F35500861CD}"/>
                </c:ext>
              </c:extLst>
            </c:dLbl>
            <c:dLbl>
              <c:idx val="6"/>
              <c:layout>
                <c:manualLayout>
                  <c:x val="-8.9726535187117668E-3"/>
                  <c:y val="-7.3069008499491886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9F7-462C-B9DE-4F35500861CD}"/>
                </c:ext>
              </c:extLst>
            </c:dLbl>
            <c:dLbl>
              <c:idx val="7"/>
              <c:layout>
                <c:manualLayout>
                  <c:x val="-1.7849174475680499E-3"/>
                  <c:y val="-3.032668502218902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9F7-462C-B9DE-4F35500861CD}"/>
                </c:ext>
              </c:extLst>
            </c:dLbl>
            <c:dLbl>
              <c:idx val="8"/>
              <c:layout>
                <c:manualLayout>
                  <c:x val="-6.7320902156306771E-5"/>
                  <c:y val="2.901200529902527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9F7-462C-B9DE-4F35500861CD}"/>
                </c:ext>
              </c:extLst>
            </c:dLbl>
            <c:dLbl>
              <c:idx val="9"/>
              <c:layout>
                <c:manualLayout>
                  <c:x val="-5.4028186235756679E-3"/>
                  <c:y val="-1.20458408431385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9F7-462C-B9DE-4F35500861C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'8・保管残高'!$I$3:$I$12</c:f>
              <c:strCache>
                <c:ptCount val="10"/>
                <c:pt idx="0">
                  <c:v>紙・パルプ</c:v>
                </c:pt>
                <c:pt idx="1">
                  <c:v>飲料</c:v>
                </c:pt>
                <c:pt idx="2">
                  <c:v>その他の日用品</c:v>
                </c:pt>
                <c:pt idx="3">
                  <c:v>缶詰・びん詰</c:v>
                </c:pt>
                <c:pt idx="4">
                  <c:v>雑品</c:v>
                </c:pt>
                <c:pt idx="5">
                  <c:v>その他の機械</c:v>
                </c:pt>
                <c:pt idx="6">
                  <c:v>電気機械</c:v>
                </c:pt>
                <c:pt idx="7">
                  <c:v>その他の食料工業品</c:v>
                </c:pt>
                <c:pt idx="8">
                  <c:v>鉄鋼</c:v>
                </c:pt>
                <c:pt idx="9">
                  <c:v>その他の製造工業品</c:v>
                </c:pt>
              </c:strCache>
            </c:strRef>
          </c:cat>
          <c:val>
            <c:numRef>
              <c:f>'8・保管残高'!$J$3:$J$12</c:f>
              <c:numCache>
                <c:formatCode>#,##0_);[Red]\(#,##0\)</c:formatCode>
                <c:ptCount val="10"/>
                <c:pt idx="0">
                  <c:v>133170</c:v>
                </c:pt>
                <c:pt idx="1">
                  <c:v>107739</c:v>
                </c:pt>
                <c:pt idx="2">
                  <c:v>91149</c:v>
                </c:pt>
                <c:pt idx="3">
                  <c:v>85241</c:v>
                </c:pt>
                <c:pt idx="4">
                  <c:v>84079</c:v>
                </c:pt>
                <c:pt idx="5">
                  <c:v>71105</c:v>
                </c:pt>
                <c:pt idx="6">
                  <c:v>70847</c:v>
                </c:pt>
                <c:pt idx="7">
                  <c:v>60830</c:v>
                </c:pt>
                <c:pt idx="8">
                  <c:v>59223</c:v>
                </c:pt>
                <c:pt idx="9">
                  <c:v>42161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49F7-462C-B9DE-4F35500861CD}"/>
            </c:ext>
          </c:extLst>
        </c:ser>
        <c:ser>
          <c:idx val="1"/>
          <c:order val="1"/>
          <c:tx>
            <c:strRef>
              <c:f>'8・保管残高'!$K$2</c:f>
              <c:strCache>
                <c:ptCount val="1"/>
                <c:pt idx="0">
                  <c:v>令和2年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1.9603172093447994E-3"/>
                  <c:y val="6.148764095604627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9F7-462C-B9DE-4F35500861CD}"/>
                </c:ext>
              </c:extLst>
            </c:dLbl>
            <c:dLbl>
              <c:idx val="1"/>
              <c:layout>
                <c:manualLayout>
                  <c:x val="1.9697337029658439E-3"/>
                  <c:y val="-5.97089566247086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49F7-462C-B9DE-4F35500861CD}"/>
                </c:ext>
              </c:extLst>
            </c:dLbl>
            <c:dLbl>
              <c:idx val="2"/>
              <c:layout>
                <c:manualLayout>
                  <c:x val="5.4806803768002238E-3"/>
                  <c:y val="-1.53210572087217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49F7-462C-B9DE-4F35500861CD}"/>
                </c:ext>
              </c:extLst>
            </c:dLbl>
            <c:dLbl>
              <c:idx val="3"/>
              <c:layout>
                <c:manualLayout>
                  <c:x val="7.3443028456784271E-3"/>
                  <c:y val="-1.16704189328878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49F7-462C-B9DE-4F35500861CD}"/>
                </c:ext>
              </c:extLst>
            </c:dLbl>
            <c:dLbl>
              <c:idx val="4"/>
              <c:layout>
                <c:manualLayout>
                  <c:x val="7.2557596967045782E-3"/>
                  <c:y val="-1.15026273675074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49F7-462C-B9DE-4F35500861CD}"/>
                </c:ext>
              </c:extLst>
            </c:dLbl>
            <c:dLbl>
              <c:idx val="5"/>
              <c:layout>
                <c:manualLayout>
                  <c:x val="3.5985060100418519E-3"/>
                  <c:y val="2.975253790601282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49F7-462C-B9DE-4F35500861CD}"/>
                </c:ext>
              </c:extLst>
            </c:dLbl>
            <c:dLbl>
              <c:idx val="6"/>
              <c:layout>
                <c:manualLayout>
                  <c:x val="-1.7465487496793825E-3"/>
                  <c:y val="-3.248266602987166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49F7-462C-B9DE-4F35500861CD}"/>
                </c:ext>
              </c:extLst>
            </c:dLbl>
            <c:dLbl>
              <c:idx val="7"/>
              <c:layout>
                <c:manualLayout>
                  <c:x val="2.8811659586597474E-5"/>
                  <c:y val="6.205241424175382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49F7-462C-B9DE-4F35500861CD}"/>
                </c:ext>
              </c:extLst>
            </c:dLbl>
            <c:dLbl>
              <c:idx val="8"/>
              <c:layout>
                <c:manualLayout>
                  <c:x val="7.1492268285740079E-3"/>
                  <c:y val="-5.689915094187076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49F7-462C-B9DE-4F35500861CD}"/>
                </c:ext>
              </c:extLst>
            </c:dLbl>
            <c:dLbl>
              <c:idx val="9"/>
              <c:layout>
                <c:manualLayout>
                  <c:x val="3.579391933438039E-3"/>
                  <c:y val="-1.476823555686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49F7-462C-B9DE-4F35500861C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'8・保管残高'!$I$3:$I$12</c:f>
              <c:strCache>
                <c:ptCount val="10"/>
                <c:pt idx="0">
                  <c:v>紙・パルプ</c:v>
                </c:pt>
                <c:pt idx="1">
                  <c:v>飲料</c:v>
                </c:pt>
                <c:pt idx="2">
                  <c:v>その他の日用品</c:v>
                </c:pt>
                <c:pt idx="3">
                  <c:v>缶詰・びん詰</c:v>
                </c:pt>
                <c:pt idx="4">
                  <c:v>雑品</c:v>
                </c:pt>
                <c:pt idx="5">
                  <c:v>その他の機械</c:v>
                </c:pt>
                <c:pt idx="6">
                  <c:v>電気機械</c:v>
                </c:pt>
                <c:pt idx="7">
                  <c:v>その他の食料工業品</c:v>
                </c:pt>
                <c:pt idx="8">
                  <c:v>鉄鋼</c:v>
                </c:pt>
                <c:pt idx="9">
                  <c:v>その他の製造工業品</c:v>
                </c:pt>
              </c:strCache>
            </c:strRef>
          </c:cat>
          <c:val>
            <c:numRef>
              <c:f>'8・保管残高'!$L$3:$L$12</c:f>
              <c:numCache>
                <c:formatCode>#,##0_);[Red]\(#,##0\)</c:formatCode>
                <c:ptCount val="10"/>
                <c:pt idx="0">
                  <c:v>168343</c:v>
                </c:pt>
                <c:pt idx="1">
                  <c:v>95876</c:v>
                </c:pt>
                <c:pt idx="2">
                  <c:v>126177</c:v>
                </c:pt>
                <c:pt idx="3">
                  <c:v>94729</c:v>
                </c:pt>
                <c:pt idx="4">
                  <c:v>90269</c:v>
                </c:pt>
                <c:pt idx="5">
                  <c:v>61621</c:v>
                </c:pt>
                <c:pt idx="6">
                  <c:v>90364</c:v>
                </c:pt>
                <c:pt idx="7">
                  <c:v>83540</c:v>
                </c:pt>
                <c:pt idx="8">
                  <c:v>60218</c:v>
                </c:pt>
                <c:pt idx="9">
                  <c:v>48353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49F7-462C-B9DE-4F35500861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7"/>
        <c:overlap val="1"/>
        <c:axId val="183310136"/>
        <c:axId val="183310528"/>
      </c:barChart>
      <c:catAx>
        <c:axId val="1833101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310528"/>
        <c:crosses val="autoZero"/>
        <c:auto val="1"/>
        <c:lblAlgn val="ctr"/>
        <c:lblOffset val="100"/>
        <c:noMultiLvlLbl val="0"/>
      </c:catAx>
      <c:valAx>
        <c:axId val="183310528"/>
        <c:scaling>
          <c:orientation val="minMax"/>
          <c:max val="200000"/>
          <c:min val="20000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310136"/>
        <c:crosses val="autoZero"/>
        <c:crossBetween val="between"/>
        <c:majorUnit val="20000"/>
      </c:valAx>
      <c:spPr>
        <a:noFill/>
      </c:spPr>
    </c:plotArea>
    <c:legend>
      <c:legendPos val="r"/>
      <c:layout>
        <c:manualLayout>
          <c:xMode val="edge"/>
          <c:yMode val="edge"/>
          <c:x val="0.86215957863949888"/>
          <c:y val="5.6326779211924582E-2"/>
          <c:w val="0.10196249565189894"/>
          <c:h val="0.11136510547420372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paperSize="9"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altLang="en-US" sz="1000"/>
              <a:t>令和</a:t>
            </a:r>
            <a:r>
              <a:rPr lang="en-US" altLang="ja-JP" sz="1000"/>
              <a:t>3</a:t>
            </a:r>
            <a:r>
              <a:rPr lang="ja-JP" altLang="en-US" sz="1000"/>
              <a:t>年</a:t>
            </a:r>
            <a:r>
              <a:rPr lang="en-US" altLang="ja-JP" sz="1000"/>
              <a:t>5</a:t>
            </a:r>
            <a:r>
              <a:rPr lang="ja-JP" altLang="en-US" sz="1000"/>
              <a:t>月保管残高　　</a:t>
            </a:r>
          </a:p>
        </c:rich>
      </c:tx>
      <c:layout>
        <c:manualLayout>
          <c:xMode val="edge"/>
          <c:yMode val="edge"/>
          <c:x val="0.28955597378479886"/>
          <c:y val="5.580029368575624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8133457691763192E-3"/>
          <c:y val="0.1722931770092615"/>
          <c:w val="0.9588751708639619"/>
          <c:h val="0.74555690450587953"/>
        </c:manualLayout>
      </c:layout>
      <c:pieChart>
        <c:varyColors val="1"/>
        <c:ser>
          <c:idx val="0"/>
          <c:order val="0"/>
          <c:spPr>
            <a:ln>
              <a:solidFill>
                <a:schemeClr val="bg2">
                  <a:lumMod val="25000"/>
                </a:schemeClr>
              </a:solidFill>
            </a:ln>
          </c:spPr>
          <c:dPt>
            <c:idx val="0"/>
            <c:bubble3D val="0"/>
            <c:spPr>
              <a:solidFill>
                <a:srgbClr val="EDDAF4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1-2051-491C-9C83-ECDC457C6AD6}"/>
              </c:ext>
            </c:extLst>
          </c:dPt>
          <c:dPt>
            <c:idx val="1"/>
            <c:bubble3D val="0"/>
            <c:spPr>
              <a:solidFill>
                <a:srgbClr val="9BBB59">
                  <a:lumMod val="40000"/>
                  <a:lumOff val="60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3-2051-491C-9C83-ECDC457C6AD6}"/>
              </c:ext>
            </c:extLst>
          </c:dPt>
          <c:dPt>
            <c:idx val="2"/>
            <c:bubble3D val="0"/>
            <c:spPr>
              <a:solidFill>
                <a:srgbClr val="EFEFB3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5-2051-491C-9C83-ECDC457C6AD6}"/>
              </c:ext>
            </c:extLst>
          </c:dPt>
          <c:dPt>
            <c:idx val="3"/>
            <c:bubble3D val="0"/>
            <c:spPr>
              <a:solidFill>
                <a:srgbClr val="1F497D">
                  <a:lumMod val="20000"/>
                  <a:lumOff val="80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7-2051-491C-9C83-ECDC457C6AD6}"/>
              </c:ext>
            </c:extLst>
          </c:dPt>
          <c:dPt>
            <c:idx val="4"/>
            <c:bubble3D val="0"/>
            <c:spPr>
              <a:solidFill>
                <a:srgbClr val="E2BCE6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9-2051-491C-9C83-ECDC457C6AD6}"/>
              </c:ext>
            </c:extLst>
          </c:dPt>
          <c:dPt>
            <c:idx val="5"/>
            <c:bubble3D val="0"/>
            <c:spPr>
              <a:solidFill>
                <a:schemeClr val="accent3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B-2051-491C-9C83-ECDC457C6AD6}"/>
              </c:ext>
            </c:extLst>
          </c:dPt>
          <c:dPt>
            <c:idx val="6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D-2051-491C-9C83-ECDC457C6AD6}"/>
              </c:ext>
            </c:extLst>
          </c:dPt>
          <c:dPt>
            <c:idx val="7"/>
            <c:bubble3D val="0"/>
            <c:spPr>
              <a:solidFill>
                <a:srgbClr val="C0504D">
                  <a:lumMod val="60000"/>
                  <a:lumOff val="40000"/>
                  <a:alpha val="62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F-2051-491C-9C83-ECDC457C6AD6}"/>
              </c:ext>
            </c:extLst>
          </c:dPt>
          <c:dPt>
            <c:idx val="8"/>
            <c:bubble3D val="0"/>
            <c:spPr>
              <a:solidFill>
                <a:srgbClr val="ECE2E6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1-2051-491C-9C83-ECDC457C6AD6}"/>
              </c:ext>
            </c:extLst>
          </c:dPt>
          <c:dPt>
            <c:idx val="9"/>
            <c:bubble3D val="0"/>
            <c:spPr>
              <a:solidFill>
                <a:srgbClr val="1F497D">
                  <a:alpha val="27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3-2051-491C-9C83-ECDC457C6AD6}"/>
              </c:ext>
            </c:extLst>
          </c:dPt>
          <c:dPt>
            <c:idx val="10"/>
            <c:bubble3D val="0"/>
            <c:spPr>
              <a:solidFill>
                <a:srgbClr val="EEECE1">
                  <a:lumMod val="90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5-2051-491C-9C83-ECDC457C6AD6}"/>
              </c:ext>
            </c:extLst>
          </c:dPt>
          <c:dLbls>
            <c:dLbl>
              <c:idx val="0"/>
              <c:layout>
                <c:manualLayout>
                  <c:x val="-0.14563736272887443"/>
                  <c:y val="0.1424333471473960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051-491C-9C83-ECDC457C6AD6}"/>
                </c:ext>
              </c:extLst>
            </c:dLbl>
            <c:dLbl>
              <c:idx val="1"/>
              <c:layout>
                <c:manualLayout>
                  <c:x val="-5.8894978592188174E-2"/>
                  <c:y val="7.837154716893866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9225678429562407"/>
                      <c:h val="0.1279443153306276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2051-491C-9C83-ECDC457C6AD6}"/>
                </c:ext>
              </c:extLst>
            </c:dLbl>
            <c:dLbl>
              <c:idx val="2"/>
              <c:layout>
                <c:manualLayout>
                  <c:x val="-5.0056151637974208E-2"/>
                  <c:y val="-1.99490096777550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426809551964652"/>
                      <c:h val="9.857573970654548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2051-491C-9C83-ECDC457C6AD6}"/>
                </c:ext>
              </c:extLst>
            </c:dLbl>
            <c:dLbl>
              <c:idx val="3"/>
              <c:layout>
                <c:manualLayout>
                  <c:x val="-6.7280250207892051E-2"/>
                  <c:y val="-8.344837800387411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1869682993072651"/>
                      <c:h val="9.8143304774127901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2051-491C-9C83-ECDC457C6AD6}"/>
                </c:ext>
              </c:extLst>
            </c:dLbl>
            <c:dLbl>
              <c:idx val="4"/>
              <c:layout>
                <c:manualLayout>
                  <c:x val="-0.15662559586762012"/>
                  <c:y val="-9.961404604160162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072717560829949"/>
                      <c:h val="0.1032747118063986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2051-491C-9C83-ECDC457C6AD6}"/>
                </c:ext>
              </c:extLst>
            </c:dLbl>
            <c:dLbl>
              <c:idx val="5"/>
              <c:layout>
                <c:manualLayout>
                  <c:x val="-0.10224505431362363"/>
                  <c:y val="-7.479285904239954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559954364897612"/>
                      <c:h val="9.857573970654548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2051-491C-9C83-ECDC457C6AD6}"/>
                </c:ext>
              </c:extLst>
            </c:dLbl>
            <c:dLbl>
              <c:idx val="6"/>
              <c:layout>
                <c:manualLayout>
                  <c:x val="8.8098886365501922E-2"/>
                  <c:y val="-5.621341935782266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20395892840785"/>
                      <c:h val="9.857573970654548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2051-491C-9C83-ECDC457C6AD6}"/>
                </c:ext>
              </c:extLst>
            </c:dLbl>
            <c:dLbl>
              <c:idx val="7"/>
              <c:layout>
                <c:manualLayout>
                  <c:x val="0.20123952956348048"/>
                  <c:y val="-0.1612190271370264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538234863743052"/>
                      <c:h val="9.857573970654548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F-2051-491C-9C83-ECDC457C6AD6}"/>
                </c:ext>
              </c:extLst>
            </c:dLbl>
            <c:dLbl>
              <c:idx val="8"/>
              <c:layout>
                <c:manualLayout>
                  <c:x val="2.2495006430076341E-2"/>
                  <c:y val="-6.965382080543908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426809551964649"/>
                      <c:h val="0.1266958039936637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2051-491C-9C83-ECDC457C6AD6}"/>
                </c:ext>
              </c:extLst>
            </c:dLbl>
            <c:dLbl>
              <c:idx val="9"/>
              <c:layout>
                <c:manualLayout>
                  <c:x val="3.6744376806042471E-2"/>
                  <c:y val="-6.283857689594968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538234863743052"/>
                      <c:h val="0.126695906432748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3-2051-491C-9C83-ECDC457C6AD6}"/>
                </c:ext>
              </c:extLst>
            </c:dLbl>
            <c:dLbl>
              <c:idx val="10"/>
              <c:layout>
                <c:manualLayout>
                  <c:x val="0.16265178489640164"/>
                  <c:y val="0.1241776027996500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2051-491C-9C83-ECDC457C6AD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'8・保管残高'!$J$24:$J$34</c:f>
              <c:strCache>
                <c:ptCount val="11"/>
                <c:pt idx="0">
                  <c:v>紙・パルプ</c:v>
                </c:pt>
                <c:pt idx="1">
                  <c:v>飲料</c:v>
                </c:pt>
                <c:pt idx="2">
                  <c:v>その他の日用品</c:v>
                </c:pt>
                <c:pt idx="3">
                  <c:v>缶詰・びん詰</c:v>
                </c:pt>
                <c:pt idx="4">
                  <c:v>雑品</c:v>
                </c:pt>
                <c:pt idx="5">
                  <c:v>その他の機械</c:v>
                </c:pt>
                <c:pt idx="6">
                  <c:v>電気機械</c:v>
                </c:pt>
                <c:pt idx="7">
                  <c:v>その他の食料工業品</c:v>
                </c:pt>
                <c:pt idx="8">
                  <c:v>鉄鋼</c:v>
                </c:pt>
                <c:pt idx="9">
                  <c:v>その他の製造工業品</c:v>
                </c:pt>
                <c:pt idx="10">
                  <c:v>その他</c:v>
                </c:pt>
              </c:strCache>
            </c:strRef>
          </c:cat>
          <c:val>
            <c:numRef>
              <c:f>'8・保管残高'!$K$24:$K$34</c:f>
              <c:numCache>
                <c:formatCode>#,##0_);[Red]\(#,##0\)</c:formatCode>
                <c:ptCount val="11"/>
                <c:pt idx="0">
                  <c:v>133170</c:v>
                </c:pt>
                <c:pt idx="1">
                  <c:v>107739</c:v>
                </c:pt>
                <c:pt idx="2">
                  <c:v>91149</c:v>
                </c:pt>
                <c:pt idx="3">
                  <c:v>85241</c:v>
                </c:pt>
                <c:pt idx="4">
                  <c:v>84079</c:v>
                </c:pt>
                <c:pt idx="5">
                  <c:v>71105</c:v>
                </c:pt>
                <c:pt idx="6">
                  <c:v>70847</c:v>
                </c:pt>
                <c:pt idx="7">
                  <c:v>60830</c:v>
                </c:pt>
                <c:pt idx="8">
                  <c:v>59223</c:v>
                </c:pt>
                <c:pt idx="9">
                  <c:v>42161</c:v>
                </c:pt>
                <c:pt idx="10">
                  <c:v>319682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2051-491C-9C83-ECDC457C6AD6}"/>
            </c:ext>
          </c:extLst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altLang="en-US" sz="1000"/>
              <a:t>令和</a:t>
            </a:r>
            <a:r>
              <a:rPr lang="en-US" altLang="ja-JP" sz="1000"/>
              <a:t>2</a:t>
            </a:r>
            <a:r>
              <a:rPr lang="ja-JP" altLang="en-US" sz="1000"/>
              <a:t>年</a:t>
            </a:r>
            <a:r>
              <a:rPr lang="en-US" altLang="ja-JP" sz="1000"/>
              <a:t>5</a:t>
            </a:r>
            <a:r>
              <a:rPr lang="ja-JP" altLang="en-US" sz="1000"/>
              <a:t>月保管残高　　</a:t>
            </a:r>
          </a:p>
        </c:rich>
      </c:tx>
      <c:layout>
        <c:manualLayout>
          <c:xMode val="edge"/>
          <c:yMode val="edge"/>
          <c:x val="0.35904872297054241"/>
          <c:y val="5.59386839394521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8256964062698267E-2"/>
          <c:y val="0.1623580605055947"/>
          <c:w val="0.86851194985968549"/>
          <c:h val="0.78109041621448361"/>
        </c:manualLayout>
      </c:layout>
      <c:pieChart>
        <c:varyColors val="1"/>
        <c:ser>
          <c:idx val="0"/>
          <c:order val="0"/>
          <c:spPr>
            <a:ln>
              <a:solidFill>
                <a:schemeClr val="bg2">
                  <a:lumMod val="25000"/>
                </a:schemeClr>
              </a:solidFill>
            </a:ln>
          </c:spPr>
          <c:dPt>
            <c:idx val="0"/>
            <c:bubble3D val="0"/>
            <c:spPr>
              <a:solidFill>
                <a:srgbClr val="EDDAF4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1-7FE7-4B31-A3CB-A20157E375C5}"/>
              </c:ext>
            </c:extLst>
          </c:dPt>
          <c:dPt>
            <c:idx val="1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3-7FE7-4B31-A3CB-A20157E375C5}"/>
              </c:ext>
            </c:extLst>
          </c:dPt>
          <c:dPt>
            <c:idx val="2"/>
            <c:bubble3D val="0"/>
            <c:spPr>
              <a:solidFill>
                <a:srgbClr val="EFEFB3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5-7FE7-4B31-A3CB-A20157E375C5}"/>
              </c:ext>
            </c:extLst>
          </c:dPt>
          <c:dPt>
            <c:idx val="3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7-7FE7-4B31-A3CB-A20157E375C5}"/>
              </c:ext>
            </c:extLst>
          </c:dPt>
          <c:dPt>
            <c:idx val="4"/>
            <c:bubble3D val="0"/>
            <c:spPr>
              <a:solidFill>
                <a:srgbClr val="E2BCE6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9-7FE7-4B31-A3CB-A20157E375C5}"/>
              </c:ext>
            </c:extLst>
          </c:dPt>
          <c:dPt>
            <c:idx val="5"/>
            <c:bubble3D val="0"/>
            <c:spPr>
              <a:solidFill>
                <a:schemeClr val="accent3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B-7FE7-4B31-A3CB-A20157E375C5}"/>
              </c:ext>
            </c:extLst>
          </c:dPt>
          <c:dPt>
            <c:idx val="6"/>
            <c:bubble3D val="0"/>
            <c:spPr>
              <a:solidFill>
                <a:srgbClr val="F79646">
                  <a:lumMod val="40000"/>
                  <a:lumOff val="60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D-7FE7-4B31-A3CB-A20157E375C5}"/>
              </c:ext>
            </c:extLst>
          </c:dPt>
          <c:dPt>
            <c:idx val="7"/>
            <c:bubble3D val="0"/>
            <c:spPr>
              <a:solidFill>
                <a:srgbClr val="C0504D">
                  <a:lumMod val="60000"/>
                  <a:lumOff val="40000"/>
                  <a:alpha val="62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F-7FE7-4B31-A3CB-A20157E375C5}"/>
              </c:ext>
            </c:extLst>
          </c:dPt>
          <c:dPt>
            <c:idx val="8"/>
            <c:bubble3D val="0"/>
            <c:spPr>
              <a:solidFill>
                <a:srgbClr val="ECE2E6">
                  <a:alpha val="44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1-7FE7-4B31-A3CB-A20157E375C5}"/>
              </c:ext>
            </c:extLst>
          </c:dPt>
          <c:dPt>
            <c:idx val="9"/>
            <c:bubble3D val="0"/>
            <c:spPr>
              <a:solidFill>
                <a:srgbClr val="1F497D">
                  <a:alpha val="30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3-7FE7-4B31-A3CB-A20157E375C5}"/>
              </c:ext>
            </c:extLst>
          </c:dPt>
          <c:dPt>
            <c:idx val="10"/>
            <c:bubble3D val="0"/>
            <c:spPr>
              <a:solidFill>
                <a:schemeClr val="bg2">
                  <a:lumMod val="9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5-7FE7-4B31-A3CB-A20157E375C5}"/>
              </c:ext>
            </c:extLst>
          </c:dPt>
          <c:dLbls>
            <c:dLbl>
              <c:idx val="0"/>
              <c:layout>
                <c:manualLayout>
                  <c:x val="-0.13559228760527073"/>
                  <c:y val="0.1426650162179509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FE7-4B31-A3CB-A20157E375C5}"/>
                </c:ext>
              </c:extLst>
            </c:dLbl>
            <c:dLbl>
              <c:idx val="1"/>
              <c:layout>
                <c:manualLayout>
                  <c:x val="-9.7412727989153999E-2"/>
                  <c:y val="8.802055993000874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893964590304074"/>
                      <c:h val="0.127383156052861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7FE7-4B31-A3CB-A20157E375C5}"/>
                </c:ext>
              </c:extLst>
            </c:dLbl>
            <c:dLbl>
              <c:idx val="2"/>
              <c:layout>
                <c:manualLayout>
                  <c:x val="-8.7574243574883207E-2"/>
                  <c:y val="-1.82709755515593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FE7-4B31-A3CB-A20157E375C5}"/>
                </c:ext>
              </c:extLst>
            </c:dLbl>
            <c:dLbl>
              <c:idx val="3"/>
              <c:layout>
                <c:manualLayout>
                  <c:x val="-0.12362151431578666"/>
                  <c:y val="-7.645977733936251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FE7-4B31-A3CB-A20157E375C5}"/>
                </c:ext>
              </c:extLst>
            </c:dLbl>
            <c:dLbl>
              <c:idx val="4"/>
              <c:layout>
                <c:manualLayout>
                  <c:x val="-0.16935755492492385"/>
                  <c:y val="-0.1207520179711460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519070612356659"/>
                      <c:h val="0.1266958772630019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7FE7-4B31-A3CB-A20157E375C5}"/>
                </c:ext>
              </c:extLst>
            </c:dLbl>
            <c:dLbl>
              <c:idx val="5"/>
              <c:layout>
                <c:manualLayout>
                  <c:x val="-5.7087413565690137E-2"/>
                  <c:y val="-4.763529281677938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144176634409244"/>
                      <c:h val="0.1266958772630019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7FE7-4B31-A3CB-A20157E375C5}"/>
                </c:ext>
              </c:extLst>
            </c:dLbl>
            <c:dLbl>
              <c:idx val="6"/>
              <c:layout>
                <c:manualLayout>
                  <c:x val="7.9619089491986025E-2"/>
                  <c:y val="-0.1112285908829023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501258907522053"/>
                      <c:h val="0.1027508403554818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7FE7-4B31-A3CB-A20157E375C5}"/>
                </c:ext>
              </c:extLst>
            </c:dLbl>
            <c:dLbl>
              <c:idx val="7"/>
              <c:layout>
                <c:manualLayout>
                  <c:x val="0.16967904392661579"/>
                  <c:y val="-0.1647821405916278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7FE7-4B31-A3CB-A20157E375C5}"/>
                </c:ext>
              </c:extLst>
            </c:dLbl>
            <c:dLbl>
              <c:idx val="8"/>
              <c:layout>
                <c:manualLayout>
                  <c:x val="6.5881130340940883E-2"/>
                  <c:y val="-5.927824432145549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7FE7-4B31-A3CB-A20157E375C5}"/>
                </c:ext>
              </c:extLst>
            </c:dLbl>
            <c:dLbl>
              <c:idx val="9"/>
              <c:layout>
                <c:manualLayout>
                  <c:x val="0.12116151724689236"/>
                  <c:y val="-7.785021329096612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7FE7-4B31-A3CB-A20157E375C5}"/>
                </c:ext>
              </c:extLst>
            </c:dLbl>
            <c:dLbl>
              <c:idx val="10"/>
              <c:layout>
                <c:manualLayout>
                  <c:x val="0.20944938328498824"/>
                  <c:y val="0.1333926038238655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7FE7-4B31-A3CB-A20157E375C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'8・保管残高'!$J$38:$J$48</c:f>
              <c:strCache>
                <c:ptCount val="11"/>
                <c:pt idx="0">
                  <c:v>紙・パルプ</c:v>
                </c:pt>
                <c:pt idx="1">
                  <c:v>飲料</c:v>
                </c:pt>
                <c:pt idx="2">
                  <c:v>その他の日用品</c:v>
                </c:pt>
                <c:pt idx="3">
                  <c:v>缶詰・びん詰</c:v>
                </c:pt>
                <c:pt idx="4">
                  <c:v>雑品</c:v>
                </c:pt>
                <c:pt idx="5">
                  <c:v>その他の機械</c:v>
                </c:pt>
                <c:pt idx="6">
                  <c:v>電気機械</c:v>
                </c:pt>
                <c:pt idx="7">
                  <c:v>その他の食料工業品</c:v>
                </c:pt>
                <c:pt idx="8">
                  <c:v>鉄鋼</c:v>
                </c:pt>
                <c:pt idx="9">
                  <c:v>その他の製造工業品</c:v>
                </c:pt>
                <c:pt idx="10">
                  <c:v>その他</c:v>
                </c:pt>
              </c:strCache>
            </c:strRef>
          </c:cat>
          <c:val>
            <c:numRef>
              <c:f>'8・保管残高'!$K$38:$K$48</c:f>
              <c:numCache>
                <c:formatCode>#,##0_);[Red]\(#,##0\)</c:formatCode>
                <c:ptCount val="11"/>
                <c:pt idx="0">
                  <c:v>168343</c:v>
                </c:pt>
                <c:pt idx="1">
                  <c:v>95876</c:v>
                </c:pt>
                <c:pt idx="2">
                  <c:v>126177</c:v>
                </c:pt>
                <c:pt idx="3">
                  <c:v>94729</c:v>
                </c:pt>
                <c:pt idx="4">
                  <c:v>90269</c:v>
                </c:pt>
                <c:pt idx="5">
                  <c:v>61621</c:v>
                </c:pt>
                <c:pt idx="6">
                  <c:v>90364</c:v>
                </c:pt>
                <c:pt idx="7">
                  <c:v>83540</c:v>
                </c:pt>
                <c:pt idx="8">
                  <c:v>60218</c:v>
                </c:pt>
                <c:pt idx="9">
                  <c:v>48353</c:v>
                </c:pt>
                <c:pt idx="10">
                  <c:v>371551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7FE7-4B31-A3CB-A20157E375C5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9"/>
    </mc:Choice>
    <mc:Fallback>
      <c:style val="29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東部支部　　　　　　令和</a:t>
            </a:r>
            <a:r>
              <a:rPr lang="en-US" altLang="ja-JP" sz="1100"/>
              <a:t>3</a:t>
            </a:r>
            <a:r>
              <a:rPr lang="ja-JP" altLang="en-US" sz="1100"/>
              <a:t>年</a:t>
            </a:r>
            <a:r>
              <a:rPr lang="en-US" altLang="ja-JP" sz="1100"/>
              <a:t>5</a:t>
            </a:r>
            <a:r>
              <a:rPr lang="ja-JP" altLang="en-US" sz="1100"/>
              <a:t>月保管残高上位</a:t>
            </a:r>
            <a:r>
              <a:rPr lang="en-US" altLang="ja-JP" sz="1100"/>
              <a:t>10</a:t>
            </a:r>
            <a:r>
              <a:rPr lang="ja-JP" altLang="en-US" sz="1100"/>
              <a:t>品目　　　　　静岡県倉庫協会</a:t>
            </a:r>
          </a:p>
        </c:rich>
      </c:tx>
      <c:layout>
        <c:manualLayout>
          <c:xMode val="edge"/>
          <c:yMode val="edge"/>
          <c:x val="0.27459491866305558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6353901977392433E-2"/>
          <c:y val="0.11630566238135392"/>
          <c:w val="0.92364609802260778"/>
          <c:h val="0.6156869687042778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'9・東部、富士'!$C$21</c:f>
              <c:strCache>
                <c:ptCount val="1"/>
                <c:pt idx="0">
                  <c:v>令和3年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dLbls>
            <c:dLbl>
              <c:idx val="0"/>
              <c:layout>
                <c:manualLayout>
                  <c:x val="-5.3120849933598934E-3"/>
                  <c:y val="7.407117937333898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985-4365-B92A-CC6FEC3DD24F}"/>
                </c:ext>
              </c:extLst>
            </c:dLbl>
            <c:dLbl>
              <c:idx val="1"/>
              <c:layout>
                <c:manualLayout>
                  <c:x val="3.5413899955732625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985-4365-B92A-CC6FEC3DD24F}"/>
                </c:ext>
              </c:extLst>
            </c:dLbl>
            <c:dLbl>
              <c:idx val="2"/>
              <c:layout>
                <c:manualLayout>
                  <c:x val="-8.8534749889331559E-3"/>
                  <c:y val="-3.703704783815918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985-4365-B92A-CC6FEC3DD24F}"/>
                </c:ext>
              </c:extLst>
            </c:dLbl>
            <c:dLbl>
              <c:idx val="3"/>
              <c:layout>
                <c:manualLayout>
                  <c:x val="-1.4165559982293114E-2"/>
                  <c:y val="7.407409567631836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985-4365-B92A-CC6FEC3DD24F}"/>
                </c:ext>
              </c:extLst>
            </c:dLbl>
            <c:dLbl>
              <c:idx val="4"/>
              <c:layout>
                <c:manualLayout>
                  <c:x val="-3.5413899955733276E-3"/>
                  <c:y val="7.407409567631836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985-4365-B92A-CC6FEC3DD24F}"/>
                </c:ext>
              </c:extLst>
            </c:dLbl>
            <c:dLbl>
              <c:idx val="5"/>
              <c:layout>
                <c:manualLayout>
                  <c:x val="-5.3120849933598934E-3"/>
                  <c:y val="-1.48151107655616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985-4365-B92A-CC6FEC3DD24F}"/>
                </c:ext>
              </c:extLst>
            </c:dLbl>
            <c:dLbl>
              <c:idx val="6"/>
              <c:layout>
                <c:manualLayout>
                  <c:x val="-1.0624169986719917E-2"/>
                  <c:y val="-3.7037047838159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985-4365-B92A-CC6FEC3DD24F}"/>
                </c:ext>
              </c:extLst>
            </c:dLbl>
            <c:dLbl>
              <c:idx val="7"/>
              <c:layout>
                <c:manualLayout>
                  <c:x val="-1.0624169986719801E-2"/>
                  <c:y val="7.407409567631852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985-4365-B92A-CC6FEC3DD24F}"/>
                </c:ext>
              </c:extLst>
            </c:dLbl>
            <c:dLbl>
              <c:idx val="8"/>
              <c:layout>
                <c:manualLayout>
                  <c:x val="-8.8534749889331767E-3"/>
                  <c:y val="7.407409567631852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985-4365-B92A-CC6FEC3DD24F}"/>
                </c:ext>
              </c:extLst>
            </c:dLbl>
            <c:dLbl>
              <c:idx val="9"/>
              <c:layout>
                <c:manualLayout>
                  <c:x val="-7.0827799911465251E-3"/>
                  <c:y val="1.11108227211498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985-4365-B92A-CC6FEC3DD24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'9・東部、富士'!$B$22:$B$31</c:f>
              <c:strCache>
                <c:ptCount val="10"/>
                <c:pt idx="0">
                  <c:v>飲料</c:v>
                </c:pt>
                <c:pt idx="1">
                  <c:v>紙・パルプ</c:v>
                </c:pt>
                <c:pt idx="2">
                  <c:v>その他の食料工業品</c:v>
                </c:pt>
                <c:pt idx="3">
                  <c:v>ゴム製品</c:v>
                </c:pt>
                <c:pt idx="4">
                  <c:v>雑品</c:v>
                </c:pt>
                <c:pt idx="5">
                  <c:v>非鉄金属</c:v>
                </c:pt>
                <c:pt idx="6">
                  <c:v>その他の化学工業品</c:v>
                </c:pt>
                <c:pt idx="7">
                  <c:v>その他の日用品</c:v>
                </c:pt>
                <c:pt idx="8">
                  <c:v>電気機械</c:v>
                </c:pt>
                <c:pt idx="9">
                  <c:v>合成樹脂</c:v>
                </c:pt>
              </c:strCache>
            </c:strRef>
          </c:cat>
          <c:val>
            <c:numRef>
              <c:f>'9・東部、富士'!$C$22:$C$31</c:f>
              <c:numCache>
                <c:formatCode>#,##0_);[Red]\(#,##0\)</c:formatCode>
                <c:ptCount val="10"/>
                <c:pt idx="0">
                  <c:v>19711</c:v>
                </c:pt>
                <c:pt idx="1">
                  <c:v>15266</c:v>
                </c:pt>
                <c:pt idx="2">
                  <c:v>12778</c:v>
                </c:pt>
                <c:pt idx="3">
                  <c:v>10341</c:v>
                </c:pt>
                <c:pt idx="4">
                  <c:v>6895</c:v>
                </c:pt>
                <c:pt idx="5">
                  <c:v>5764</c:v>
                </c:pt>
                <c:pt idx="6">
                  <c:v>5567</c:v>
                </c:pt>
                <c:pt idx="7">
                  <c:v>3687</c:v>
                </c:pt>
                <c:pt idx="8">
                  <c:v>2987</c:v>
                </c:pt>
                <c:pt idx="9">
                  <c:v>2603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5985-4365-B92A-CC6FEC3DD24F}"/>
            </c:ext>
          </c:extLst>
        </c:ser>
        <c:ser>
          <c:idx val="1"/>
          <c:order val="1"/>
          <c:tx>
            <c:strRef>
              <c:f>'9・東部、富士'!$D$21</c:f>
              <c:strCache>
                <c:ptCount val="1"/>
                <c:pt idx="0">
                  <c:v>令和2年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  <a:ln>
              <a:solidFill>
                <a:schemeClr val="accent3">
                  <a:lumMod val="50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5.3120849933598778E-3"/>
                  <c:y val="1.11111143514477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985-4365-B92A-CC6FEC3DD24F}"/>
                </c:ext>
              </c:extLst>
            </c:dLbl>
            <c:dLbl>
              <c:idx val="1"/>
              <c:layout>
                <c:manualLayout>
                  <c:x val="7.0827799911465251E-3"/>
                  <c:y val="-1.85185239190795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5985-4365-B92A-CC6FEC3DD24F}"/>
                </c:ext>
              </c:extLst>
            </c:dLbl>
            <c:dLbl>
              <c:idx val="2"/>
              <c:layout>
                <c:manualLayout>
                  <c:x val="8.8534749889330917E-3"/>
                  <c:y val="-6.7900469977935147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5985-4365-B92A-CC6FEC3DD24F}"/>
                </c:ext>
              </c:extLst>
            </c:dLbl>
            <c:dLbl>
              <c:idx val="3"/>
              <c:layout>
                <c:manualLayout>
                  <c:x val="5.3120849933598934E-3"/>
                  <c:y val="3.703704783815918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5985-4365-B92A-CC6FEC3DD24F}"/>
                </c:ext>
              </c:extLst>
            </c:dLbl>
            <c:dLbl>
              <c:idx val="4"/>
              <c:layout>
                <c:manualLayout>
                  <c:x val="3.5412505707702871E-3"/>
                  <c:y val="7.407117937333830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5985-4365-B92A-CC6FEC3DD24F}"/>
                </c:ext>
              </c:extLst>
            </c:dLbl>
            <c:dLbl>
              <c:idx val="5"/>
              <c:layout>
                <c:manualLayout>
                  <c:x val="1.7706949977866313E-3"/>
                  <c:y val="1.11102394605538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5985-4365-B92A-CC6FEC3DD24F}"/>
                </c:ext>
              </c:extLst>
            </c:dLbl>
            <c:dLbl>
              <c:idx val="6"/>
              <c:layout>
                <c:manualLayout>
                  <c:x val="-1.7706949977866313E-3"/>
                  <c:y val="1.85179406584837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5985-4365-B92A-CC6FEC3DD24F}"/>
                </c:ext>
              </c:extLst>
            </c:dLbl>
            <c:dLbl>
              <c:idx val="7"/>
              <c:layout>
                <c:manualLayout>
                  <c:x val="3.5413899955731329E-3"/>
                  <c:y val="1.11108227211497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5985-4365-B92A-CC6FEC3DD24F}"/>
                </c:ext>
              </c:extLst>
            </c:dLbl>
            <c:dLbl>
              <c:idx val="8"/>
              <c:layout>
                <c:manualLayout>
                  <c:x val="-1.2984946647223578E-16"/>
                  <c:y val="-2.22222287028955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5985-4365-B92A-CC6FEC3DD24F}"/>
                </c:ext>
              </c:extLst>
            </c:dLbl>
            <c:dLbl>
              <c:idx val="9"/>
              <c:layout>
                <c:manualLayout>
                  <c:x val="7.0827799911465251E-3"/>
                  <c:y val="1.11111143514477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5985-4365-B92A-CC6FEC3DD24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'9・東部、富士'!$B$22:$B$31</c:f>
              <c:strCache>
                <c:ptCount val="10"/>
                <c:pt idx="0">
                  <c:v>飲料</c:v>
                </c:pt>
                <c:pt idx="1">
                  <c:v>紙・パルプ</c:v>
                </c:pt>
                <c:pt idx="2">
                  <c:v>その他の食料工業品</c:v>
                </c:pt>
                <c:pt idx="3">
                  <c:v>ゴム製品</c:v>
                </c:pt>
                <c:pt idx="4">
                  <c:v>雑品</c:v>
                </c:pt>
                <c:pt idx="5">
                  <c:v>非鉄金属</c:v>
                </c:pt>
                <c:pt idx="6">
                  <c:v>その他の化学工業品</c:v>
                </c:pt>
                <c:pt idx="7">
                  <c:v>その他の日用品</c:v>
                </c:pt>
                <c:pt idx="8">
                  <c:v>電気機械</c:v>
                </c:pt>
                <c:pt idx="9">
                  <c:v>合成樹脂</c:v>
                </c:pt>
              </c:strCache>
            </c:strRef>
          </c:cat>
          <c:val>
            <c:numRef>
              <c:f>'9・東部、富士'!$D$22:$D$31</c:f>
              <c:numCache>
                <c:formatCode>#,##0_);[Red]\(#,##0\)</c:formatCode>
                <c:ptCount val="10"/>
                <c:pt idx="0">
                  <c:v>13006</c:v>
                </c:pt>
                <c:pt idx="1">
                  <c:v>16006</c:v>
                </c:pt>
                <c:pt idx="2">
                  <c:v>6614</c:v>
                </c:pt>
                <c:pt idx="3">
                  <c:v>11334</c:v>
                </c:pt>
                <c:pt idx="4">
                  <c:v>5430</c:v>
                </c:pt>
                <c:pt idx="5">
                  <c:v>9319</c:v>
                </c:pt>
                <c:pt idx="6">
                  <c:v>5718</c:v>
                </c:pt>
                <c:pt idx="7">
                  <c:v>3774</c:v>
                </c:pt>
                <c:pt idx="8">
                  <c:v>2992</c:v>
                </c:pt>
                <c:pt idx="9">
                  <c:v>2431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5985-4365-B92A-CC6FEC3DD2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6080016"/>
        <c:axId val="236080408"/>
      </c:barChart>
      <c:catAx>
        <c:axId val="2360800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/>
                </a:pPr>
                <a:r>
                  <a:rPr lang="ja-JP" altLang="en-US" sz="800"/>
                  <a:t>（単位：トン）</a:t>
                </a:r>
              </a:p>
            </c:rich>
          </c:tx>
          <c:layout>
            <c:manualLayout>
              <c:xMode val="edge"/>
              <c:yMode val="edge"/>
              <c:x val="8.0135799758100246E-3"/>
              <c:y val="2.9629346640230002E-2"/>
            </c:manualLayout>
          </c:layout>
          <c:overlay val="0"/>
          <c:spPr>
            <a:ln>
              <a:noFill/>
            </a:ln>
          </c:spPr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6080408"/>
        <c:crosses val="autoZero"/>
        <c:auto val="1"/>
        <c:lblAlgn val="ctr"/>
        <c:lblOffset val="100"/>
        <c:noMultiLvlLbl val="0"/>
      </c:catAx>
      <c:valAx>
        <c:axId val="236080408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crossAx val="236080016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7583091954144165"/>
          <c:y val="0.12265562048867311"/>
          <c:w val="0.10115004548734199"/>
          <c:h val="0.13394754562483124"/>
        </c:manualLayout>
      </c:layout>
      <c:overlay val="0"/>
      <c:spPr>
        <a:ln>
          <a:noFill/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aseline="0"/>
            </a:pPr>
            <a:r>
              <a:rPr lang="en-US" altLang="ja-JP" sz="1200" baseline="0"/>
              <a:t>2,391,453</a:t>
            </a:r>
            <a:r>
              <a:rPr lang="ja-JP" altLang="en-US" sz="1200" baseline="0"/>
              <a:t>㎡</a:t>
            </a:r>
          </a:p>
        </c:rich>
      </c:tx>
      <c:layout>
        <c:manualLayout>
          <c:xMode val="edge"/>
          <c:yMode val="edge"/>
          <c:x val="0.43608216637590957"/>
          <c:y val="0.457158088503730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8500632447359741"/>
          <c:y val="1.4474209955791018E-2"/>
          <c:w val="0.63490326365577665"/>
          <c:h val="0.95307156599219989"/>
        </c:manualLayout>
      </c:layout>
      <c:doughnutChart>
        <c:varyColors val="1"/>
        <c:ser>
          <c:idx val="0"/>
          <c:order val="0"/>
          <c:tx>
            <c:strRef>
              <c:f>'2・使用状況 '!$J$8</c:f>
              <c:strCache>
                <c:ptCount val="1"/>
                <c:pt idx="0">
                  <c:v>2,391,453</c:v>
                </c:pt>
              </c:strCache>
            </c:strRef>
          </c:tx>
          <c:spPr>
            <a:gradFill>
              <a:gsLst>
                <a:gs pos="0">
                  <a:schemeClr val="tx2">
                    <a:lumMod val="20000"/>
                    <a:lumOff val="80000"/>
                  </a:schemeClr>
                </a:gs>
                <a:gs pos="53000">
                  <a:srgbClr val="D4DEFF"/>
                </a:gs>
                <a:gs pos="83000">
                  <a:srgbClr val="D4DEFF"/>
                </a:gs>
                <a:gs pos="100000">
                  <a:srgbClr val="96AB94"/>
                </a:gs>
              </a:gsLst>
              <a:lin ang="5400000" scaled="0"/>
            </a:gradFill>
            <a:ln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chemeClr val="bg2">
                  <a:lumMod val="90000"/>
                </a:scheme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DC0E-4F80-B1FB-A15EBF7F97B1}"/>
              </c:ext>
            </c:extLst>
          </c:dPt>
          <c:dPt>
            <c:idx val="1"/>
            <c:bubble3D val="0"/>
            <c:spPr>
              <a:solidFill>
                <a:srgbClr val="E2BCE6">
                  <a:alpha val="71000"/>
                </a:srgb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DC0E-4F80-B1FB-A15EBF7F97B1}"/>
              </c:ext>
            </c:extLst>
          </c:dPt>
          <c:dPt>
            <c:idx val="2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DC0E-4F80-B1FB-A15EBF7F97B1}"/>
              </c:ext>
            </c:extLst>
          </c:dPt>
          <c:dPt>
            <c:idx val="3"/>
            <c:bubble3D val="0"/>
            <c:spPr>
              <a:solidFill>
                <a:srgbClr val="E7F28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DC0E-4F80-B1FB-A15EBF7F97B1}"/>
              </c:ext>
            </c:extLst>
          </c:dPt>
          <c:dPt>
            <c:idx val="4"/>
            <c:bubble3D val="0"/>
            <c:spPr>
              <a:solidFill>
                <a:schemeClr val="accent4">
                  <a:lumMod val="20000"/>
                  <a:lumOff val="80000"/>
                </a:scheme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DC0E-4F80-B1FB-A15EBF7F97B1}"/>
              </c:ext>
            </c:extLst>
          </c:dPt>
          <c:dLbls>
            <c:dLbl>
              <c:idx val="3"/>
              <c:layout>
                <c:manualLayout>
                  <c:x val="6.4103576121970459E-3"/>
                  <c:y val="5.2619298451681312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C0E-4F80-B1FB-A15EBF7F97B1}"/>
                </c:ext>
              </c:extLst>
            </c:dLbl>
            <c:dLbl>
              <c:idx val="5"/>
              <c:layout>
                <c:manualLayout>
                  <c:x val="-2.7374108874408012E-2"/>
                  <c:y val="-3.4349668982484616E-4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C0E-4F80-B1FB-A15EBF7F97B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'2・使用状況 '!$K$2:$K$7</c:f>
              <c:strCache>
                <c:ptCount val="6"/>
                <c:pt idx="0">
                  <c:v>東部支部</c:v>
                </c:pt>
                <c:pt idx="1">
                  <c:v>富士支部</c:v>
                </c:pt>
                <c:pt idx="2">
                  <c:v>清水支部</c:v>
                </c:pt>
                <c:pt idx="3">
                  <c:v>静岡支部</c:v>
                </c:pt>
                <c:pt idx="4">
                  <c:v>駿遠支部</c:v>
                </c:pt>
                <c:pt idx="5">
                  <c:v>西部支部</c:v>
                </c:pt>
              </c:strCache>
            </c:strRef>
          </c:cat>
          <c:val>
            <c:numRef>
              <c:f>'2・使用状況 '!$L$2:$L$7</c:f>
              <c:numCache>
                <c:formatCode>#,##0_);[Red]\(#,##0\)</c:formatCode>
                <c:ptCount val="6"/>
                <c:pt idx="0">
                  <c:v>219670</c:v>
                </c:pt>
                <c:pt idx="1">
                  <c:v>385989</c:v>
                </c:pt>
                <c:pt idx="2">
                  <c:v>516550</c:v>
                </c:pt>
                <c:pt idx="3">
                  <c:v>155235</c:v>
                </c:pt>
                <c:pt idx="4">
                  <c:v>254987</c:v>
                </c:pt>
                <c:pt idx="5">
                  <c:v>859022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DC0E-4F80-B1FB-A15EBF7F97B1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28"/>
      </c:doughnutChart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7"/>
    </mc:Choice>
    <mc:Fallback>
      <c:style val="27"/>
    </mc:Fallback>
  </mc:AlternateContent>
  <c:chart>
    <c:title>
      <c:tx>
        <c:rich>
          <a:bodyPr/>
          <a:lstStyle/>
          <a:p>
            <a:pPr>
              <a:defRPr sz="1100" baseline="0"/>
            </a:pPr>
            <a:r>
              <a:rPr lang="ja-JP" sz="1100" baseline="0"/>
              <a:t>富士支部</a:t>
            </a:r>
            <a:r>
              <a:rPr lang="ja-JP" altLang="en-US" sz="1100" baseline="0"/>
              <a:t>　　　　　令和</a:t>
            </a:r>
            <a:r>
              <a:rPr lang="en-US" altLang="ja-JP" sz="1100" baseline="0"/>
              <a:t>3</a:t>
            </a:r>
            <a:r>
              <a:rPr lang="ja-JP" altLang="en-US" sz="1100" baseline="0"/>
              <a:t>年</a:t>
            </a:r>
            <a:r>
              <a:rPr lang="en-US" altLang="ja-JP" sz="1100" baseline="0"/>
              <a:t>5</a:t>
            </a:r>
            <a:r>
              <a:rPr lang="ja-JP" altLang="en-US" sz="1100" baseline="0"/>
              <a:t>月</a:t>
            </a:r>
            <a:r>
              <a:rPr lang="ja-JP" sz="1100" baseline="0"/>
              <a:t>保管残高上位</a:t>
            </a:r>
            <a:r>
              <a:rPr lang="en-US" sz="1100" baseline="0"/>
              <a:t>10</a:t>
            </a:r>
            <a:r>
              <a:rPr lang="ja-JP" sz="1100" baseline="0"/>
              <a:t>品目　　　　　　　　　静岡県倉庫協会</a:t>
            </a:r>
          </a:p>
        </c:rich>
      </c:tx>
      <c:layout>
        <c:manualLayout>
          <c:xMode val="edge"/>
          <c:yMode val="edge"/>
          <c:x val="0.23014139810772991"/>
          <c:y val="4.214559386973180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1879168138283475E-2"/>
          <c:y val="0.13181042024919298"/>
          <c:w val="0.92812083186171668"/>
          <c:h val="0.590940658279842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'9・東部、富士'!$C$53</c:f>
              <c:strCache>
                <c:ptCount val="1"/>
                <c:pt idx="0">
                  <c:v>令和3年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dLbls>
            <c:dLbl>
              <c:idx val="0"/>
              <c:layout>
                <c:manualLayout>
                  <c:x val="-1.4146772767462431E-2"/>
                  <c:y val="1.53253688116571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20F-4679-9866-A54658B465D9}"/>
                </c:ext>
              </c:extLst>
            </c:dLbl>
            <c:dLbl>
              <c:idx val="1"/>
              <c:layout>
                <c:manualLayout>
                  <c:x val="-1.0610079575596816E-2"/>
                  <c:y val="3.831115938093945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20F-4679-9866-A54658B465D9}"/>
                </c:ext>
              </c:extLst>
            </c:dLbl>
            <c:dLbl>
              <c:idx val="2"/>
              <c:layout>
                <c:manualLayout>
                  <c:x val="-8.8417329796639816E-3"/>
                  <c:y val="1.91567864361781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20F-4679-9866-A54658B465D9}"/>
                </c:ext>
              </c:extLst>
            </c:dLbl>
            <c:dLbl>
              <c:idx val="3"/>
              <c:layout>
                <c:manualLayout>
                  <c:x val="-8.8417329796640787E-3"/>
                  <c:y val="1.14939511871361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20F-4679-9866-A54658B465D9}"/>
                </c:ext>
              </c:extLst>
            </c:dLbl>
            <c:dLbl>
              <c:idx val="4"/>
              <c:layout>
                <c:manualLayout>
                  <c:x val="-8.8417329796640787E-3"/>
                  <c:y val="7.66283524904214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20F-4679-9866-A54658B465D9}"/>
                </c:ext>
              </c:extLst>
            </c:dLbl>
            <c:dLbl>
              <c:idx val="5"/>
              <c:layout>
                <c:manualLayout>
                  <c:x val="-8.8417329796640787E-3"/>
                  <c:y val="1.14942528735631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20F-4679-9866-A54658B465D9}"/>
                </c:ext>
              </c:extLst>
            </c:dLbl>
            <c:dLbl>
              <c:idx val="6"/>
              <c:layout>
                <c:manualLayout>
                  <c:x val="-1.237842617152962E-2"/>
                  <c:y val="2.29885057471264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20F-4679-9866-A54658B465D9}"/>
                </c:ext>
              </c:extLst>
            </c:dLbl>
            <c:dLbl>
              <c:idx val="7"/>
              <c:layout>
                <c:manualLayout>
                  <c:x val="-1.237842617152962E-2"/>
                  <c:y val="1.1493951187135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20F-4679-9866-A54658B465D9}"/>
                </c:ext>
              </c:extLst>
            </c:dLbl>
            <c:dLbl>
              <c:idx val="8"/>
              <c:layout>
                <c:manualLayout>
                  <c:x val="-1.4146772767462422E-2"/>
                  <c:y val="1.5325670498084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20F-4679-9866-A54658B465D9}"/>
                </c:ext>
              </c:extLst>
            </c:dLbl>
            <c:dLbl>
              <c:idx val="9"/>
              <c:layout>
                <c:manualLayout>
                  <c:x val="-7.0733863837318606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20F-4679-9866-A54658B465D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'9・東部、富士'!$B$54:$B$63</c:f>
              <c:strCache>
                <c:ptCount val="10"/>
                <c:pt idx="0">
                  <c:v>紙・パルプ</c:v>
                </c:pt>
                <c:pt idx="1">
                  <c:v>鉄鋼</c:v>
                </c:pt>
                <c:pt idx="2">
                  <c:v>飲料</c:v>
                </c:pt>
                <c:pt idx="3">
                  <c:v>その他の化学工業品</c:v>
                </c:pt>
                <c:pt idx="4">
                  <c:v>電気機械</c:v>
                </c:pt>
                <c:pt idx="5">
                  <c:v>その他の日用品</c:v>
                </c:pt>
                <c:pt idx="6">
                  <c:v>その他の食料工業品</c:v>
                </c:pt>
                <c:pt idx="7">
                  <c:v>化学肥料</c:v>
                </c:pt>
                <c:pt idx="8">
                  <c:v>雑品</c:v>
                </c:pt>
                <c:pt idx="9">
                  <c:v>合成樹脂</c:v>
                </c:pt>
              </c:strCache>
            </c:strRef>
          </c:cat>
          <c:val>
            <c:numRef>
              <c:f>'9・東部、富士'!$C$54:$C$63</c:f>
              <c:numCache>
                <c:formatCode>#,##0_);[Red]\(#,##0\)</c:formatCode>
                <c:ptCount val="10"/>
                <c:pt idx="0">
                  <c:v>90574</c:v>
                </c:pt>
                <c:pt idx="1">
                  <c:v>22770</c:v>
                </c:pt>
                <c:pt idx="2">
                  <c:v>15993</c:v>
                </c:pt>
                <c:pt idx="3">
                  <c:v>11823</c:v>
                </c:pt>
                <c:pt idx="4">
                  <c:v>11640</c:v>
                </c:pt>
                <c:pt idx="5">
                  <c:v>9988</c:v>
                </c:pt>
                <c:pt idx="6">
                  <c:v>7213</c:v>
                </c:pt>
                <c:pt idx="7">
                  <c:v>5750</c:v>
                </c:pt>
                <c:pt idx="8">
                  <c:v>5447</c:v>
                </c:pt>
                <c:pt idx="9">
                  <c:v>4991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420F-4679-9866-A54658B465D9}"/>
            </c:ext>
          </c:extLst>
        </c:ser>
        <c:ser>
          <c:idx val="1"/>
          <c:order val="1"/>
          <c:tx>
            <c:strRef>
              <c:f>'9・東部、富士'!$D$53</c:f>
              <c:strCache>
                <c:ptCount val="1"/>
                <c:pt idx="0">
                  <c:v>令和2年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  <a:ln>
              <a:solidFill>
                <a:schemeClr val="accent3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0"/>
                  <c:y val="-3.831417624521090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20F-4679-9866-A54658B465D9}"/>
                </c:ext>
              </c:extLst>
            </c:dLbl>
            <c:dLbl>
              <c:idx val="1"/>
              <c:layout>
                <c:manualLayout>
                  <c:x val="1.7683465959328027E-3"/>
                  <c:y val="-1.91573898090324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420F-4679-9866-A54658B465D9}"/>
                </c:ext>
              </c:extLst>
            </c:dLbl>
            <c:dLbl>
              <c:idx val="2"/>
              <c:layout>
                <c:manualLayout>
                  <c:x val="3.5366931918655409E-3"/>
                  <c:y val="-7.0241845009765478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420F-4679-9866-A54658B465D9}"/>
                </c:ext>
              </c:extLst>
            </c:dLbl>
            <c:dLbl>
              <c:idx val="3"/>
              <c:layout>
                <c:manualLayout>
                  <c:x val="8.8417329796640146E-3"/>
                  <c:y val="-7.662835249042215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420F-4679-9866-A54658B465D9}"/>
                </c:ext>
              </c:extLst>
            </c:dLbl>
            <c:dLbl>
              <c:idx val="4"/>
              <c:layout>
                <c:manualLayout>
                  <c:x val="8.8417329796639486E-3"/>
                  <c:y val="1.91570881226053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420F-4679-9866-A54658B465D9}"/>
                </c:ext>
              </c:extLst>
            </c:dLbl>
            <c:dLbl>
              <c:idx val="5"/>
              <c:layout>
                <c:manualLayout>
                  <c:x val="3.5366931918656055E-3"/>
                  <c:y val="-7.66283524904214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420F-4679-9866-A54658B465D9}"/>
                </c:ext>
              </c:extLst>
            </c:dLbl>
            <c:dLbl>
              <c:idx val="6"/>
              <c:layout>
                <c:manualLayout>
                  <c:x val="-5.3050397877984082E-3"/>
                  <c:y val="7.0241845009765478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420F-4679-9866-A54658B465D9}"/>
                </c:ext>
              </c:extLst>
            </c:dLbl>
            <c:dLbl>
              <c:idx val="7"/>
              <c:layout>
                <c:manualLayout>
                  <c:x val="8.8417329796638845E-3"/>
                  <c:y val="-3.831417624521142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420F-4679-9866-A54658B465D9}"/>
                </c:ext>
              </c:extLst>
            </c:dLbl>
            <c:dLbl>
              <c:idx val="8"/>
              <c:layout>
                <c:manualLayout>
                  <c:x val="5.3050397877984082E-3"/>
                  <c:y val="1.14942528735632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420F-4679-9866-A54658B465D9}"/>
                </c:ext>
              </c:extLst>
            </c:dLbl>
            <c:dLbl>
              <c:idx val="9"/>
              <c:layout>
                <c:manualLayout>
                  <c:x val="5.305039787798279E-3"/>
                  <c:y val="-1.14942528735632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420F-4679-9866-A54658B465D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'9・東部、富士'!$B$54:$B$63</c:f>
              <c:strCache>
                <c:ptCount val="10"/>
                <c:pt idx="0">
                  <c:v>紙・パルプ</c:v>
                </c:pt>
                <c:pt idx="1">
                  <c:v>鉄鋼</c:v>
                </c:pt>
                <c:pt idx="2">
                  <c:v>飲料</c:v>
                </c:pt>
                <c:pt idx="3">
                  <c:v>その他の化学工業品</c:v>
                </c:pt>
                <c:pt idx="4">
                  <c:v>電気機械</c:v>
                </c:pt>
                <c:pt idx="5">
                  <c:v>その他の日用品</c:v>
                </c:pt>
                <c:pt idx="6">
                  <c:v>その他の食料工業品</c:v>
                </c:pt>
                <c:pt idx="7">
                  <c:v>化学肥料</c:v>
                </c:pt>
                <c:pt idx="8">
                  <c:v>雑品</c:v>
                </c:pt>
                <c:pt idx="9">
                  <c:v>合成樹脂</c:v>
                </c:pt>
              </c:strCache>
            </c:strRef>
          </c:cat>
          <c:val>
            <c:numRef>
              <c:f>'9・東部、富士'!$D$54:$D$63</c:f>
              <c:numCache>
                <c:formatCode>#,##0_);[Red]\(#,##0\)</c:formatCode>
                <c:ptCount val="10"/>
                <c:pt idx="0">
                  <c:v>110226</c:v>
                </c:pt>
                <c:pt idx="1">
                  <c:v>24734</c:v>
                </c:pt>
                <c:pt idx="2">
                  <c:v>21280</c:v>
                </c:pt>
                <c:pt idx="3">
                  <c:v>12443</c:v>
                </c:pt>
                <c:pt idx="4">
                  <c:v>10992</c:v>
                </c:pt>
                <c:pt idx="5">
                  <c:v>10503</c:v>
                </c:pt>
                <c:pt idx="6">
                  <c:v>20479</c:v>
                </c:pt>
                <c:pt idx="7">
                  <c:v>7685</c:v>
                </c:pt>
                <c:pt idx="8">
                  <c:v>5638</c:v>
                </c:pt>
                <c:pt idx="9">
                  <c:v>9551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420F-4679-9866-A54658B465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6081192"/>
        <c:axId val="236081584"/>
      </c:barChart>
      <c:catAx>
        <c:axId val="2360811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/>
                </a:pPr>
                <a:r>
                  <a:rPr lang="ja-JP" altLang="en-US" sz="800"/>
                  <a:t>（単位：トン）</a:t>
                </a:r>
              </a:p>
            </c:rich>
          </c:tx>
          <c:layout>
            <c:manualLayout>
              <c:xMode val="edge"/>
              <c:yMode val="edge"/>
              <c:x val="2.9611423901827541E-2"/>
              <c:y val="3.4482758620689655E-2"/>
            </c:manualLayout>
          </c:layout>
          <c:overlay val="0"/>
          <c:spPr>
            <a:ln>
              <a:noFill/>
            </a:ln>
          </c:spPr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6081584"/>
        <c:crosses val="autoZero"/>
        <c:auto val="1"/>
        <c:lblAlgn val="ctr"/>
        <c:lblOffset val="100"/>
        <c:noMultiLvlLbl val="0"/>
      </c:catAx>
      <c:valAx>
        <c:axId val="236081584"/>
        <c:scaling>
          <c:orientation val="minMax"/>
          <c:max val="140000"/>
          <c:min val="0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6081192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8542645697139322"/>
          <c:y val="0.19182791806196639"/>
          <c:w val="9.1965579899329561E-2"/>
          <c:h val="0.129311249886883"/>
        </c:manualLayout>
      </c:layout>
      <c:overlay val="0"/>
      <c:spPr>
        <a:ln>
          <a:noFill/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8"/>
    </mc:Choice>
    <mc:Fallback>
      <c:style val="28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altLang="en-US" sz="1000"/>
              <a:t>清水支部　　　　　令和</a:t>
            </a:r>
            <a:r>
              <a:rPr lang="en-US" altLang="ja-JP" sz="1000"/>
              <a:t>3</a:t>
            </a:r>
            <a:r>
              <a:rPr lang="ja-JP" altLang="en-US" sz="1000"/>
              <a:t>年</a:t>
            </a:r>
            <a:r>
              <a:rPr lang="en-US" altLang="ja-JP" sz="1000"/>
              <a:t>5</a:t>
            </a:r>
            <a:r>
              <a:rPr lang="ja-JP" altLang="en-US" sz="1000"/>
              <a:t>月保管残高上位</a:t>
            </a:r>
            <a:r>
              <a:rPr lang="en-US" altLang="ja-JP" sz="1000"/>
              <a:t>10</a:t>
            </a:r>
            <a:r>
              <a:rPr lang="ja-JP" altLang="en-US" sz="1000"/>
              <a:t>品目　　　　　　　　　静岡県倉庫協会</a:t>
            </a:r>
          </a:p>
        </c:rich>
      </c:tx>
      <c:layout>
        <c:manualLayout>
          <c:xMode val="edge"/>
          <c:yMode val="edge"/>
          <c:x val="0.28672655877067682"/>
          <c:y val="1.493930905695611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5349927131279031E-2"/>
          <c:y val="9.151267856223852E-2"/>
          <c:w val="0.93465007286878876"/>
          <c:h val="0.638227868575251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'10・清水、静岡'!$C$21</c:f>
              <c:strCache>
                <c:ptCount val="1"/>
                <c:pt idx="0">
                  <c:v>令和3年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dLbls>
            <c:dLbl>
              <c:idx val="0"/>
              <c:layout>
                <c:manualLayout>
                  <c:x val="-1.2477856965506342E-2"/>
                  <c:y val="1.49393090569560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E06-4151-A52A-9F3D518BE7FA}"/>
                </c:ext>
              </c:extLst>
            </c:dLbl>
            <c:dLbl>
              <c:idx val="1"/>
              <c:layout>
                <c:manualLayout>
                  <c:x val="-1.2477716608739121E-2"/>
                  <c:y val="-7.469948609365006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E06-4151-A52A-9F3D518BE7FA}"/>
                </c:ext>
              </c:extLst>
            </c:dLbl>
            <c:dLbl>
              <c:idx val="2"/>
              <c:layout>
                <c:manualLayout>
                  <c:x val="-8.912654720527954E-3"/>
                  <c:y val="-1.86741363211951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E06-4151-A52A-9F3D518BE7FA}"/>
                </c:ext>
              </c:extLst>
            </c:dLbl>
            <c:dLbl>
              <c:idx val="3"/>
              <c:layout>
                <c:manualLayout>
                  <c:x val="-1.0695185664633506E-2"/>
                  <c:y val="-3.73482726423909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E06-4151-A52A-9F3D518BE7FA}"/>
                </c:ext>
              </c:extLst>
            </c:dLbl>
            <c:dLbl>
              <c:idx val="4"/>
              <c:layout>
                <c:manualLayout>
                  <c:x val="-8.912654720527987E-3"/>
                  <c:y val="-1.12044817927170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E06-4151-A52A-9F3D518BE7FA}"/>
                </c:ext>
              </c:extLst>
            </c:dLbl>
            <c:dLbl>
              <c:idx val="5"/>
              <c:layout>
                <c:manualLayout>
                  <c:x val="-5.3475928323168179E-3"/>
                  <c:y val="7.469654528477989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E06-4151-A52A-9F3D518BE7FA}"/>
                </c:ext>
              </c:extLst>
            </c:dLbl>
            <c:dLbl>
              <c:idx val="6"/>
              <c:layout>
                <c:manualLayout>
                  <c:x val="-7.1301237764223365E-3"/>
                  <c:y val="1.49390149760690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E06-4151-A52A-9F3D518BE7FA}"/>
                </c:ext>
              </c:extLst>
            </c:dLbl>
            <c:dLbl>
              <c:idx val="7"/>
              <c:layout>
                <c:manualLayout>
                  <c:x val="-7.1301237764224675E-3"/>
                  <c:y val="7.469066366704161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E06-4151-A52A-9F3D518BE7FA}"/>
                </c:ext>
              </c:extLst>
            </c:dLbl>
            <c:dLbl>
              <c:idx val="8"/>
              <c:layout>
                <c:manualLayout>
                  <c:x val="-8.9126547205280512E-3"/>
                  <c:y val="-1.49396031378430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E06-4151-A52A-9F3D518BE7FA}"/>
                </c:ext>
              </c:extLst>
            </c:dLbl>
            <c:dLbl>
              <c:idx val="9"/>
              <c:layout>
                <c:manualLayout>
                  <c:x val="-8.9126547205279211E-3"/>
                  <c:y val="7.469654528477989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E06-4151-A52A-9F3D518BE7F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'10・清水、静岡'!$B$22:$B$31</c:f>
              <c:strCache>
                <c:ptCount val="10"/>
                <c:pt idx="0">
                  <c:v>缶詰・びん詰</c:v>
                </c:pt>
                <c:pt idx="1">
                  <c:v>麦</c:v>
                </c:pt>
                <c:pt idx="2">
                  <c:v>雑穀</c:v>
                </c:pt>
                <c:pt idx="3">
                  <c:v>雑品</c:v>
                </c:pt>
                <c:pt idx="4">
                  <c:v>その他の食料工業品</c:v>
                </c:pt>
                <c:pt idx="5">
                  <c:v>電気機械</c:v>
                </c:pt>
                <c:pt idx="6">
                  <c:v>その他の機械</c:v>
                </c:pt>
                <c:pt idx="7">
                  <c:v>鉄鋼</c:v>
                </c:pt>
                <c:pt idx="8">
                  <c:v>米</c:v>
                </c:pt>
                <c:pt idx="9">
                  <c:v>飲料</c:v>
                </c:pt>
              </c:strCache>
            </c:strRef>
          </c:cat>
          <c:val>
            <c:numRef>
              <c:f>'10・清水、静岡'!$C$22:$C$31</c:f>
              <c:numCache>
                <c:formatCode>#,##0_);[Red]\(#,##0\)</c:formatCode>
                <c:ptCount val="10"/>
                <c:pt idx="0">
                  <c:v>82220</c:v>
                </c:pt>
                <c:pt idx="1">
                  <c:v>37535</c:v>
                </c:pt>
                <c:pt idx="2">
                  <c:v>31926</c:v>
                </c:pt>
                <c:pt idx="3">
                  <c:v>29511</c:v>
                </c:pt>
                <c:pt idx="4">
                  <c:v>24227</c:v>
                </c:pt>
                <c:pt idx="5">
                  <c:v>22573</c:v>
                </c:pt>
                <c:pt idx="6">
                  <c:v>22137</c:v>
                </c:pt>
                <c:pt idx="7">
                  <c:v>19618</c:v>
                </c:pt>
                <c:pt idx="8">
                  <c:v>15855</c:v>
                </c:pt>
                <c:pt idx="9">
                  <c:v>15651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E06-4151-A52A-9F3D518BE7FA}"/>
            </c:ext>
          </c:extLst>
        </c:ser>
        <c:ser>
          <c:idx val="1"/>
          <c:order val="1"/>
          <c:tx>
            <c:strRef>
              <c:f>'10・清水、静岡'!$D$21</c:f>
              <c:strCache>
                <c:ptCount val="1"/>
                <c:pt idx="0">
                  <c:v>令和2年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solidFill>
                <a:srgbClr val="9BBB59">
                  <a:lumMod val="75000"/>
                </a:srgbClr>
              </a:solidFill>
            </a:ln>
          </c:spPr>
          <c:invertIfNegative val="0"/>
          <c:dLbls>
            <c:dLbl>
              <c:idx val="0"/>
              <c:layout>
                <c:manualLayout>
                  <c:x val="7.1301237764223209E-3"/>
                  <c:y val="-2.9408088694795505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E06-4151-A52A-9F3D518BE7FA}"/>
                </c:ext>
              </c:extLst>
            </c:dLbl>
            <c:dLbl>
              <c:idx val="1"/>
              <c:layout>
                <c:manualLayout>
                  <c:x val="-5.3475928323167528E-3"/>
                  <c:y val="3.734533183352080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2E06-4151-A52A-9F3D518BE7FA}"/>
                </c:ext>
              </c:extLst>
            </c:dLbl>
            <c:dLbl>
              <c:idx val="2"/>
              <c:layout>
                <c:manualLayout>
                  <c:x val="1.7825309441055516E-3"/>
                  <c:y val="7.469066366704161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E06-4151-A52A-9F3D518BE7FA}"/>
                </c:ext>
              </c:extLst>
            </c:dLbl>
            <c:dLbl>
              <c:idx val="3"/>
              <c:layout>
                <c:manualLayout>
                  <c:x val="3.5650618882111032E-3"/>
                  <c:y val="7.469654528478058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2E06-4151-A52A-9F3D518BE7FA}"/>
                </c:ext>
              </c:extLst>
            </c:dLbl>
            <c:dLbl>
              <c:idx val="4"/>
              <c:layout>
                <c:manualLayout>
                  <c:x val="1.7825309441055189E-3"/>
                  <c:y val="-1.49393090569561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2E06-4151-A52A-9F3D518BE7FA}"/>
                </c:ext>
              </c:extLst>
            </c:dLbl>
            <c:dLbl>
              <c:idx val="5"/>
              <c:layout>
                <c:manualLayout>
                  <c:x val="8.9126547205279211E-3"/>
                  <c:y val="1.12041877118301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2E06-4151-A52A-9F3D518BE7FA}"/>
                </c:ext>
              </c:extLst>
            </c:dLbl>
            <c:dLbl>
              <c:idx val="6"/>
              <c:layout>
                <c:manualLayout>
                  <c:x val="7.1301237764223365E-3"/>
                  <c:y val="1.86741363211951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2E06-4151-A52A-9F3D518BE7FA}"/>
                </c:ext>
              </c:extLst>
            </c:dLbl>
            <c:dLbl>
              <c:idx val="7"/>
              <c:layout>
                <c:manualLayout>
                  <c:x val="7.0874553191774738E-3"/>
                  <c:y val="-1.4939897218730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2E06-4151-A52A-9F3D518BE7FA}"/>
                </c:ext>
              </c:extLst>
            </c:dLbl>
            <c:dLbl>
              <c:idx val="8"/>
              <c:layout>
                <c:manualLayout>
                  <c:x val="3.5650618882111683E-3"/>
                  <c:y val="1.1204481792717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2E06-4151-A52A-9F3D518BE7FA}"/>
                </c:ext>
              </c:extLst>
            </c:dLbl>
            <c:dLbl>
              <c:idx val="9"/>
              <c:layout>
                <c:manualLayout>
                  <c:x val="1.7822502305709486E-3"/>
                  <c:y val="1.12041877118301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2E06-4151-A52A-9F3D518BE7F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'10・清水、静岡'!$B$22:$B$31</c:f>
              <c:strCache>
                <c:ptCount val="10"/>
                <c:pt idx="0">
                  <c:v>缶詰・びん詰</c:v>
                </c:pt>
                <c:pt idx="1">
                  <c:v>麦</c:v>
                </c:pt>
                <c:pt idx="2">
                  <c:v>雑穀</c:v>
                </c:pt>
                <c:pt idx="3">
                  <c:v>雑品</c:v>
                </c:pt>
                <c:pt idx="4">
                  <c:v>その他の食料工業品</c:v>
                </c:pt>
                <c:pt idx="5">
                  <c:v>電気機械</c:v>
                </c:pt>
                <c:pt idx="6">
                  <c:v>その他の機械</c:v>
                </c:pt>
                <c:pt idx="7">
                  <c:v>鉄鋼</c:v>
                </c:pt>
                <c:pt idx="8">
                  <c:v>米</c:v>
                </c:pt>
                <c:pt idx="9">
                  <c:v>飲料</c:v>
                </c:pt>
              </c:strCache>
            </c:strRef>
          </c:cat>
          <c:val>
            <c:numRef>
              <c:f>'10・清水、静岡'!$D$22:$D$31</c:f>
              <c:numCache>
                <c:formatCode>#,##0_);[Red]\(#,##0\)</c:formatCode>
                <c:ptCount val="10"/>
                <c:pt idx="0">
                  <c:v>91126</c:v>
                </c:pt>
                <c:pt idx="1">
                  <c:v>48847</c:v>
                </c:pt>
                <c:pt idx="2">
                  <c:v>32049</c:v>
                </c:pt>
                <c:pt idx="3">
                  <c:v>41304</c:v>
                </c:pt>
                <c:pt idx="4">
                  <c:v>27727</c:v>
                </c:pt>
                <c:pt idx="5">
                  <c:v>21059</c:v>
                </c:pt>
                <c:pt idx="6">
                  <c:v>18187</c:v>
                </c:pt>
                <c:pt idx="7">
                  <c:v>22134</c:v>
                </c:pt>
                <c:pt idx="8">
                  <c:v>14541</c:v>
                </c:pt>
                <c:pt idx="9">
                  <c:v>12948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2E06-4151-A52A-9F3D518BE7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6082368"/>
        <c:axId val="236082760"/>
      </c:barChart>
      <c:catAx>
        <c:axId val="2360823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/>
                </a:pPr>
                <a:r>
                  <a:rPr lang="ja-JP" altLang="en-US" sz="800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1434308061691946E-2"/>
              <c:y val="1.4005602240896359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6082760"/>
        <c:crosses val="autoZero"/>
        <c:auto val="1"/>
        <c:lblAlgn val="ctr"/>
        <c:lblOffset val="100"/>
        <c:noMultiLvlLbl val="0"/>
      </c:catAx>
      <c:valAx>
        <c:axId val="236082760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6082368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6827755999865819"/>
          <c:y val="0.10081063396487204"/>
          <c:w val="0.10141941977625633"/>
          <c:h val="0.13507311586051737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altLang="en-US" sz="1000"/>
              <a:t>静岡支部　　　　　令和</a:t>
            </a:r>
            <a:r>
              <a:rPr lang="en-US" altLang="ja-JP" sz="1000"/>
              <a:t>3</a:t>
            </a:r>
            <a:r>
              <a:rPr lang="ja-JP" altLang="en-US" sz="1000"/>
              <a:t>年</a:t>
            </a:r>
            <a:r>
              <a:rPr lang="en-US" altLang="ja-JP" sz="1000"/>
              <a:t>5</a:t>
            </a:r>
            <a:r>
              <a:rPr lang="ja-JP" altLang="en-US" sz="1000"/>
              <a:t>月保管残高上位</a:t>
            </a:r>
            <a:r>
              <a:rPr lang="en-US" altLang="ja-JP" sz="1000"/>
              <a:t>10</a:t>
            </a:r>
            <a:r>
              <a:rPr lang="ja-JP" altLang="en-US" sz="1000"/>
              <a:t>品目　　　　　　　　　　　静岡県倉庫協会</a:t>
            </a:r>
          </a:p>
        </c:rich>
      </c:tx>
      <c:layout>
        <c:manualLayout>
          <c:xMode val="edge"/>
          <c:yMode val="edge"/>
          <c:x val="0.28576769025367155"/>
          <c:y val="1.872659176029962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8332662777911524E-2"/>
          <c:y val="0.11012179657319029"/>
          <c:w val="0.92166731495011722"/>
          <c:h val="0.6188595947978412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'10・清水、静岡'!$C$53</c:f>
              <c:strCache>
                <c:ptCount val="1"/>
                <c:pt idx="0">
                  <c:v>令和3年</c:v>
                </c:pt>
              </c:strCache>
            </c:strRef>
          </c:tx>
          <c:spPr>
            <a:solidFill>
              <a:srgbClr val="CC3300"/>
            </a:solidFill>
          </c:spPr>
          <c:invertIfNegative val="0"/>
          <c:dLbls>
            <c:dLbl>
              <c:idx val="0"/>
              <c:layout>
                <c:manualLayout>
                  <c:x val="-5.340453938584796E-3"/>
                  <c:y val="1.49812734082397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F35-46A2-BC0B-FCB215A9FD76}"/>
                </c:ext>
              </c:extLst>
            </c:dLbl>
            <c:dLbl>
              <c:idx val="1"/>
              <c:layout>
                <c:manualLayout>
                  <c:x val="-1.2461059190031152E-2"/>
                  <c:y val="-3.745318352059993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F35-46A2-BC0B-FCB215A9FD76}"/>
                </c:ext>
              </c:extLst>
            </c:dLbl>
            <c:dLbl>
              <c:idx val="2"/>
              <c:layout>
                <c:manualLayout>
                  <c:x val="-5.3404539385848125E-3"/>
                  <c:y val="1.49812734082397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F35-46A2-BC0B-FCB215A9FD76}"/>
                </c:ext>
              </c:extLst>
            </c:dLbl>
            <c:dLbl>
              <c:idx val="3"/>
              <c:layout>
                <c:manualLayout>
                  <c:x val="-7.1206052514463727E-3"/>
                  <c:y val="1.12359550561798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F35-46A2-BC0B-FCB215A9FD76}"/>
                </c:ext>
              </c:extLst>
            </c:dLbl>
            <c:dLbl>
              <c:idx val="4"/>
              <c:layout>
                <c:manualLayout>
                  <c:x val="-8.9007565643088905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F35-46A2-BC0B-FCB215A9FD76}"/>
                </c:ext>
              </c:extLst>
            </c:dLbl>
            <c:dLbl>
              <c:idx val="5"/>
              <c:layout>
                <c:manualLayout>
                  <c:x val="-5.3404539385847804E-3"/>
                  <c:y val="1.49812734082397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F35-46A2-BC0B-FCB215A9FD76}"/>
                </c:ext>
              </c:extLst>
            </c:dLbl>
            <c:dLbl>
              <c:idx val="6"/>
              <c:layout>
                <c:manualLayout>
                  <c:x val="-7.1206052514463727E-3"/>
                  <c:y val="3.745318352060202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F35-46A2-BC0B-FCB215A9FD76}"/>
                </c:ext>
              </c:extLst>
            </c:dLbl>
            <c:dLbl>
              <c:idx val="7"/>
              <c:layout>
                <c:manualLayout>
                  <c:x val="-5.3404539385847804E-3"/>
                  <c:y val="1.12359550561797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F35-46A2-BC0B-FCB215A9FD76}"/>
                </c:ext>
              </c:extLst>
            </c:dLbl>
            <c:dLbl>
              <c:idx val="8"/>
              <c:layout>
                <c:manualLayout>
                  <c:x val="-1.0680907877169559E-2"/>
                  <c:y val="3.74531835206019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F35-46A2-BC0B-FCB215A9FD76}"/>
                </c:ext>
              </c:extLst>
            </c:dLbl>
            <c:dLbl>
              <c:idx val="9"/>
              <c:layout>
                <c:manualLayout>
                  <c:x val="-5.3404539385849114E-3"/>
                  <c:y val="1.12359550561797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F35-46A2-BC0B-FCB215A9FD7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'10・清水、静岡'!$B$54:$B$63</c:f>
              <c:strCache>
                <c:ptCount val="10"/>
                <c:pt idx="0">
                  <c:v>飲料</c:v>
                </c:pt>
                <c:pt idx="1">
                  <c:v>電気機械</c:v>
                </c:pt>
                <c:pt idx="2">
                  <c:v>紙・パルプ</c:v>
                </c:pt>
                <c:pt idx="3">
                  <c:v>その他の食料工業品</c:v>
                </c:pt>
                <c:pt idx="4">
                  <c:v>雑品</c:v>
                </c:pt>
                <c:pt idx="5">
                  <c:v>缶詰・びん詰</c:v>
                </c:pt>
                <c:pt idx="6">
                  <c:v>その他の製造工業品</c:v>
                </c:pt>
                <c:pt idx="7">
                  <c:v>化学肥料</c:v>
                </c:pt>
                <c:pt idx="8">
                  <c:v>合成樹脂</c:v>
                </c:pt>
                <c:pt idx="9">
                  <c:v>非鉄金属</c:v>
                </c:pt>
              </c:strCache>
            </c:strRef>
          </c:cat>
          <c:val>
            <c:numRef>
              <c:f>'10・清水、静岡'!$C$54:$C$63</c:f>
              <c:numCache>
                <c:formatCode>#,##0_);[Red]\(#,##0\)</c:formatCode>
                <c:ptCount val="10"/>
                <c:pt idx="0">
                  <c:v>14168</c:v>
                </c:pt>
                <c:pt idx="1">
                  <c:v>13636</c:v>
                </c:pt>
                <c:pt idx="2">
                  <c:v>3311</c:v>
                </c:pt>
                <c:pt idx="3">
                  <c:v>2155</c:v>
                </c:pt>
                <c:pt idx="4">
                  <c:v>1805</c:v>
                </c:pt>
                <c:pt idx="5">
                  <c:v>1557</c:v>
                </c:pt>
                <c:pt idx="6">
                  <c:v>1529</c:v>
                </c:pt>
                <c:pt idx="7">
                  <c:v>1371</c:v>
                </c:pt>
                <c:pt idx="8">
                  <c:v>888</c:v>
                </c:pt>
                <c:pt idx="9">
                  <c:v>839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BF35-46A2-BC0B-FCB215A9FD76}"/>
            </c:ext>
          </c:extLst>
        </c:ser>
        <c:ser>
          <c:idx val="1"/>
          <c:order val="1"/>
          <c:tx>
            <c:strRef>
              <c:f>'10・清水、静岡'!$D$53</c:f>
              <c:strCache>
                <c:ptCount val="1"/>
                <c:pt idx="0">
                  <c:v>令和2年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7.490341797162994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F35-46A2-BC0B-FCB215A9FD76}"/>
                </c:ext>
              </c:extLst>
            </c:dLbl>
            <c:dLbl>
              <c:idx val="1"/>
              <c:layout>
                <c:manualLayout>
                  <c:x val="7.0779937554534657E-3"/>
                  <c:y val="3.7450234451030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BF35-46A2-BC0B-FCB215A9FD76}"/>
                </c:ext>
              </c:extLst>
            </c:dLbl>
            <c:dLbl>
              <c:idx val="2"/>
              <c:layout>
                <c:manualLayout>
                  <c:x val="8.858145068315058E-3"/>
                  <c:y val="7.490341797162994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F35-46A2-BC0B-FCB215A9FD76}"/>
                </c:ext>
              </c:extLst>
            </c:dLbl>
            <c:dLbl>
              <c:idx val="3"/>
              <c:layout>
                <c:manualLayout>
                  <c:x val="0"/>
                  <c:y val="-3.745318352059925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BF35-46A2-BC0B-FCB215A9FD76}"/>
                </c:ext>
              </c:extLst>
            </c:dLbl>
            <c:dLbl>
              <c:idx val="4"/>
              <c:layout>
                <c:manualLayout>
                  <c:x val="1.737539816868751E-3"/>
                  <c:y val="1.1235660149222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BF35-46A2-BC0B-FCB215A9FD76}"/>
                </c:ext>
              </c:extLst>
            </c:dLbl>
            <c:dLbl>
              <c:idx val="5"/>
              <c:layout>
                <c:manualLayout>
                  <c:x val="7.0732279960336311E-3"/>
                  <c:y val="-3.745318352060138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BF35-46A2-BC0B-FCB215A9FD76}"/>
                </c:ext>
              </c:extLst>
            </c:dLbl>
            <c:dLbl>
              <c:idx val="6"/>
              <c:layout>
                <c:manualLayout>
                  <c:x val="7.0921508643195302E-3"/>
                  <c:y val="-3.745318352060138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BF35-46A2-BC0B-FCB215A9FD76}"/>
                </c:ext>
              </c:extLst>
            </c:dLbl>
            <c:dLbl>
              <c:idx val="7"/>
              <c:layout>
                <c:manualLayout>
                  <c:x val="8.8865994554427619E-3"/>
                  <c:y val="1.49812734082397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BF35-46A2-BC0B-FCB215A9FD76}"/>
                </c:ext>
              </c:extLst>
            </c:dLbl>
            <c:dLbl>
              <c:idx val="8"/>
              <c:layout>
                <c:manualLayout>
                  <c:x val="1.7801513128616357E-3"/>
                  <c:y val="7.490636704120120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BF35-46A2-BC0B-FCB215A9FD76}"/>
                </c:ext>
              </c:extLst>
            </c:dLbl>
            <c:dLbl>
              <c:idx val="9"/>
              <c:layout>
                <c:manualLayout>
                  <c:x val="8.8770540594434611E-3"/>
                  <c:y val="7.490636704120747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BF35-46A2-BC0B-FCB215A9FD7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'10・清水、静岡'!$B$54:$B$63</c:f>
              <c:strCache>
                <c:ptCount val="10"/>
                <c:pt idx="0">
                  <c:v>飲料</c:v>
                </c:pt>
                <c:pt idx="1">
                  <c:v>電気機械</c:v>
                </c:pt>
                <c:pt idx="2">
                  <c:v>紙・パルプ</c:v>
                </c:pt>
                <c:pt idx="3">
                  <c:v>その他の食料工業品</c:v>
                </c:pt>
                <c:pt idx="4">
                  <c:v>雑品</c:v>
                </c:pt>
                <c:pt idx="5">
                  <c:v>缶詰・びん詰</c:v>
                </c:pt>
                <c:pt idx="6">
                  <c:v>その他の製造工業品</c:v>
                </c:pt>
                <c:pt idx="7">
                  <c:v>化学肥料</c:v>
                </c:pt>
                <c:pt idx="8">
                  <c:v>合成樹脂</c:v>
                </c:pt>
                <c:pt idx="9">
                  <c:v>非鉄金属</c:v>
                </c:pt>
              </c:strCache>
            </c:strRef>
          </c:cat>
          <c:val>
            <c:numRef>
              <c:f>'10・清水、静岡'!$D$54:$D$63</c:f>
              <c:numCache>
                <c:formatCode>#,##0_);[Red]\(#,##0\)</c:formatCode>
                <c:ptCount val="10"/>
                <c:pt idx="0">
                  <c:v>8132</c:v>
                </c:pt>
                <c:pt idx="1">
                  <c:v>30080</c:v>
                </c:pt>
                <c:pt idx="2">
                  <c:v>10530</c:v>
                </c:pt>
                <c:pt idx="3">
                  <c:v>2129</c:v>
                </c:pt>
                <c:pt idx="4">
                  <c:v>1322</c:v>
                </c:pt>
                <c:pt idx="5">
                  <c:v>1850</c:v>
                </c:pt>
                <c:pt idx="6">
                  <c:v>2339</c:v>
                </c:pt>
                <c:pt idx="7">
                  <c:v>1371</c:v>
                </c:pt>
                <c:pt idx="8">
                  <c:v>364</c:v>
                </c:pt>
                <c:pt idx="9">
                  <c:v>1111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BF35-46A2-BC0B-FCB215A9FD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6083544"/>
        <c:axId val="236346232"/>
      </c:barChart>
      <c:catAx>
        <c:axId val="2360835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/>
                </a:pPr>
                <a:r>
                  <a:rPr lang="ja-JP" altLang="en-US" sz="800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9423662507545534E-2"/>
              <c:y val="2.2471910112365594E-2"/>
            </c:manualLayout>
          </c:layout>
          <c:overlay val="0"/>
          <c:spPr>
            <a:ln>
              <a:noFill/>
            </a:ln>
          </c:spPr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 baseline="0"/>
            </a:pPr>
            <a:endParaRPr lang="ja-JP"/>
          </a:p>
        </c:txPr>
        <c:crossAx val="236346232"/>
        <c:crosses val="autoZero"/>
        <c:auto val="1"/>
        <c:lblAlgn val="ctr"/>
        <c:lblOffset val="100"/>
        <c:noMultiLvlLbl val="0"/>
      </c:catAx>
      <c:valAx>
        <c:axId val="236346232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crossAx val="236083544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7194940386744291"/>
          <c:y val="0.15212391990327037"/>
          <c:w val="0.12272436369695892"/>
          <c:h val="0.13545253472529944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1"/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altLang="en-US" sz="1000"/>
              <a:t>駿遠支部　　　令和</a:t>
            </a:r>
            <a:r>
              <a:rPr lang="en-US" altLang="ja-JP" sz="1000"/>
              <a:t>3</a:t>
            </a:r>
            <a:r>
              <a:rPr lang="ja-JP" altLang="en-US" sz="1000"/>
              <a:t>年</a:t>
            </a:r>
            <a:r>
              <a:rPr lang="en-US" altLang="ja-JP" sz="1000"/>
              <a:t>5</a:t>
            </a:r>
            <a:r>
              <a:rPr lang="ja-JP" altLang="en-US" sz="1000"/>
              <a:t>月保管残高上位</a:t>
            </a:r>
            <a:r>
              <a:rPr lang="en-US" altLang="ja-JP" sz="1000"/>
              <a:t>10</a:t>
            </a:r>
            <a:r>
              <a:rPr lang="ja-JP" altLang="en-US" sz="1000"/>
              <a:t>品目　　　　　　　　　　静岡県倉庫協会</a:t>
            </a:r>
          </a:p>
        </c:rich>
      </c:tx>
      <c:layout>
        <c:manualLayout>
          <c:xMode val="edge"/>
          <c:yMode val="edge"/>
          <c:x val="0.32944432748045543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6050771431348904E-2"/>
          <c:y val="0.10050452892201572"/>
          <c:w val="0.9239492285687354"/>
          <c:h val="0.613196881547076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'11・駿遠、西部'!$C$20</c:f>
              <c:strCache>
                <c:ptCount val="1"/>
                <c:pt idx="0">
                  <c:v>令和3年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-1.4260249554367201E-2"/>
                  <c:y val="-7.91295993300776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752-4EB5-9EAA-E07DBF8F0D1F}"/>
                </c:ext>
              </c:extLst>
            </c:dLbl>
            <c:dLbl>
              <c:idx val="1"/>
              <c:layout>
                <c:manualLayout>
                  <c:x val="-1.2477718360071301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752-4EB5-9EAA-E07DBF8F0D1F}"/>
                </c:ext>
              </c:extLst>
            </c:dLbl>
            <c:dLbl>
              <c:idx val="2"/>
              <c:layout>
                <c:manualLayout>
                  <c:x val="-5.3475935828877661E-3"/>
                  <c:y val="3.956479966503807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752-4EB5-9EAA-E07DBF8F0D1F}"/>
                </c:ext>
              </c:extLst>
            </c:dLbl>
            <c:dLbl>
              <c:idx val="3"/>
              <c:layout>
                <c:manualLayout>
                  <c:x val="-7.1301247771836003E-3"/>
                  <c:y val="-3.95647996650388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752-4EB5-9EAA-E07DBF8F0D1F}"/>
                </c:ext>
              </c:extLst>
            </c:dLbl>
            <c:dLbl>
              <c:idx val="4"/>
              <c:layout>
                <c:manualLayout>
                  <c:x val="-7.1301247771836662E-3"/>
                  <c:y val="-7.253462812635739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752-4EB5-9EAA-E07DBF8F0D1F}"/>
                </c:ext>
              </c:extLst>
            </c:dLbl>
            <c:dLbl>
              <c:idx val="5"/>
              <c:layout>
                <c:manualLayout>
                  <c:x val="-8.9126559714795654E-3"/>
                  <c:y val="-7.912959933007831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752-4EB5-9EAA-E07DBF8F0D1F}"/>
                </c:ext>
              </c:extLst>
            </c:dLbl>
            <c:dLbl>
              <c:idx val="6"/>
              <c:layout>
                <c:manualLayout>
                  <c:x val="-1.06951871657754E-2"/>
                  <c:y val="-3.95647996650388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752-4EB5-9EAA-E07DBF8F0D1F}"/>
                </c:ext>
              </c:extLst>
            </c:dLbl>
            <c:dLbl>
              <c:idx val="7"/>
              <c:layout>
                <c:manualLayout>
                  <c:x val="-8.9126559714795012E-3"/>
                  <c:y val="-7.253462812635739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752-4EB5-9EAA-E07DBF8F0D1F}"/>
                </c:ext>
              </c:extLst>
            </c:dLbl>
            <c:dLbl>
              <c:idx val="8"/>
              <c:layout>
                <c:manualLayout>
                  <c:x val="-8.9126559714796313E-3"/>
                  <c:y val="2.37388797990232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752-4EB5-9EAA-E07DBF8F0D1F}"/>
                </c:ext>
              </c:extLst>
            </c:dLbl>
            <c:dLbl>
              <c:idx val="9"/>
              <c:layout>
                <c:manualLayout>
                  <c:x val="-1.0638623380633701E-2"/>
                  <c:y val="1.18691283656558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752-4EB5-9EAA-E07DBF8F0D1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'11・駿遠、西部'!$B$21:$B$30</c:f>
              <c:strCache>
                <c:ptCount val="10"/>
                <c:pt idx="0">
                  <c:v>飲料</c:v>
                </c:pt>
                <c:pt idx="1">
                  <c:v>鉄鋼</c:v>
                </c:pt>
                <c:pt idx="2">
                  <c:v>その他の農作物</c:v>
                </c:pt>
                <c:pt idx="3">
                  <c:v>雑品</c:v>
                </c:pt>
                <c:pt idx="4">
                  <c:v>その他の食料工業品</c:v>
                </c:pt>
                <c:pt idx="5">
                  <c:v>合成樹脂</c:v>
                </c:pt>
                <c:pt idx="6">
                  <c:v>化学肥料</c:v>
                </c:pt>
                <c:pt idx="7">
                  <c:v>その他の化学工業品</c:v>
                </c:pt>
                <c:pt idx="8">
                  <c:v>その他の機械</c:v>
                </c:pt>
                <c:pt idx="9">
                  <c:v>その他の日用品</c:v>
                </c:pt>
              </c:strCache>
            </c:strRef>
          </c:cat>
          <c:val>
            <c:numRef>
              <c:f>'11・駿遠、西部'!$C$21:$C$30</c:f>
              <c:numCache>
                <c:formatCode>#,##0_);[Red]\(#,##0\)</c:formatCode>
                <c:ptCount val="10"/>
                <c:pt idx="0">
                  <c:v>26904</c:v>
                </c:pt>
                <c:pt idx="1">
                  <c:v>16051</c:v>
                </c:pt>
                <c:pt idx="2">
                  <c:v>15980</c:v>
                </c:pt>
                <c:pt idx="3">
                  <c:v>12531</c:v>
                </c:pt>
                <c:pt idx="4">
                  <c:v>7846</c:v>
                </c:pt>
                <c:pt idx="5">
                  <c:v>7361</c:v>
                </c:pt>
                <c:pt idx="6">
                  <c:v>4412</c:v>
                </c:pt>
                <c:pt idx="7">
                  <c:v>3268</c:v>
                </c:pt>
                <c:pt idx="8">
                  <c:v>3203</c:v>
                </c:pt>
                <c:pt idx="9">
                  <c:v>2567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752-4EB5-9EAA-E07DBF8F0D1F}"/>
            </c:ext>
          </c:extLst>
        </c:ser>
        <c:ser>
          <c:idx val="1"/>
          <c:order val="1"/>
          <c:tx>
            <c:strRef>
              <c:f>'11・駿遠、西部'!$D$20</c:f>
              <c:strCache>
                <c:ptCount val="1"/>
                <c:pt idx="0">
                  <c:v>令和2年</c:v>
                </c:pt>
              </c:strCache>
            </c:strRef>
          </c:tx>
          <c:spPr>
            <a:solidFill>
              <a:srgbClr val="9BBB59">
                <a:lumMod val="60000"/>
                <a:lumOff val="40000"/>
              </a:srgbClr>
            </a:solidFill>
          </c:spPr>
          <c:invertIfNegative val="0"/>
          <c:dLbls>
            <c:dLbl>
              <c:idx val="0"/>
              <c:layout>
                <c:manualLayout>
                  <c:x val="8.9126559714795012E-3"/>
                  <c:y val="1.8133657031589348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752-4EB5-9EAA-E07DBF8F0D1F}"/>
                </c:ext>
              </c:extLst>
            </c:dLbl>
            <c:dLbl>
              <c:idx val="1"/>
              <c:layout>
                <c:manualLayout>
                  <c:x val="1.0781366232964162E-2"/>
                  <c:y val="-7.936636506035656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2752-4EB5-9EAA-E07DBF8F0D1F}"/>
                </c:ext>
              </c:extLst>
            </c:dLbl>
            <c:dLbl>
              <c:idx val="2"/>
              <c:layout>
                <c:manualLayout>
                  <c:x val="3.5462545791401742E-3"/>
                  <c:y val="-3.95647996650388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752-4EB5-9EAA-E07DBF8F0D1F}"/>
                </c:ext>
              </c:extLst>
            </c:dLbl>
            <c:dLbl>
              <c:idx val="3"/>
              <c:layout>
                <c:manualLayout>
                  <c:x val="1.2308027004645809E-2"/>
                  <c:y val="1.17990332481391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2752-4EB5-9EAA-E07DBF8F0D1F}"/>
                </c:ext>
              </c:extLst>
            </c:dLbl>
            <c:dLbl>
              <c:idx val="4"/>
              <c:layout>
                <c:manualLayout>
                  <c:x val="5.2155178463654606E-3"/>
                  <c:y val="-5.8568364858482632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2752-4EB5-9EAA-E07DBF8F0D1F}"/>
                </c:ext>
              </c:extLst>
            </c:dLbl>
            <c:dLbl>
              <c:idx val="5"/>
              <c:layout>
                <c:manualLayout>
                  <c:x val="-1.2772467612671412E-4"/>
                  <c:y val="-7.0095117516819151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2752-4EB5-9EAA-E07DBF8F0D1F}"/>
                </c:ext>
              </c:extLst>
            </c:dLbl>
            <c:dLbl>
              <c:idx val="6"/>
              <c:layout>
                <c:manualLayout>
                  <c:x val="1.6694036240122391E-3"/>
                  <c:y val="-3.956791500359582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2752-4EB5-9EAA-E07DBF8F0D1F}"/>
                </c:ext>
              </c:extLst>
            </c:dLbl>
            <c:dLbl>
              <c:idx val="7"/>
              <c:layout>
                <c:manualLayout>
                  <c:x val="1.6316476483220347E-3"/>
                  <c:y val="-7.983055050524561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2752-4EB5-9EAA-E07DBF8F0D1F}"/>
                </c:ext>
              </c:extLst>
            </c:dLbl>
            <c:dLbl>
              <c:idx val="8"/>
              <c:layout>
                <c:manualLayout>
                  <c:x val="3.3952306763793561E-3"/>
                  <c:y val="3.9561684326482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2752-4EB5-9EAA-E07DBF8F0D1F}"/>
                </c:ext>
              </c:extLst>
            </c:dLbl>
            <c:dLbl>
              <c:idx val="9"/>
              <c:layout>
                <c:manualLayout>
                  <c:x val="3.4519348183082699E-3"/>
                  <c:y val="-7.91327146686353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2752-4EB5-9EAA-E07DBF8F0D1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'11・駿遠、西部'!$B$21:$B$30</c:f>
              <c:strCache>
                <c:ptCount val="10"/>
                <c:pt idx="0">
                  <c:v>飲料</c:v>
                </c:pt>
                <c:pt idx="1">
                  <c:v>鉄鋼</c:v>
                </c:pt>
                <c:pt idx="2">
                  <c:v>その他の農作物</c:v>
                </c:pt>
                <c:pt idx="3">
                  <c:v>雑品</c:v>
                </c:pt>
                <c:pt idx="4">
                  <c:v>その他の食料工業品</c:v>
                </c:pt>
                <c:pt idx="5">
                  <c:v>合成樹脂</c:v>
                </c:pt>
                <c:pt idx="6">
                  <c:v>化学肥料</c:v>
                </c:pt>
                <c:pt idx="7">
                  <c:v>その他の化学工業品</c:v>
                </c:pt>
                <c:pt idx="8">
                  <c:v>その他の機械</c:v>
                </c:pt>
                <c:pt idx="9">
                  <c:v>その他の日用品</c:v>
                </c:pt>
              </c:strCache>
            </c:strRef>
          </c:cat>
          <c:val>
            <c:numRef>
              <c:f>'11・駿遠、西部'!$D$21:$D$30</c:f>
              <c:numCache>
                <c:formatCode>#,##0_);[Red]\(#,##0\)</c:formatCode>
                <c:ptCount val="10"/>
                <c:pt idx="0">
                  <c:v>25461</c:v>
                </c:pt>
                <c:pt idx="1">
                  <c:v>12382</c:v>
                </c:pt>
                <c:pt idx="2">
                  <c:v>18466</c:v>
                </c:pt>
                <c:pt idx="3">
                  <c:v>10160</c:v>
                </c:pt>
                <c:pt idx="4">
                  <c:v>21348</c:v>
                </c:pt>
                <c:pt idx="5">
                  <c:v>10110</c:v>
                </c:pt>
                <c:pt idx="6">
                  <c:v>3604</c:v>
                </c:pt>
                <c:pt idx="7">
                  <c:v>3432</c:v>
                </c:pt>
                <c:pt idx="8">
                  <c:v>3218</c:v>
                </c:pt>
                <c:pt idx="9">
                  <c:v>3480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2752-4EB5-9EAA-E07DBF8F0D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6347016"/>
        <c:axId val="236347408"/>
      </c:barChart>
      <c:catAx>
        <c:axId val="2363470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/>
                </a:pPr>
                <a:r>
                  <a:rPr lang="ja-JP" altLang="en-US" sz="800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5239206210334816E-2"/>
              <c:y val="1.0880316518298717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6347408"/>
        <c:crosses val="autoZero"/>
        <c:auto val="1"/>
        <c:lblAlgn val="ctr"/>
        <c:lblOffset val="100"/>
        <c:noMultiLvlLbl val="0"/>
      </c:catAx>
      <c:valAx>
        <c:axId val="236347408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6347016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8866933300004169"/>
          <c:y val="0.11055211570363793"/>
          <c:w val="0.10074865641794775"/>
          <c:h val="0.14308932451694525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altLang="en-US" sz="1000"/>
              <a:t>西部支部　　　　　令和</a:t>
            </a:r>
            <a:r>
              <a:rPr lang="en-US" altLang="ja-JP" sz="1000"/>
              <a:t>3</a:t>
            </a:r>
            <a:r>
              <a:rPr lang="ja-JP" altLang="en-US" sz="1000"/>
              <a:t>年</a:t>
            </a:r>
            <a:r>
              <a:rPr lang="en-US" altLang="ja-JP" sz="1000"/>
              <a:t>5</a:t>
            </a:r>
            <a:r>
              <a:rPr lang="ja-JP" altLang="en-US" sz="1000"/>
              <a:t>月保管残高上位</a:t>
            </a:r>
            <a:r>
              <a:rPr lang="en-US" altLang="ja-JP" sz="1000"/>
              <a:t>10</a:t>
            </a:r>
            <a:r>
              <a:rPr lang="ja-JP" altLang="en-US" sz="1000"/>
              <a:t>品　　　　　　　　　　　　静岡県倉庫協会</a:t>
            </a:r>
          </a:p>
        </c:rich>
      </c:tx>
      <c:layout>
        <c:manualLayout>
          <c:xMode val="edge"/>
          <c:yMode val="edge"/>
          <c:x val="0.32083989501312338"/>
          <c:y val="3.900709219858158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5094230595181064E-2"/>
          <c:y val="0.11171106271290555"/>
          <c:w val="0.91490576940481905"/>
          <c:h val="0.6316862120959159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'11・駿遠、西部'!$C$53</c:f>
              <c:strCache>
                <c:ptCount val="1"/>
                <c:pt idx="0">
                  <c:v>令和3年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chemeClr val="accent2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8.8416725687067051E-3"/>
                  <c:y val="-3.489269723637486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921-4628-8137-7F388B106BDC}"/>
                </c:ext>
              </c:extLst>
            </c:dLbl>
            <c:dLbl>
              <c:idx val="1"/>
              <c:layout>
                <c:manualLayout>
                  <c:x val="-7.045369328833896E-3"/>
                  <c:y val="3.583870198043426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921-4628-8137-7F388B106BDC}"/>
                </c:ext>
              </c:extLst>
            </c:dLbl>
            <c:dLbl>
              <c:idx val="2"/>
              <c:layout>
                <c:manualLayout>
                  <c:x val="-1.7776944548598091E-3"/>
                  <c:y val="-3.565062388591735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921-4628-8137-7F388B106BDC}"/>
                </c:ext>
              </c:extLst>
            </c:dLbl>
            <c:dLbl>
              <c:idx val="3"/>
              <c:layout>
                <c:manualLayout>
                  <c:x val="-5.3097529475482231E-3"/>
                  <c:y val="-3.8177046051127156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921-4628-8137-7F388B106BDC}"/>
                </c:ext>
              </c:extLst>
            </c:dLbl>
            <c:dLbl>
              <c:idx val="4"/>
              <c:layout>
                <c:manualLayout>
                  <c:x val="-1.4146703884236757E-2"/>
                  <c:y val="1.06373601695509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921-4628-8137-7F388B106BDC}"/>
                </c:ext>
              </c:extLst>
            </c:dLbl>
            <c:dLbl>
              <c:idx val="5"/>
              <c:layout>
                <c:manualLayout>
                  <c:x val="-1.415156438778486E-2"/>
                  <c:y val="1.42029839852906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921-4628-8137-7F388B106BDC}"/>
                </c:ext>
              </c:extLst>
            </c:dLbl>
            <c:dLbl>
              <c:idx val="6"/>
              <c:layout>
                <c:manualLayout>
                  <c:x val="-1.2373731061395103E-2"/>
                  <c:y val="1.0846211068536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921-4628-8137-7F388B106BDC}"/>
                </c:ext>
              </c:extLst>
            </c:dLbl>
            <c:dLbl>
              <c:idx val="7"/>
              <c:layout>
                <c:manualLayout>
                  <c:x val="-1.41373994917302E-2"/>
                  <c:y val="1.07510491669823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921-4628-8137-7F388B106BDC}"/>
                </c:ext>
              </c:extLst>
            </c:dLbl>
            <c:dLbl>
              <c:idx val="8"/>
              <c:layout>
                <c:manualLayout>
                  <c:x val="-1.0610079575596947E-2"/>
                  <c:y val="7.091919361143556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921-4628-8137-7F388B106BDC}"/>
                </c:ext>
              </c:extLst>
            </c:dLbl>
            <c:dLbl>
              <c:idx val="9"/>
              <c:layout>
                <c:manualLayout>
                  <c:x val="-1.2369287172436778E-2"/>
                  <c:y val="3.489269723637486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921-4628-8137-7F388B106BD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'11・駿遠、西部'!$B$54:$B$63</c:f>
              <c:strCache>
                <c:ptCount val="10"/>
                <c:pt idx="0">
                  <c:v>その他の日用品</c:v>
                </c:pt>
                <c:pt idx="1">
                  <c:v>その他の機械</c:v>
                </c:pt>
                <c:pt idx="2">
                  <c:v>雑品</c:v>
                </c:pt>
                <c:pt idx="3">
                  <c:v>その他の製造工業品</c:v>
                </c:pt>
                <c:pt idx="4">
                  <c:v>電気機械</c:v>
                </c:pt>
                <c:pt idx="5">
                  <c:v>合成樹脂</c:v>
                </c:pt>
                <c:pt idx="6">
                  <c:v>ゴム製品</c:v>
                </c:pt>
                <c:pt idx="7">
                  <c:v>飲料</c:v>
                </c:pt>
                <c:pt idx="8">
                  <c:v>その他の化学工業品</c:v>
                </c:pt>
                <c:pt idx="9">
                  <c:v>紙・パルプ</c:v>
                </c:pt>
              </c:strCache>
            </c:strRef>
          </c:cat>
          <c:val>
            <c:numRef>
              <c:f>'11・駿遠、西部'!$C$54:$C$63</c:f>
              <c:numCache>
                <c:formatCode>#,##0_);[Red]\(#,##0\)</c:formatCode>
                <c:ptCount val="10"/>
                <c:pt idx="0">
                  <c:v>65758</c:v>
                </c:pt>
                <c:pt idx="1">
                  <c:v>43106</c:v>
                </c:pt>
                <c:pt idx="2">
                  <c:v>27890</c:v>
                </c:pt>
                <c:pt idx="3">
                  <c:v>20233</c:v>
                </c:pt>
                <c:pt idx="4">
                  <c:v>19170</c:v>
                </c:pt>
                <c:pt idx="5">
                  <c:v>18510</c:v>
                </c:pt>
                <c:pt idx="6">
                  <c:v>18149</c:v>
                </c:pt>
                <c:pt idx="7">
                  <c:v>15312</c:v>
                </c:pt>
                <c:pt idx="8">
                  <c:v>15079</c:v>
                </c:pt>
                <c:pt idx="9">
                  <c:v>11833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4921-4628-8137-7F388B106BDC}"/>
            </c:ext>
          </c:extLst>
        </c:ser>
        <c:ser>
          <c:idx val="1"/>
          <c:order val="1"/>
          <c:tx>
            <c:strRef>
              <c:f>'11・駿遠、西部'!$D$53</c:f>
              <c:strCache>
                <c:ptCount val="1"/>
                <c:pt idx="0">
                  <c:v>令和2年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  <a:ln>
              <a:solidFill>
                <a:schemeClr val="accent3">
                  <a:lumMod val="50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1.7545029093585685E-3"/>
                  <c:y val="-1.9088523025530899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921-4628-8137-7F388B106BDC}"/>
                </c:ext>
              </c:extLst>
            </c:dLbl>
            <c:dLbl>
              <c:idx val="1"/>
              <c:layout>
                <c:manualLayout>
                  <c:x val="1.0610062631059973E-2"/>
                  <c:y val="7.092228444706378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4921-4628-8137-7F388B106BDC}"/>
                </c:ext>
              </c:extLst>
            </c:dLbl>
            <c:dLbl>
              <c:idx val="2"/>
              <c:layout>
                <c:manualLayout>
                  <c:x val="8.8463942007249094E-3"/>
                  <c:y val="1.77492385644307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4921-4628-8137-7F388B106BDC}"/>
                </c:ext>
              </c:extLst>
            </c:dLbl>
            <c:dLbl>
              <c:idx val="3"/>
              <c:layout>
                <c:manualLayout>
                  <c:x val="5.3050313155300031E-3"/>
                  <c:y val="-1.06772214970455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4921-4628-8137-7F388B106BDC}"/>
                </c:ext>
              </c:extLst>
            </c:dLbl>
            <c:dLbl>
              <c:idx val="4"/>
              <c:layout>
                <c:manualLayout>
                  <c:x val="1.7869988473663014E-3"/>
                  <c:y val="-3.641977907841798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4921-4628-8137-7F388B106BDC}"/>
                </c:ext>
              </c:extLst>
            </c:dLbl>
            <c:dLbl>
              <c:idx val="5"/>
              <c:layout>
                <c:manualLayout>
                  <c:x val="4.7216320181552778E-6"/>
                  <c:y val="-3.584150911617396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4921-4628-8137-7F388B106BDC}"/>
                </c:ext>
              </c:extLst>
            </c:dLbl>
            <c:dLbl>
              <c:idx val="6"/>
              <c:layout>
                <c:manualLayout>
                  <c:x val="1.7917204793845213E-3"/>
                  <c:y val="-1.4336603646469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4921-4628-8137-7F388B106BDC}"/>
                </c:ext>
              </c:extLst>
            </c:dLbl>
            <c:dLbl>
              <c:idx val="7"/>
              <c:layout>
                <c:manualLayout>
                  <c:x val="3.541362885194777E-3"/>
                  <c:y val="-1.07336449254004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4921-4628-8137-7F388B106BDC}"/>
                </c:ext>
              </c:extLst>
            </c:dLbl>
            <c:dLbl>
              <c:idx val="8"/>
              <c:layout>
                <c:manualLayout>
                  <c:x val="5.3097529475482231E-3"/>
                  <c:y val="-1.78640504161580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4921-4628-8137-7F388B106BDC}"/>
                </c:ext>
              </c:extLst>
            </c:dLbl>
            <c:dLbl>
              <c:idx val="9"/>
              <c:layout>
                <c:manualLayout>
                  <c:x val="8.8370898082182885E-3"/>
                  <c:y val="3.545973865566269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4921-4628-8137-7F388B106BD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'11・駿遠、西部'!$B$54:$B$63</c:f>
              <c:strCache>
                <c:ptCount val="10"/>
                <c:pt idx="0">
                  <c:v>その他の日用品</c:v>
                </c:pt>
                <c:pt idx="1">
                  <c:v>その他の機械</c:v>
                </c:pt>
                <c:pt idx="2">
                  <c:v>雑品</c:v>
                </c:pt>
                <c:pt idx="3">
                  <c:v>その他の製造工業品</c:v>
                </c:pt>
                <c:pt idx="4">
                  <c:v>電気機械</c:v>
                </c:pt>
                <c:pt idx="5">
                  <c:v>合成樹脂</c:v>
                </c:pt>
                <c:pt idx="6">
                  <c:v>ゴム製品</c:v>
                </c:pt>
                <c:pt idx="7">
                  <c:v>飲料</c:v>
                </c:pt>
                <c:pt idx="8">
                  <c:v>その他の化学工業品</c:v>
                </c:pt>
                <c:pt idx="9">
                  <c:v>紙・パルプ</c:v>
                </c:pt>
              </c:strCache>
            </c:strRef>
          </c:cat>
          <c:val>
            <c:numRef>
              <c:f>'11・駿遠、西部'!$D$54:$D$63</c:f>
              <c:numCache>
                <c:formatCode>#,##0_);[Red]\(#,##0\)</c:formatCode>
                <c:ptCount val="10"/>
                <c:pt idx="0">
                  <c:v>90496</c:v>
                </c:pt>
                <c:pt idx="1">
                  <c:v>36980</c:v>
                </c:pt>
                <c:pt idx="2">
                  <c:v>26415</c:v>
                </c:pt>
                <c:pt idx="3">
                  <c:v>24350</c:v>
                </c:pt>
                <c:pt idx="4">
                  <c:v>24221</c:v>
                </c:pt>
                <c:pt idx="5">
                  <c:v>22464</c:v>
                </c:pt>
                <c:pt idx="6">
                  <c:v>16835</c:v>
                </c:pt>
                <c:pt idx="7">
                  <c:v>15049</c:v>
                </c:pt>
                <c:pt idx="8">
                  <c:v>15667</c:v>
                </c:pt>
                <c:pt idx="9">
                  <c:v>11341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4921-4628-8137-7F388B106B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6348192"/>
        <c:axId val="236348584"/>
      </c:barChart>
      <c:catAx>
        <c:axId val="2363481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/>
                </a:pPr>
                <a:r>
                  <a:rPr lang="ja-JP" altLang="en-US" sz="800"/>
                  <a:t>単位：トン</a:t>
                </a:r>
              </a:p>
            </c:rich>
          </c:tx>
          <c:layout>
            <c:manualLayout>
              <c:xMode val="edge"/>
              <c:yMode val="edge"/>
              <c:x val="6.1826409629830804E-2"/>
              <c:y val="2.1276595744680847E-2"/>
            </c:manualLayout>
          </c:layout>
          <c:overlay val="0"/>
          <c:spPr>
            <a:ln>
              <a:noFill/>
            </a:ln>
          </c:spPr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6348584"/>
        <c:crosses val="autoZero"/>
        <c:auto val="1"/>
        <c:lblAlgn val="ctr"/>
        <c:lblOffset val="100"/>
        <c:noMultiLvlLbl val="0"/>
      </c:catAx>
      <c:valAx>
        <c:axId val="236348584"/>
        <c:scaling>
          <c:orientation val="minMax"/>
          <c:max val="104000"/>
          <c:min val="4000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6348192"/>
        <c:crosses val="autoZero"/>
        <c:crossBetween val="between"/>
        <c:majorUnit val="10000"/>
      </c:valAx>
      <c:spPr>
        <a:noFill/>
      </c:spPr>
    </c:plotArea>
    <c:legend>
      <c:legendPos val="r"/>
      <c:layout>
        <c:manualLayout>
          <c:xMode val="edge"/>
          <c:yMode val="edge"/>
          <c:x val="0.8866056795951569"/>
          <c:y val="0.14935137097224549"/>
          <c:w val="0.10101589423337999"/>
          <c:h val="0.12824761266543824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r"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東部支部　月末保管残高　　　　　　　　　　　　　　　　　静岡県倉庫協会</a:t>
            </a:r>
          </a:p>
        </c:rich>
      </c:tx>
      <c:layout>
        <c:manualLayout>
          <c:xMode val="edge"/>
          <c:yMode val="edge"/>
          <c:x val="0.4370375554907488"/>
          <c:y val="3.103448275862069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5679067417856975E-2"/>
          <c:y val="0.14137931034482759"/>
          <c:w val="0.93209988920221987"/>
          <c:h val="0.76206896551724057"/>
        </c:manualLayout>
      </c:layout>
      <c:lineChart>
        <c:grouping val="standard"/>
        <c:varyColors val="0"/>
        <c:ser>
          <c:idx val="0"/>
          <c:order val="0"/>
          <c:tx>
            <c:strRef>
              <c:f>'12・東部推移 '!$A$42</c:f>
              <c:strCache>
                <c:ptCount val="1"/>
                <c:pt idx="0">
                  <c:v>平成29年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'12・東部推移 '!$B$41:$M$41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'!$B$42:$M$42</c:f>
              <c:numCache>
                <c:formatCode>#,##0.0;[Red]\-#,##0.0</c:formatCode>
                <c:ptCount val="12"/>
                <c:pt idx="0">
                  <c:v>81.900000000000006</c:v>
                </c:pt>
                <c:pt idx="1">
                  <c:v>83.2</c:v>
                </c:pt>
                <c:pt idx="2">
                  <c:v>80.2</c:v>
                </c:pt>
                <c:pt idx="3">
                  <c:v>83.3</c:v>
                </c:pt>
                <c:pt idx="4">
                  <c:v>82.7</c:v>
                </c:pt>
                <c:pt idx="5">
                  <c:v>84.9</c:v>
                </c:pt>
                <c:pt idx="6">
                  <c:v>86.3</c:v>
                </c:pt>
                <c:pt idx="7">
                  <c:v>86</c:v>
                </c:pt>
                <c:pt idx="8">
                  <c:v>84.8</c:v>
                </c:pt>
                <c:pt idx="9">
                  <c:v>89.3</c:v>
                </c:pt>
                <c:pt idx="10">
                  <c:v>83.9</c:v>
                </c:pt>
                <c:pt idx="11">
                  <c:v>78.099999999999994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46-47AD-9809-4B4AC27F880F}"/>
            </c:ext>
          </c:extLst>
        </c:ser>
        <c:ser>
          <c:idx val="1"/>
          <c:order val="1"/>
          <c:tx>
            <c:strRef>
              <c:f>'12・東部推移 '!$A$43</c:f>
              <c:strCache>
                <c:ptCount val="1"/>
                <c:pt idx="0">
                  <c:v>平成30年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'12・東部推移 '!$B$41:$M$41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'!$B$43:$M$43</c:f>
              <c:numCache>
                <c:formatCode>#,##0.0;[Red]\-#,##0.0</c:formatCode>
                <c:ptCount val="12"/>
                <c:pt idx="0">
                  <c:v>79.8</c:v>
                </c:pt>
                <c:pt idx="1">
                  <c:v>86.7</c:v>
                </c:pt>
                <c:pt idx="2">
                  <c:v>87.5</c:v>
                </c:pt>
                <c:pt idx="3">
                  <c:v>89.9</c:v>
                </c:pt>
                <c:pt idx="4">
                  <c:v>91.4</c:v>
                </c:pt>
                <c:pt idx="5">
                  <c:v>93.2</c:v>
                </c:pt>
                <c:pt idx="6">
                  <c:v>87.8</c:v>
                </c:pt>
                <c:pt idx="7">
                  <c:v>85.7</c:v>
                </c:pt>
                <c:pt idx="8">
                  <c:v>93.5</c:v>
                </c:pt>
                <c:pt idx="9">
                  <c:v>78.5</c:v>
                </c:pt>
                <c:pt idx="10">
                  <c:v>81.599999999999994</c:v>
                </c:pt>
                <c:pt idx="11">
                  <c:v>78.3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346-47AD-9809-4B4AC27F880F}"/>
            </c:ext>
          </c:extLst>
        </c:ser>
        <c:ser>
          <c:idx val="2"/>
          <c:order val="2"/>
          <c:tx>
            <c:strRef>
              <c:f>'12・東部推移 '!$A$44</c:f>
              <c:strCache>
                <c:ptCount val="1"/>
                <c:pt idx="0">
                  <c:v>令和1年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'12・東部推移 '!$B$41:$M$41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'!$B$44:$M$44</c:f>
              <c:numCache>
                <c:formatCode>#,##0.0;[Red]\-#,##0.0</c:formatCode>
                <c:ptCount val="12"/>
                <c:pt idx="0">
                  <c:v>80.8</c:v>
                </c:pt>
                <c:pt idx="1">
                  <c:v>86.3</c:v>
                </c:pt>
                <c:pt idx="2">
                  <c:v>91.5</c:v>
                </c:pt>
                <c:pt idx="3">
                  <c:v>87</c:v>
                </c:pt>
                <c:pt idx="4">
                  <c:v>86.6</c:v>
                </c:pt>
                <c:pt idx="5">
                  <c:v>91.7</c:v>
                </c:pt>
                <c:pt idx="6">
                  <c:v>91.2</c:v>
                </c:pt>
                <c:pt idx="7">
                  <c:v>93.3</c:v>
                </c:pt>
                <c:pt idx="8">
                  <c:v>88.1</c:v>
                </c:pt>
                <c:pt idx="9">
                  <c:v>94.4</c:v>
                </c:pt>
                <c:pt idx="10">
                  <c:v>79.5</c:v>
                </c:pt>
                <c:pt idx="11">
                  <c:v>80.2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346-47AD-9809-4B4AC27F880F}"/>
            </c:ext>
          </c:extLst>
        </c:ser>
        <c:ser>
          <c:idx val="3"/>
          <c:order val="3"/>
          <c:tx>
            <c:strRef>
              <c:f>'12・東部推移 '!$A$45</c:f>
              <c:strCache>
                <c:ptCount val="1"/>
                <c:pt idx="0">
                  <c:v>令和2年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'12・東部推移 '!$B$41:$M$41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'!$B$45:$M$45</c:f>
              <c:numCache>
                <c:formatCode>#,##0.0;[Red]\-#,##0.0</c:formatCode>
                <c:ptCount val="12"/>
                <c:pt idx="0">
                  <c:v>83.7</c:v>
                </c:pt>
                <c:pt idx="1">
                  <c:v>85.3</c:v>
                </c:pt>
                <c:pt idx="2">
                  <c:v>80</c:v>
                </c:pt>
                <c:pt idx="3">
                  <c:v>85.9</c:v>
                </c:pt>
                <c:pt idx="4">
                  <c:v>87.6</c:v>
                </c:pt>
                <c:pt idx="5">
                  <c:v>86.2</c:v>
                </c:pt>
                <c:pt idx="6">
                  <c:v>83.1</c:v>
                </c:pt>
                <c:pt idx="7">
                  <c:v>74.900000000000006</c:v>
                </c:pt>
                <c:pt idx="8">
                  <c:v>72.900000000000006</c:v>
                </c:pt>
                <c:pt idx="9">
                  <c:v>81.5</c:v>
                </c:pt>
                <c:pt idx="10">
                  <c:v>93.4</c:v>
                </c:pt>
                <c:pt idx="11">
                  <c:v>92.9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346-47AD-9809-4B4AC27F880F}"/>
            </c:ext>
          </c:extLst>
        </c:ser>
        <c:ser>
          <c:idx val="4"/>
          <c:order val="4"/>
          <c:tx>
            <c:strRef>
              <c:f>'12・東部推移 '!$A$46</c:f>
              <c:strCache>
                <c:ptCount val="1"/>
                <c:pt idx="0">
                  <c:v>令和3年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FC08F0"/>
              </a:solidFill>
              <a:ln w="19050">
                <a:solidFill>
                  <a:srgbClr val="FC08F0"/>
                </a:solidFill>
                <a:prstDash val="solid"/>
              </a:ln>
            </c:spPr>
          </c:marker>
          <c:cat>
            <c:strRef>
              <c:f>'12・東部推移 '!$B$41:$M$41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'!$B$46:$M$46</c:f>
              <c:numCache>
                <c:formatCode>#,##0.0;[Red]\-#,##0.0</c:formatCode>
                <c:ptCount val="12"/>
                <c:pt idx="0">
                  <c:v>96.4</c:v>
                </c:pt>
                <c:pt idx="1">
                  <c:v>97.8</c:v>
                </c:pt>
                <c:pt idx="2">
                  <c:v>95.2</c:v>
                </c:pt>
                <c:pt idx="3">
                  <c:v>99.2</c:v>
                </c:pt>
                <c:pt idx="4">
                  <c:v>97.6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346-47AD-9809-4B4AC27F88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6349368"/>
        <c:axId val="236349760"/>
      </c:lineChart>
      <c:catAx>
        <c:axId val="23634936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63497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6349760"/>
        <c:scaling>
          <c:orientation val="minMax"/>
          <c:max val="105"/>
          <c:min val="7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6.1728395061728392E-3"/>
              <c:y val="2.4137931034482748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6349368"/>
        <c:crosses val="autoZero"/>
        <c:crossBetween val="midCat"/>
        <c:majorUnit val="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r">
              <a:defRPr sz="1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東部支部　入庫高の推移　　　　　　　　　　　　　　　　　　　静岡県倉庫協会
　　　　　　　　</a:t>
            </a:r>
          </a:p>
        </c:rich>
      </c:tx>
      <c:layout>
        <c:manualLayout>
          <c:xMode val="edge"/>
          <c:yMode val="edge"/>
          <c:x val="0.40667490729300887"/>
          <c:y val="1.89393939393939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6276631984660803E-2"/>
          <c:y val="0.12878827646544191"/>
          <c:w val="0.9320148331273177"/>
          <c:h val="0.75379066713526865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CC66"/>
              </a:solidFill>
              <a:prstDash val="lgDashDot"/>
            </a:ln>
          </c:spPr>
          <c:marker>
            <c:symbol val="none"/>
          </c:marker>
          <c:cat>
            <c:strRef>
              <c:f>'12・東部推移 '!$B$16:$M$16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'!$B$17:$M$17</c:f>
              <c:numCache>
                <c:formatCode>General</c:formatCode>
                <c:ptCount val="12"/>
                <c:pt idx="0">
                  <c:v>63.2</c:v>
                </c:pt>
                <c:pt idx="1">
                  <c:v>70</c:v>
                </c:pt>
                <c:pt idx="2">
                  <c:v>71.900000000000006</c:v>
                </c:pt>
                <c:pt idx="3">
                  <c:v>79.599999999999994</c:v>
                </c:pt>
                <c:pt idx="4">
                  <c:v>76.7</c:v>
                </c:pt>
                <c:pt idx="5">
                  <c:v>86</c:v>
                </c:pt>
                <c:pt idx="6" formatCode="0.0_ ">
                  <c:v>86.4</c:v>
                </c:pt>
                <c:pt idx="7">
                  <c:v>75.400000000000006</c:v>
                </c:pt>
                <c:pt idx="8">
                  <c:v>75.400000000000006</c:v>
                </c:pt>
                <c:pt idx="9">
                  <c:v>78.400000000000006</c:v>
                </c:pt>
                <c:pt idx="10">
                  <c:v>67.5</c:v>
                </c:pt>
                <c:pt idx="11">
                  <c:v>73.099999999999994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6BF-4F08-86DC-B18DF3083BEB}"/>
            </c:ext>
          </c:extLst>
        </c:ser>
        <c:ser>
          <c:idx val="1"/>
          <c:order val="1"/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'12・東部推移 '!$B$16:$M$16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'!$B$18:$M$18</c:f>
              <c:numCache>
                <c:formatCode>General</c:formatCode>
                <c:ptCount val="12"/>
                <c:pt idx="0">
                  <c:v>61.5</c:v>
                </c:pt>
                <c:pt idx="1">
                  <c:v>79.400000000000006</c:v>
                </c:pt>
                <c:pt idx="2">
                  <c:v>78.3</c:v>
                </c:pt>
                <c:pt idx="3">
                  <c:v>80.8</c:v>
                </c:pt>
                <c:pt idx="4">
                  <c:v>75.5</c:v>
                </c:pt>
                <c:pt idx="5">
                  <c:v>87.5</c:v>
                </c:pt>
                <c:pt idx="6" formatCode="0.0_ ">
                  <c:v>76.400000000000006</c:v>
                </c:pt>
                <c:pt idx="7">
                  <c:v>81.5</c:v>
                </c:pt>
                <c:pt idx="8">
                  <c:v>93.4</c:v>
                </c:pt>
                <c:pt idx="9">
                  <c:v>68.2</c:v>
                </c:pt>
                <c:pt idx="10">
                  <c:v>78</c:v>
                </c:pt>
                <c:pt idx="11">
                  <c:v>73.099999999999994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6BF-4F08-86DC-B18DF3083BEB}"/>
            </c:ext>
          </c:extLst>
        </c:ser>
        <c:ser>
          <c:idx val="2"/>
          <c:order val="2"/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'12・東部推移 '!$B$16:$M$16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'!$B$19:$M$19</c:f>
              <c:numCache>
                <c:formatCode>General</c:formatCode>
                <c:ptCount val="12"/>
                <c:pt idx="0">
                  <c:v>67.599999999999994</c:v>
                </c:pt>
                <c:pt idx="1">
                  <c:v>77.900000000000006</c:v>
                </c:pt>
                <c:pt idx="2">
                  <c:v>84.6</c:v>
                </c:pt>
                <c:pt idx="3">
                  <c:v>82.2</c:v>
                </c:pt>
                <c:pt idx="4">
                  <c:v>73.400000000000006</c:v>
                </c:pt>
                <c:pt idx="5">
                  <c:v>80.5</c:v>
                </c:pt>
                <c:pt idx="6" formatCode="0.0_ ">
                  <c:v>83.7</c:v>
                </c:pt>
                <c:pt idx="7">
                  <c:v>78.400000000000006</c:v>
                </c:pt>
                <c:pt idx="8">
                  <c:v>74.3</c:v>
                </c:pt>
                <c:pt idx="9">
                  <c:v>69.400000000000006</c:v>
                </c:pt>
                <c:pt idx="10">
                  <c:v>69.599999999999994</c:v>
                </c:pt>
                <c:pt idx="11">
                  <c:v>68.099999999999994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6BF-4F08-86DC-B18DF3083BEB}"/>
            </c:ext>
          </c:extLst>
        </c:ser>
        <c:ser>
          <c:idx val="3"/>
          <c:order val="3"/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'12・東部推移 '!$B$16:$M$16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'!$B$20:$M$20</c:f>
              <c:numCache>
                <c:formatCode>General</c:formatCode>
                <c:ptCount val="12"/>
                <c:pt idx="0">
                  <c:v>60.4</c:v>
                </c:pt>
                <c:pt idx="1">
                  <c:v>67.900000000000006</c:v>
                </c:pt>
                <c:pt idx="2">
                  <c:v>64.7</c:v>
                </c:pt>
                <c:pt idx="3">
                  <c:v>74.900000000000006</c:v>
                </c:pt>
                <c:pt idx="4">
                  <c:v>58.4</c:v>
                </c:pt>
                <c:pt idx="5">
                  <c:v>62.5</c:v>
                </c:pt>
                <c:pt idx="6" formatCode="0.0_ ">
                  <c:v>65.5</c:v>
                </c:pt>
                <c:pt idx="7">
                  <c:v>60</c:v>
                </c:pt>
                <c:pt idx="8">
                  <c:v>66</c:v>
                </c:pt>
                <c:pt idx="9">
                  <c:v>71.8</c:v>
                </c:pt>
                <c:pt idx="10">
                  <c:v>82.7</c:v>
                </c:pt>
                <c:pt idx="11">
                  <c:v>78.5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6BF-4F08-86DC-B18DF3083BEB}"/>
            </c:ext>
          </c:extLst>
        </c:ser>
        <c:ser>
          <c:idx val="4"/>
          <c:order val="4"/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FF0000"/>
              </a:solidFill>
              <a:ln w="19050">
                <a:solidFill>
                  <a:srgbClr val="FC08F0"/>
                </a:solidFill>
                <a:prstDash val="solid"/>
              </a:ln>
            </c:spPr>
          </c:marker>
          <c:cat>
            <c:strRef>
              <c:f>'12・東部推移 '!$B$16:$M$16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'!$B$21:$M$21</c:f>
              <c:numCache>
                <c:formatCode>General</c:formatCode>
                <c:ptCount val="12"/>
                <c:pt idx="0">
                  <c:v>73.8</c:v>
                </c:pt>
                <c:pt idx="1">
                  <c:v>75.2</c:v>
                </c:pt>
                <c:pt idx="2">
                  <c:v>80.7</c:v>
                </c:pt>
                <c:pt idx="3">
                  <c:v>84</c:v>
                </c:pt>
                <c:pt idx="4">
                  <c:v>76.400000000000006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6BF-4F08-86DC-B18DF3083B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256832"/>
        <c:axId val="237257224"/>
      </c:lineChart>
      <c:catAx>
        <c:axId val="23725683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8.6526576019778246E-3"/>
              <c:y val="1.8939393939393936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2572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257224"/>
        <c:scaling>
          <c:orientation val="minMax"/>
          <c:max val="100"/>
          <c:min val="4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256832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chemeClr val="accent2">
              <a:lumMod val="60000"/>
              <a:lumOff val="40000"/>
            </a:schemeClr>
          </a:solidFill>
          <a:prstDash val="sysDot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東部支部　回転率の推移　　　　　　　　　　　　　　　　静岡県倉庫協会
</a:t>
            </a:r>
          </a:p>
        </c:rich>
      </c:tx>
      <c:layout>
        <c:manualLayout>
          <c:xMode val="edge"/>
          <c:yMode val="edge"/>
          <c:x val="0.45992627616991688"/>
          <c:y val="1.71232876712328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3513662210226534E-2"/>
          <c:y val="0.10273972602739725"/>
          <c:w val="0.91861954197866558"/>
          <c:h val="0.79109721328062665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'12・東部推移 '!$B$65:$M$65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'!$B$66:$M$66</c:f>
              <c:numCache>
                <c:formatCode>General</c:formatCode>
                <c:ptCount val="12"/>
                <c:pt idx="0">
                  <c:v>76.3</c:v>
                </c:pt>
                <c:pt idx="1">
                  <c:v>84</c:v>
                </c:pt>
                <c:pt idx="2">
                  <c:v>89.9</c:v>
                </c:pt>
                <c:pt idx="3">
                  <c:v>95.5</c:v>
                </c:pt>
                <c:pt idx="4">
                  <c:v>92.8</c:v>
                </c:pt>
                <c:pt idx="5">
                  <c:v>101.3</c:v>
                </c:pt>
                <c:pt idx="6">
                  <c:v>100.1</c:v>
                </c:pt>
                <c:pt idx="7">
                  <c:v>87.6</c:v>
                </c:pt>
                <c:pt idx="8">
                  <c:v>89</c:v>
                </c:pt>
                <c:pt idx="9">
                  <c:v>87.4</c:v>
                </c:pt>
                <c:pt idx="10">
                  <c:v>81</c:v>
                </c:pt>
                <c:pt idx="11">
                  <c:v>93.7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BB-4E08-A781-2807F27617E0}"/>
            </c:ext>
          </c:extLst>
        </c:ser>
        <c:ser>
          <c:idx val="1"/>
          <c:order val="1"/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'12・東部推移 '!$B$65:$M$65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'!$B$67:$M$67</c:f>
              <c:numCache>
                <c:formatCode>General</c:formatCode>
                <c:ptCount val="12"/>
                <c:pt idx="0">
                  <c:v>76.8</c:v>
                </c:pt>
                <c:pt idx="1">
                  <c:v>91.2</c:v>
                </c:pt>
                <c:pt idx="2">
                  <c:v>89.4</c:v>
                </c:pt>
                <c:pt idx="3">
                  <c:v>89.7</c:v>
                </c:pt>
                <c:pt idx="4">
                  <c:v>82.5</c:v>
                </c:pt>
                <c:pt idx="5">
                  <c:v>93.9</c:v>
                </c:pt>
                <c:pt idx="6">
                  <c:v>87.4</c:v>
                </c:pt>
                <c:pt idx="7">
                  <c:v>95.2</c:v>
                </c:pt>
                <c:pt idx="8">
                  <c:v>99.9</c:v>
                </c:pt>
                <c:pt idx="9">
                  <c:v>88</c:v>
                </c:pt>
                <c:pt idx="10">
                  <c:v>95.5</c:v>
                </c:pt>
                <c:pt idx="11">
                  <c:v>93.5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1BB-4E08-A781-2807F27617E0}"/>
            </c:ext>
          </c:extLst>
        </c:ser>
        <c:ser>
          <c:idx val="2"/>
          <c:order val="2"/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'12・東部推移 '!$B$65:$M$65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'!$B$68:$M$68</c:f>
              <c:numCache>
                <c:formatCode>General</c:formatCode>
                <c:ptCount val="12"/>
                <c:pt idx="0">
                  <c:v>83.3</c:v>
                </c:pt>
                <c:pt idx="1">
                  <c:v>89.9</c:v>
                </c:pt>
                <c:pt idx="2">
                  <c:v>92.2</c:v>
                </c:pt>
                <c:pt idx="3">
                  <c:v>94.6</c:v>
                </c:pt>
                <c:pt idx="4">
                  <c:v>84.8</c:v>
                </c:pt>
                <c:pt idx="5">
                  <c:v>87.4</c:v>
                </c:pt>
                <c:pt idx="6">
                  <c:v>91.8</c:v>
                </c:pt>
                <c:pt idx="7">
                  <c:v>83.9</c:v>
                </c:pt>
                <c:pt idx="8">
                  <c:v>84.7</c:v>
                </c:pt>
                <c:pt idx="9">
                  <c:v>72.599999999999994</c:v>
                </c:pt>
                <c:pt idx="10">
                  <c:v>88.6</c:v>
                </c:pt>
                <c:pt idx="11">
                  <c:v>84.9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1BB-4E08-A781-2807F27617E0}"/>
            </c:ext>
          </c:extLst>
        </c:ser>
        <c:ser>
          <c:idx val="3"/>
          <c:order val="3"/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'12・東部推移 '!$B$65:$M$65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'!$B$69:$M$69</c:f>
              <c:numCache>
                <c:formatCode>General</c:formatCode>
                <c:ptCount val="12"/>
                <c:pt idx="0">
                  <c:v>71.5</c:v>
                </c:pt>
                <c:pt idx="1">
                  <c:v>79.400000000000006</c:v>
                </c:pt>
                <c:pt idx="2">
                  <c:v>81.5</c:v>
                </c:pt>
                <c:pt idx="3">
                  <c:v>86.7</c:v>
                </c:pt>
                <c:pt idx="4">
                  <c:v>66.3</c:v>
                </c:pt>
                <c:pt idx="5">
                  <c:v>72.8</c:v>
                </c:pt>
                <c:pt idx="6">
                  <c:v>79.2</c:v>
                </c:pt>
                <c:pt idx="7">
                  <c:v>81.2</c:v>
                </c:pt>
                <c:pt idx="8">
                  <c:v>90.7</c:v>
                </c:pt>
                <c:pt idx="9">
                  <c:v>87.4</c:v>
                </c:pt>
                <c:pt idx="10">
                  <c:v>87.8</c:v>
                </c:pt>
                <c:pt idx="11">
                  <c:v>84.6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1BB-4E08-A781-2807F27617E0}"/>
            </c:ext>
          </c:extLst>
        </c:ser>
        <c:ser>
          <c:idx val="4"/>
          <c:order val="4"/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cat>
            <c:strRef>
              <c:f>'12・東部推移 '!$B$65:$M$65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'!$B$70:$M$70</c:f>
              <c:numCache>
                <c:formatCode>General</c:formatCode>
                <c:ptCount val="12"/>
                <c:pt idx="0">
                  <c:v>76.2</c:v>
                </c:pt>
                <c:pt idx="1">
                  <c:v>76.7</c:v>
                </c:pt>
                <c:pt idx="2">
                  <c:v>85</c:v>
                </c:pt>
                <c:pt idx="3">
                  <c:v>84.4</c:v>
                </c:pt>
                <c:pt idx="4">
                  <c:v>78.400000000000006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1BB-4E08-A781-2807F27617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258008"/>
        <c:axId val="237352704"/>
      </c:lineChart>
      <c:catAx>
        <c:axId val="23725800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3.2059186189889052E-2"/>
              <c:y val="1.7123287671232879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3527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352704"/>
        <c:scaling>
          <c:orientation val="minMax"/>
          <c:max val="120"/>
          <c:min val="6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258008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富士支部　入庫高の推移　　　　　　　　　　　　　　　　　静岡県倉庫協会</a:t>
            </a:r>
          </a:p>
        </c:rich>
      </c:tx>
      <c:layout>
        <c:manualLayout>
          <c:xMode val="edge"/>
          <c:yMode val="edge"/>
          <c:x val="0.42447971347331581"/>
          <c:y val="2.29508196721311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8177144593740555E-2"/>
          <c:y val="0.11475409836065574"/>
          <c:w val="0.92578242719323123"/>
          <c:h val="0.78360655737704921"/>
        </c:manualLayout>
      </c:layout>
      <c:lineChart>
        <c:grouping val="standard"/>
        <c:varyColors val="0"/>
        <c:ser>
          <c:idx val="0"/>
          <c:order val="0"/>
          <c:tx>
            <c:strRef>
              <c:f>'13・富士推移'!$A$19</c:f>
              <c:strCache>
                <c:ptCount val="1"/>
                <c:pt idx="0">
                  <c:v>平成29年</c:v>
                </c:pt>
              </c:strCache>
            </c:strRef>
          </c:tx>
          <c:spPr>
            <a:ln w="12700">
              <a:solidFill>
                <a:srgbClr val="00CC66"/>
              </a:solidFill>
              <a:prstDash val="lgDashDot"/>
            </a:ln>
          </c:spPr>
          <c:marker>
            <c:symbol val="none"/>
          </c:marker>
          <c:cat>
            <c:strRef>
              <c:f>'13・富士推移'!$B$18:$M$18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'13・富士推移'!$B$19:$M$19</c:f>
              <c:numCache>
                <c:formatCode>#,##0.0;[Red]\-#,##0.0</c:formatCode>
                <c:ptCount val="12"/>
                <c:pt idx="0">
                  <c:v>12.8</c:v>
                </c:pt>
                <c:pt idx="1">
                  <c:v>13.9</c:v>
                </c:pt>
                <c:pt idx="2">
                  <c:v>14.7</c:v>
                </c:pt>
                <c:pt idx="3">
                  <c:v>15.6</c:v>
                </c:pt>
                <c:pt idx="4">
                  <c:v>16.100000000000001</c:v>
                </c:pt>
                <c:pt idx="5">
                  <c:v>15.1</c:v>
                </c:pt>
                <c:pt idx="6">
                  <c:v>14.4</c:v>
                </c:pt>
                <c:pt idx="7">
                  <c:v>14.6</c:v>
                </c:pt>
                <c:pt idx="8">
                  <c:v>15.2</c:v>
                </c:pt>
                <c:pt idx="9">
                  <c:v>14.3</c:v>
                </c:pt>
                <c:pt idx="10">
                  <c:v>15.3</c:v>
                </c:pt>
                <c:pt idx="11">
                  <c:v>14.9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77D-4123-9ECE-1C06C16241C8}"/>
            </c:ext>
          </c:extLst>
        </c:ser>
        <c:ser>
          <c:idx val="1"/>
          <c:order val="1"/>
          <c:tx>
            <c:strRef>
              <c:f>'13・富士推移'!$A$20</c:f>
              <c:strCache>
                <c:ptCount val="1"/>
                <c:pt idx="0">
                  <c:v>平成30年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'13・富士推移'!$B$18:$M$18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'13・富士推移'!$B$20:$M$20</c:f>
              <c:numCache>
                <c:formatCode>#,##0.0;[Red]\-#,##0.0</c:formatCode>
                <c:ptCount val="12"/>
                <c:pt idx="0">
                  <c:v>14.2</c:v>
                </c:pt>
                <c:pt idx="1">
                  <c:v>12.5</c:v>
                </c:pt>
                <c:pt idx="2">
                  <c:v>14.7</c:v>
                </c:pt>
                <c:pt idx="3">
                  <c:v>13.7</c:v>
                </c:pt>
                <c:pt idx="4">
                  <c:v>14.5</c:v>
                </c:pt>
                <c:pt idx="5">
                  <c:v>14.4</c:v>
                </c:pt>
                <c:pt idx="6">
                  <c:v>12.7</c:v>
                </c:pt>
                <c:pt idx="7">
                  <c:v>13.9</c:v>
                </c:pt>
                <c:pt idx="8">
                  <c:v>14.1</c:v>
                </c:pt>
                <c:pt idx="9">
                  <c:v>14</c:v>
                </c:pt>
                <c:pt idx="10">
                  <c:v>18.8</c:v>
                </c:pt>
                <c:pt idx="11">
                  <c:v>14.8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77D-4123-9ECE-1C06C16241C8}"/>
            </c:ext>
          </c:extLst>
        </c:ser>
        <c:ser>
          <c:idx val="2"/>
          <c:order val="2"/>
          <c:tx>
            <c:strRef>
              <c:f>'13・富士推移'!$A$21</c:f>
              <c:strCache>
                <c:ptCount val="1"/>
                <c:pt idx="0">
                  <c:v>令和1年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'13・富士推移'!$B$18:$M$18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'13・富士推移'!$B$21:$M$21</c:f>
              <c:numCache>
                <c:formatCode>#,##0.0;[Red]\-#,##0.0</c:formatCode>
                <c:ptCount val="12"/>
                <c:pt idx="0">
                  <c:v>14.9</c:v>
                </c:pt>
                <c:pt idx="1">
                  <c:v>13.1</c:v>
                </c:pt>
                <c:pt idx="2">
                  <c:v>14.8</c:v>
                </c:pt>
                <c:pt idx="3">
                  <c:v>13.9</c:v>
                </c:pt>
                <c:pt idx="4">
                  <c:v>14.1</c:v>
                </c:pt>
                <c:pt idx="5">
                  <c:v>13.1</c:v>
                </c:pt>
                <c:pt idx="6">
                  <c:v>15.5</c:v>
                </c:pt>
                <c:pt idx="7">
                  <c:v>12.9</c:v>
                </c:pt>
                <c:pt idx="8">
                  <c:v>12.4</c:v>
                </c:pt>
                <c:pt idx="9">
                  <c:v>15.2</c:v>
                </c:pt>
                <c:pt idx="10">
                  <c:v>13.1</c:v>
                </c:pt>
                <c:pt idx="11">
                  <c:v>14.2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77D-4123-9ECE-1C06C16241C8}"/>
            </c:ext>
          </c:extLst>
        </c:ser>
        <c:ser>
          <c:idx val="3"/>
          <c:order val="3"/>
          <c:tx>
            <c:strRef>
              <c:f>'13・富士推移'!$A$22</c:f>
              <c:strCache>
                <c:ptCount val="1"/>
                <c:pt idx="0">
                  <c:v>令和2年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'13・富士推移'!$B$18:$M$18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'13・富士推移'!$B$22:$M$22</c:f>
              <c:numCache>
                <c:formatCode>#,##0.0;[Red]\-#,##0.0</c:formatCode>
                <c:ptCount val="12"/>
                <c:pt idx="0">
                  <c:v>11.4</c:v>
                </c:pt>
                <c:pt idx="1">
                  <c:v>13.5</c:v>
                </c:pt>
                <c:pt idx="2">
                  <c:v>13.7</c:v>
                </c:pt>
                <c:pt idx="3">
                  <c:v>13.4</c:v>
                </c:pt>
                <c:pt idx="4">
                  <c:v>13.1</c:v>
                </c:pt>
                <c:pt idx="5">
                  <c:v>12.4</c:v>
                </c:pt>
                <c:pt idx="6">
                  <c:v>11.1</c:v>
                </c:pt>
                <c:pt idx="7">
                  <c:v>12</c:v>
                </c:pt>
                <c:pt idx="8">
                  <c:v>12.5</c:v>
                </c:pt>
                <c:pt idx="9">
                  <c:v>11.2</c:v>
                </c:pt>
                <c:pt idx="10">
                  <c:v>11.7</c:v>
                </c:pt>
                <c:pt idx="11">
                  <c:v>13.4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77D-4123-9ECE-1C06C16241C8}"/>
            </c:ext>
          </c:extLst>
        </c:ser>
        <c:ser>
          <c:idx val="4"/>
          <c:order val="4"/>
          <c:tx>
            <c:strRef>
              <c:f>'13・富士推移'!$A$23</c:f>
              <c:strCache>
                <c:ptCount val="1"/>
                <c:pt idx="0">
                  <c:v>令和3年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cat>
            <c:strRef>
              <c:f>'13・富士推移'!$B$18:$M$18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'13・富士推移'!$B$23:$M$23</c:f>
              <c:numCache>
                <c:formatCode>#,##0.0;[Red]\-#,##0.0</c:formatCode>
                <c:ptCount val="12"/>
                <c:pt idx="0">
                  <c:v>9.4</c:v>
                </c:pt>
                <c:pt idx="1">
                  <c:v>10.3</c:v>
                </c:pt>
                <c:pt idx="2">
                  <c:v>13.4</c:v>
                </c:pt>
                <c:pt idx="3">
                  <c:v>13.5</c:v>
                </c:pt>
                <c:pt idx="4">
                  <c:v>11.3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77D-4123-9ECE-1C06C16241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353488"/>
        <c:axId val="237353880"/>
      </c:lineChart>
      <c:catAx>
        <c:axId val="23735348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3538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353880"/>
        <c:scaling>
          <c:orientation val="minMax"/>
          <c:max val="19"/>
          <c:min val="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6.510416666666667E-3"/>
              <c:y val="1.639344262295082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353488"/>
        <c:crosses val="autoZero"/>
        <c:crossBetween val="midCat"/>
        <c:majorUnit val="2"/>
        <c:min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富士支部　月末保管残高の推移　　　　　　　　　　　　　静岡県倉庫協会</a:t>
            </a:r>
          </a:p>
        </c:rich>
      </c:tx>
      <c:layout>
        <c:manualLayout>
          <c:xMode val="edge"/>
          <c:yMode val="edge"/>
          <c:x val="0.42187554680667338"/>
          <c:y val="3.62318840579710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7291739516880713E-2"/>
          <c:y val="0.11594243922115327"/>
          <c:w val="0.90755323734695059"/>
          <c:h val="0.77174186106590248"/>
        </c:manualLayout>
      </c:layout>
      <c:lineChart>
        <c:grouping val="standard"/>
        <c:varyColors val="0"/>
        <c:ser>
          <c:idx val="0"/>
          <c:order val="0"/>
          <c:tx>
            <c:strRef>
              <c:f>'13・富士推移'!$A$43</c:f>
              <c:strCache>
                <c:ptCount val="1"/>
                <c:pt idx="0">
                  <c:v>平成29年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'13・富士推移'!$B$42:$M$42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'13・富士推移'!$B$43:$M$43</c:f>
              <c:numCache>
                <c:formatCode>#,##0.0;[Red]\-#,##0.0</c:formatCode>
                <c:ptCount val="12"/>
                <c:pt idx="0">
                  <c:v>21.8</c:v>
                </c:pt>
                <c:pt idx="1">
                  <c:v>23</c:v>
                </c:pt>
                <c:pt idx="2">
                  <c:v>22.8</c:v>
                </c:pt>
                <c:pt idx="3">
                  <c:v>23.1</c:v>
                </c:pt>
                <c:pt idx="4">
                  <c:v>23.5</c:v>
                </c:pt>
                <c:pt idx="5">
                  <c:v>24.2</c:v>
                </c:pt>
                <c:pt idx="6">
                  <c:v>22.7</c:v>
                </c:pt>
                <c:pt idx="7">
                  <c:v>23</c:v>
                </c:pt>
                <c:pt idx="8">
                  <c:v>22.9</c:v>
                </c:pt>
                <c:pt idx="9">
                  <c:v>22.9</c:v>
                </c:pt>
                <c:pt idx="10">
                  <c:v>23</c:v>
                </c:pt>
                <c:pt idx="11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22D-44B3-A435-CB9624CD21EC}"/>
            </c:ext>
          </c:extLst>
        </c:ser>
        <c:ser>
          <c:idx val="1"/>
          <c:order val="1"/>
          <c:tx>
            <c:strRef>
              <c:f>'13・富士推移'!$A$44</c:f>
              <c:strCache>
                <c:ptCount val="1"/>
                <c:pt idx="0">
                  <c:v>平成30年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'13・富士推移'!$B$42:$M$42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'13・富士推移'!$B$44:$M$44</c:f>
              <c:numCache>
                <c:formatCode>#,##0.0;[Red]\-#,##0.0</c:formatCode>
                <c:ptCount val="12"/>
                <c:pt idx="0">
                  <c:v>23.3</c:v>
                </c:pt>
                <c:pt idx="1">
                  <c:v>22.2</c:v>
                </c:pt>
                <c:pt idx="2">
                  <c:v>23.2</c:v>
                </c:pt>
                <c:pt idx="3">
                  <c:v>24.1</c:v>
                </c:pt>
                <c:pt idx="4">
                  <c:v>24.8</c:v>
                </c:pt>
                <c:pt idx="5">
                  <c:v>24.4</c:v>
                </c:pt>
                <c:pt idx="6">
                  <c:v>22.4</c:v>
                </c:pt>
                <c:pt idx="7">
                  <c:v>22.6</c:v>
                </c:pt>
                <c:pt idx="8">
                  <c:v>23.1</c:v>
                </c:pt>
                <c:pt idx="9">
                  <c:v>22.1</c:v>
                </c:pt>
                <c:pt idx="10">
                  <c:v>26.5</c:v>
                </c:pt>
                <c:pt idx="11">
                  <c:v>25.5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22D-44B3-A435-CB9624CD21EC}"/>
            </c:ext>
          </c:extLst>
        </c:ser>
        <c:ser>
          <c:idx val="2"/>
          <c:order val="2"/>
          <c:tx>
            <c:strRef>
              <c:f>'13・富士推移'!$A$45</c:f>
              <c:strCache>
                <c:ptCount val="1"/>
                <c:pt idx="0">
                  <c:v>令和1年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'13・富士推移'!$B$42:$M$42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'13・富士推移'!$B$45:$M$45</c:f>
              <c:numCache>
                <c:formatCode>#,##0.0;[Red]\-#,##0.0</c:formatCode>
                <c:ptCount val="12"/>
                <c:pt idx="0">
                  <c:v>23.9</c:v>
                </c:pt>
                <c:pt idx="1">
                  <c:v>23.5</c:v>
                </c:pt>
                <c:pt idx="2">
                  <c:v>24.5</c:v>
                </c:pt>
                <c:pt idx="3">
                  <c:v>24.1</c:v>
                </c:pt>
                <c:pt idx="4">
                  <c:v>25.4</c:v>
                </c:pt>
                <c:pt idx="5">
                  <c:v>25</c:v>
                </c:pt>
                <c:pt idx="6">
                  <c:v>26.2</c:v>
                </c:pt>
                <c:pt idx="7">
                  <c:v>25.1</c:v>
                </c:pt>
                <c:pt idx="8">
                  <c:v>24.1</c:v>
                </c:pt>
                <c:pt idx="9">
                  <c:v>24.5</c:v>
                </c:pt>
                <c:pt idx="10">
                  <c:v>23.8</c:v>
                </c:pt>
                <c:pt idx="11">
                  <c:v>23.8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22D-44B3-A435-CB9624CD21EC}"/>
            </c:ext>
          </c:extLst>
        </c:ser>
        <c:ser>
          <c:idx val="3"/>
          <c:order val="3"/>
          <c:tx>
            <c:strRef>
              <c:f>'13・富士推移'!$A$46</c:f>
              <c:strCache>
                <c:ptCount val="1"/>
                <c:pt idx="0">
                  <c:v>令和2年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'13・富士推移'!$B$42:$M$42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'13・富士推移'!$B$46:$M$46</c:f>
              <c:numCache>
                <c:formatCode>#,##0.0;[Red]\-#,##0.0</c:formatCode>
                <c:ptCount val="12"/>
                <c:pt idx="0">
                  <c:v>22.9</c:v>
                </c:pt>
                <c:pt idx="1">
                  <c:v>22.7</c:v>
                </c:pt>
                <c:pt idx="2">
                  <c:v>23</c:v>
                </c:pt>
                <c:pt idx="3">
                  <c:v>23.1</c:v>
                </c:pt>
                <c:pt idx="4">
                  <c:v>24.7</c:v>
                </c:pt>
                <c:pt idx="5">
                  <c:v>24.6</c:v>
                </c:pt>
                <c:pt idx="6">
                  <c:v>23.1</c:v>
                </c:pt>
                <c:pt idx="7">
                  <c:v>23.2</c:v>
                </c:pt>
                <c:pt idx="8">
                  <c:v>22.3</c:v>
                </c:pt>
                <c:pt idx="9">
                  <c:v>20.8</c:v>
                </c:pt>
                <c:pt idx="10">
                  <c:v>19.5</c:v>
                </c:pt>
                <c:pt idx="11">
                  <c:v>20.100000000000001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22D-44B3-A435-CB9624CD21EC}"/>
            </c:ext>
          </c:extLst>
        </c:ser>
        <c:ser>
          <c:idx val="4"/>
          <c:order val="4"/>
          <c:tx>
            <c:strRef>
              <c:f>'13・富士推移'!$A$47</c:f>
              <c:strCache>
                <c:ptCount val="1"/>
                <c:pt idx="0">
                  <c:v>令和3年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1"/>
              <c:layout>
                <c:manualLayout>
                  <c:x val="-9.8351377952755909E-3"/>
                  <c:y val="2.72946859903381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22D-44B3-A435-CB9624CD21E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'13・富士推移'!$B$42:$M$42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'13・富士推移'!$B$47:$M$47</c:f>
              <c:numCache>
                <c:formatCode>#,##0.0;[Red]\-#,##0.0</c:formatCode>
                <c:ptCount val="12"/>
                <c:pt idx="0">
                  <c:v>18.8</c:v>
                </c:pt>
                <c:pt idx="1">
                  <c:v>18.100000000000001</c:v>
                </c:pt>
                <c:pt idx="2">
                  <c:v>19.5</c:v>
                </c:pt>
                <c:pt idx="3">
                  <c:v>19.100000000000001</c:v>
                </c:pt>
                <c:pt idx="4">
                  <c:v>19.2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222D-44B3-A435-CB9624CD21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354664"/>
        <c:axId val="237355056"/>
      </c:lineChart>
      <c:catAx>
        <c:axId val="23735466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3550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355056"/>
        <c:scaling>
          <c:orientation val="minMax"/>
          <c:max val="29"/>
          <c:min val="17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6.510416666666667E-3"/>
              <c:y val="1.8115942028985508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354664"/>
        <c:crosses val="autoZero"/>
        <c:crossBetween val="midCat"/>
        <c:majorUnit val="2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 sz="1200" baseline="0"/>
            </a:pPr>
            <a:r>
              <a:rPr lang="ja-JP" altLang="en-US" sz="1200" baseline="0"/>
              <a:t>令和</a:t>
            </a:r>
            <a:r>
              <a:rPr lang="en-US" altLang="ja-JP" sz="1200" baseline="0"/>
              <a:t>3</a:t>
            </a:r>
            <a:r>
              <a:rPr lang="ja-JP" altLang="en-US" sz="1200" baseline="0"/>
              <a:t>年</a:t>
            </a:r>
            <a:r>
              <a:rPr lang="en-US" altLang="ja-JP" sz="1200" baseline="0"/>
              <a:t>5</a:t>
            </a:r>
            <a:r>
              <a:rPr lang="ja-JP" altLang="en-US" sz="1200" baseline="0"/>
              <a:t>月倉庫使用状況（</a:t>
            </a:r>
            <a:r>
              <a:rPr lang="en-US" altLang="ja-JP" sz="1200" baseline="0"/>
              <a:t>1</a:t>
            </a:r>
            <a:r>
              <a:rPr lang="ja-JP" altLang="en-US" sz="1200" baseline="0"/>
              <a:t>～</a:t>
            </a:r>
            <a:r>
              <a:rPr lang="en-US" altLang="ja-JP" sz="1200" baseline="0"/>
              <a:t>3</a:t>
            </a:r>
            <a:r>
              <a:rPr lang="ja-JP" altLang="en-US" sz="1200" baseline="0"/>
              <a:t>類）</a:t>
            </a: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  <c:spPr>
        <a:noFill/>
      </c:spPr>
    </c:sideWall>
    <c:backWall>
      <c:thickness val="0"/>
      <c:spPr>
        <a:noFill/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'2・使用状況 '!$L$10</c:f>
              <c:strCache>
                <c:ptCount val="1"/>
                <c:pt idx="0">
                  <c:v>在庫面積</c:v>
                </c:pt>
              </c:strCache>
            </c:strRef>
          </c:tx>
          <c:spPr>
            <a:blipFill>
              <a:blip xmlns:r="http://schemas.openxmlformats.org/officeDocument/2006/relationships" r:embed="rId1"/>
              <a:tile tx="0" ty="0" sx="100000" sy="100000" flip="none" algn="tl"/>
            </a:blipFill>
            <a:ln>
              <a:solidFill>
                <a:schemeClr val="bg2">
                  <a:lumMod val="2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1.996007984031936E-3"/>
                  <c:y val="2.82485812872934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34B-4125-BC37-537C9114BA7C}"/>
                </c:ext>
              </c:extLst>
            </c:dLbl>
            <c:dLbl>
              <c:idx val="3"/>
              <c:layout>
                <c:manualLayout>
                  <c:x val="9.9800399201596807E-3"/>
                  <c:y val="5.649716257458697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34B-4125-BC37-537C9114BA7C}"/>
                </c:ext>
              </c:extLst>
            </c:dLbl>
            <c:dLbl>
              <c:idx val="4"/>
              <c:layout>
                <c:manualLayout>
                  <c:x val="5.9880239520958087E-3"/>
                  <c:y val="5.649716257458800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34B-4125-BC37-537C9114BA7C}"/>
                </c:ext>
              </c:extLst>
            </c:dLbl>
            <c:dLbl>
              <c:idx val="5"/>
              <c:layout>
                <c:manualLayout>
                  <c:x val="3.9920159680637262E-3"/>
                  <c:y val="-9.88700345055308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34B-4125-BC37-537C9114BA7C}"/>
                </c:ext>
              </c:extLst>
            </c:dLbl>
            <c:spPr>
              <a:noFill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'2・使用状況 '!$K$11:$K$16</c:f>
              <c:strCache>
                <c:ptCount val="6"/>
                <c:pt idx="0">
                  <c:v>東部支部</c:v>
                </c:pt>
                <c:pt idx="1">
                  <c:v>富士支部</c:v>
                </c:pt>
                <c:pt idx="2">
                  <c:v>清水支部</c:v>
                </c:pt>
                <c:pt idx="3">
                  <c:v>静岡支部</c:v>
                </c:pt>
                <c:pt idx="4">
                  <c:v>駿遠支部</c:v>
                </c:pt>
                <c:pt idx="5">
                  <c:v>西部支部</c:v>
                </c:pt>
              </c:strCache>
            </c:strRef>
          </c:cat>
          <c:val>
            <c:numRef>
              <c:f>'2・使用状況 '!$L$11:$L$16</c:f>
              <c:numCache>
                <c:formatCode>#,##0_);[Red]\(#,##0\)</c:formatCode>
                <c:ptCount val="6"/>
                <c:pt idx="0">
                  <c:v>157222</c:v>
                </c:pt>
                <c:pt idx="1">
                  <c:v>244798</c:v>
                </c:pt>
                <c:pt idx="2">
                  <c:v>323487</c:v>
                </c:pt>
                <c:pt idx="3">
                  <c:v>126586</c:v>
                </c:pt>
                <c:pt idx="4">
                  <c:v>151816</c:v>
                </c:pt>
                <c:pt idx="5">
                  <c:v>578841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34B-4125-BC37-537C9114BA7C}"/>
            </c:ext>
          </c:extLst>
        </c:ser>
        <c:ser>
          <c:idx val="1"/>
          <c:order val="1"/>
          <c:tx>
            <c:strRef>
              <c:f>'2・使用状況 '!$M$10</c:f>
              <c:strCache>
                <c:ptCount val="1"/>
                <c:pt idx="0">
                  <c:v>空面積</c:v>
                </c:pt>
              </c:strCache>
            </c:strRef>
          </c:tx>
          <c:spPr>
            <a:solidFill>
              <a:srgbClr val="4F81BD">
                <a:lumMod val="20000"/>
                <a:lumOff val="80000"/>
              </a:srgbClr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</c:spPr>
          <c:invertIfNegative val="0"/>
          <c:dLbls>
            <c:dLbl>
              <c:idx val="1"/>
              <c:layout>
                <c:manualLayout>
                  <c:x val="0"/>
                  <c:y val="-1.0357693485715655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34B-4125-BC37-537C9114BA7C}"/>
                </c:ext>
              </c:extLst>
            </c:dLbl>
            <c:dLbl>
              <c:idx val="2"/>
              <c:layout>
                <c:manualLayout>
                  <c:x val="0"/>
                  <c:y val="2.82485812872934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34B-4125-BC37-537C9114BA7C}"/>
                </c:ext>
              </c:extLst>
            </c:dLbl>
            <c:dLbl>
              <c:idx val="4"/>
              <c:layout>
                <c:manualLayout>
                  <c:x val="3.9920159680638719E-3"/>
                  <c:y val="2.82485812872945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34B-4125-BC37-537C9114BA7C}"/>
                </c:ext>
              </c:extLst>
            </c:dLbl>
            <c:dLbl>
              <c:idx val="5"/>
              <c:layout>
                <c:manualLayout>
                  <c:x val="1.9960079840320743E-3"/>
                  <c:y val="2.824858128729454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34B-4125-BC37-537C9114BA7C}"/>
                </c:ext>
              </c:extLst>
            </c:dLbl>
            <c:spPr>
              <a:ln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'2・使用状況 '!$K$11:$K$16</c:f>
              <c:strCache>
                <c:ptCount val="6"/>
                <c:pt idx="0">
                  <c:v>東部支部</c:v>
                </c:pt>
                <c:pt idx="1">
                  <c:v>富士支部</c:v>
                </c:pt>
                <c:pt idx="2">
                  <c:v>清水支部</c:v>
                </c:pt>
                <c:pt idx="3">
                  <c:v>静岡支部</c:v>
                </c:pt>
                <c:pt idx="4">
                  <c:v>駿遠支部</c:v>
                </c:pt>
                <c:pt idx="5">
                  <c:v>西部支部</c:v>
                </c:pt>
              </c:strCache>
            </c:strRef>
          </c:cat>
          <c:val>
            <c:numRef>
              <c:f>'2・使用状況 '!$M$11:$M$16</c:f>
              <c:numCache>
                <c:formatCode>#,##0_);[Red]\(#,##0\)</c:formatCode>
                <c:ptCount val="6"/>
                <c:pt idx="0">
                  <c:v>62448</c:v>
                </c:pt>
                <c:pt idx="1">
                  <c:v>141191</c:v>
                </c:pt>
                <c:pt idx="2">
                  <c:v>193063</c:v>
                </c:pt>
                <c:pt idx="3">
                  <c:v>28649</c:v>
                </c:pt>
                <c:pt idx="4">
                  <c:v>103171</c:v>
                </c:pt>
                <c:pt idx="5">
                  <c:v>280181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F34B-4125-BC37-537C9114BA7C}"/>
            </c:ext>
          </c:extLst>
        </c:ser>
        <c:ser>
          <c:idx val="2"/>
          <c:order val="2"/>
          <c:tx>
            <c:strRef>
              <c:f>'2・使用状況 '!$O$10</c:f>
              <c:strCache>
                <c:ptCount val="1"/>
                <c:pt idx="0">
                  <c:v>利用率（%）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1.1976047904191595E-2"/>
                  <c:y val="-5.81449223397565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F34B-4125-BC37-537C9114BA7C}"/>
                </c:ext>
              </c:extLst>
            </c:dLbl>
            <c:dLbl>
              <c:idx val="1"/>
              <c:layout>
                <c:manualLayout>
                  <c:x val="1.4748455844218035E-2"/>
                  <c:y val="-5.27005087636218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34B-4125-BC37-537C9114BA7C}"/>
                </c:ext>
              </c:extLst>
            </c:dLbl>
            <c:dLbl>
              <c:idx val="2"/>
              <c:layout>
                <c:manualLayout>
                  <c:x val="1.9527559055119405E-2"/>
                  <c:y val="-6.19900658414375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F34B-4125-BC37-537C9114BA7C}"/>
                </c:ext>
              </c:extLst>
            </c:dLbl>
            <c:dLbl>
              <c:idx val="3"/>
              <c:layout>
                <c:manualLayout>
                  <c:x val="1.3333804831282521E-2"/>
                  <c:y val="-6.47466380295748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34B-4125-BC37-537C9114BA7C}"/>
                </c:ext>
              </c:extLst>
            </c:dLbl>
            <c:dLbl>
              <c:idx val="4"/>
              <c:layout>
                <c:manualLayout>
                  <c:x val="1.5968063872255488E-2"/>
                  <c:y val="-6.63841660251421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F34B-4125-BC37-537C9114BA7C}"/>
                </c:ext>
              </c:extLst>
            </c:dLbl>
            <c:dLbl>
              <c:idx val="5"/>
              <c:layout>
                <c:manualLayout>
                  <c:x val="2.2737831423770855E-2"/>
                  <c:y val="-5.55556173416039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F34B-4125-BC37-537C9114BA7C}"/>
                </c:ext>
              </c:extLst>
            </c:dLbl>
            <c:spPr>
              <a:solidFill>
                <a:srgbClr val="9BBB59">
                  <a:lumMod val="60000"/>
                  <a:lumOff val="40000"/>
                </a:srgbClr>
              </a:solidFill>
              <a:ln>
                <a:solidFill>
                  <a:schemeClr val="tx2">
                    <a:lumMod val="60000"/>
                    <a:lumOff val="40000"/>
                  </a:schemeClr>
                </a:solidFill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'2・使用状況 '!$K$11:$K$16</c:f>
              <c:strCache>
                <c:ptCount val="6"/>
                <c:pt idx="0">
                  <c:v>東部支部</c:v>
                </c:pt>
                <c:pt idx="1">
                  <c:v>富士支部</c:v>
                </c:pt>
                <c:pt idx="2">
                  <c:v>清水支部</c:v>
                </c:pt>
                <c:pt idx="3">
                  <c:v>静岡支部</c:v>
                </c:pt>
                <c:pt idx="4">
                  <c:v>駿遠支部</c:v>
                </c:pt>
                <c:pt idx="5">
                  <c:v>西部支部</c:v>
                </c:pt>
              </c:strCache>
            </c:strRef>
          </c:cat>
          <c:val>
            <c:numRef>
              <c:f>'2・使用状況 '!$O$11:$O$16</c:f>
              <c:numCache>
                <c:formatCode>0.0%</c:formatCode>
                <c:ptCount val="6"/>
                <c:pt idx="0">
                  <c:v>0.71571903309509721</c:v>
                </c:pt>
                <c:pt idx="1">
                  <c:v>0.63420978318034971</c:v>
                </c:pt>
                <c:pt idx="2">
                  <c:v>0.62624528119252731</c:v>
                </c:pt>
                <c:pt idx="3">
                  <c:v>0.81544754726704671</c:v>
                </c:pt>
                <c:pt idx="4">
                  <c:v>0.59538721581884568</c:v>
                </c:pt>
                <c:pt idx="5">
                  <c:v>0.67383722419216274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F34B-4125-BC37-537C9114BA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82371872"/>
        <c:axId val="183768376"/>
        <c:axId val="0"/>
      </c:bar3DChart>
      <c:catAx>
        <c:axId val="1823718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83768376"/>
        <c:crosses val="autoZero"/>
        <c:auto val="1"/>
        <c:lblAlgn val="ctr"/>
        <c:lblOffset val="100"/>
        <c:noMultiLvlLbl val="0"/>
      </c:catAx>
      <c:valAx>
        <c:axId val="183768376"/>
        <c:scaling>
          <c:orientation val="minMax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2371872"/>
        <c:crosses val="autoZero"/>
        <c:crossBetween val="between"/>
      </c:valAx>
    </c:plotArea>
    <c:legend>
      <c:legendPos val="t"/>
      <c:overlay val="0"/>
      <c:txPr>
        <a:bodyPr/>
        <a:lstStyle/>
        <a:p>
          <a:pPr>
            <a:defRPr sz="1000" baseline="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富士支部　回転率の推移　　　　　　　　　　　　　　　　　　　　静岡県倉庫協会</a:t>
            </a:r>
          </a:p>
        </c:rich>
      </c:tx>
      <c:layout>
        <c:manualLayout>
          <c:xMode val="edge"/>
          <c:yMode val="edge"/>
          <c:x val="0.4047000130205658"/>
          <c:y val="4.06779661016948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3080967409436934E-2"/>
          <c:y val="0.13898328089132306"/>
          <c:w val="0.92558805737244598"/>
          <c:h val="0.76610296296173686"/>
        </c:manualLayout>
      </c:layout>
      <c:lineChart>
        <c:grouping val="standard"/>
        <c:varyColors val="0"/>
        <c:ser>
          <c:idx val="0"/>
          <c:order val="0"/>
          <c:tx>
            <c:strRef>
              <c:f>'13・富士推移'!$A$71</c:f>
              <c:strCache>
                <c:ptCount val="1"/>
                <c:pt idx="0">
                  <c:v>平成29年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'13・富士推移'!$B$70:$M$70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'13・富士推移'!$B$71:$M$71</c:f>
              <c:numCache>
                <c:formatCode>General</c:formatCode>
                <c:ptCount val="12"/>
                <c:pt idx="0">
                  <c:v>57.9</c:v>
                </c:pt>
                <c:pt idx="1">
                  <c:v>59.2</c:v>
                </c:pt>
                <c:pt idx="2">
                  <c:v>64.3</c:v>
                </c:pt>
                <c:pt idx="3">
                  <c:v>67.400000000000006</c:v>
                </c:pt>
                <c:pt idx="4">
                  <c:v>68.5</c:v>
                </c:pt>
                <c:pt idx="5">
                  <c:v>61.6</c:v>
                </c:pt>
                <c:pt idx="6">
                  <c:v>64.7</c:v>
                </c:pt>
                <c:pt idx="7">
                  <c:v>63.2</c:v>
                </c:pt>
                <c:pt idx="8">
                  <c:v>66.5</c:v>
                </c:pt>
                <c:pt idx="9">
                  <c:v>62.4</c:v>
                </c:pt>
                <c:pt idx="10">
                  <c:v>66.099999999999994</c:v>
                </c:pt>
                <c:pt idx="11">
                  <c:v>61.3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24-469D-B4D4-02F9B4A066B4}"/>
            </c:ext>
          </c:extLst>
        </c:ser>
        <c:ser>
          <c:idx val="1"/>
          <c:order val="1"/>
          <c:tx>
            <c:strRef>
              <c:f>'13・富士推移'!$A$72</c:f>
              <c:strCache>
                <c:ptCount val="1"/>
                <c:pt idx="0">
                  <c:v>平成30年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'13・富士推移'!$B$70:$M$70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'13・富士推移'!$B$72:$M$72</c:f>
              <c:numCache>
                <c:formatCode>General</c:formatCode>
                <c:ptCount val="12"/>
                <c:pt idx="0">
                  <c:v>61.3</c:v>
                </c:pt>
                <c:pt idx="1">
                  <c:v>57.5</c:v>
                </c:pt>
                <c:pt idx="2">
                  <c:v>62.8</c:v>
                </c:pt>
                <c:pt idx="3">
                  <c:v>55.8</c:v>
                </c:pt>
                <c:pt idx="4">
                  <c:v>58</c:v>
                </c:pt>
                <c:pt idx="5">
                  <c:v>59.3</c:v>
                </c:pt>
                <c:pt idx="6">
                  <c:v>58.4</c:v>
                </c:pt>
                <c:pt idx="7">
                  <c:v>61.5</c:v>
                </c:pt>
                <c:pt idx="8">
                  <c:v>60.7</c:v>
                </c:pt>
                <c:pt idx="9">
                  <c:v>64</c:v>
                </c:pt>
                <c:pt idx="10">
                  <c:v>68.3</c:v>
                </c:pt>
                <c:pt idx="11">
                  <c:v>58.9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824-469D-B4D4-02F9B4A066B4}"/>
            </c:ext>
          </c:extLst>
        </c:ser>
        <c:ser>
          <c:idx val="2"/>
          <c:order val="2"/>
          <c:tx>
            <c:strRef>
              <c:f>'13・富士推移'!$A$73</c:f>
              <c:strCache>
                <c:ptCount val="1"/>
                <c:pt idx="0">
                  <c:v>令和1年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'13・富士推移'!$B$70:$M$70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'13・富士推移'!$B$73:$M$73</c:f>
              <c:numCache>
                <c:formatCode>General</c:formatCode>
                <c:ptCount val="12"/>
                <c:pt idx="0">
                  <c:v>63.7</c:v>
                </c:pt>
                <c:pt idx="1">
                  <c:v>56.1</c:v>
                </c:pt>
                <c:pt idx="2">
                  <c:v>59.3</c:v>
                </c:pt>
                <c:pt idx="3">
                  <c:v>58.2</c:v>
                </c:pt>
                <c:pt idx="4">
                  <c:v>54.4</c:v>
                </c:pt>
                <c:pt idx="5">
                  <c:v>52.5</c:v>
                </c:pt>
                <c:pt idx="6">
                  <c:v>58.1</c:v>
                </c:pt>
                <c:pt idx="7">
                  <c:v>52.2</c:v>
                </c:pt>
                <c:pt idx="8">
                  <c:v>52.7</c:v>
                </c:pt>
                <c:pt idx="9">
                  <c:v>61.5</c:v>
                </c:pt>
                <c:pt idx="10">
                  <c:v>55.5</c:v>
                </c:pt>
                <c:pt idx="11">
                  <c:v>59.8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824-469D-B4D4-02F9B4A066B4}"/>
            </c:ext>
          </c:extLst>
        </c:ser>
        <c:ser>
          <c:idx val="3"/>
          <c:order val="3"/>
          <c:tx>
            <c:strRef>
              <c:f>'13・富士推移'!$A$74</c:f>
              <c:strCache>
                <c:ptCount val="1"/>
                <c:pt idx="0">
                  <c:v>令和2年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'13・富士推移'!$B$70:$M$70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'13・富士推移'!$B$74:$M$74</c:f>
              <c:numCache>
                <c:formatCode>General</c:formatCode>
                <c:ptCount val="12"/>
                <c:pt idx="0">
                  <c:v>50.6</c:v>
                </c:pt>
                <c:pt idx="1">
                  <c:v>59.7</c:v>
                </c:pt>
                <c:pt idx="2">
                  <c:v>59.2</c:v>
                </c:pt>
                <c:pt idx="3">
                  <c:v>58</c:v>
                </c:pt>
                <c:pt idx="4">
                  <c:v>51.7</c:v>
                </c:pt>
                <c:pt idx="5">
                  <c:v>50.6</c:v>
                </c:pt>
                <c:pt idx="6">
                  <c:v>49.6</c:v>
                </c:pt>
                <c:pt idx="7">
                  <c:v>51.4</c:v>
                </c:pt>
                <c:pt idx="8">
                  <c:v>56.8</c:v>
                </c:pt>
                <c:pt idx="9">
                  <c:v>55.7</c:v>
                </c:pt>
                <c:pt idx="10">
                  <c:v>61.1</c:v>
                </c:pt>
                <c:pt idx="11">
                  <c:v>66.099999999999994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824-469D-B4D4-02F9B4A066B4}"/>
            </c:ext>
          </c:extLst>
        </c:ser>
        <c:ser>
          <c:idx val="4"/>
          <c:order val="4"/>
          <c:tx>
            <c:strRef>
              <c:f>'13・富士推移'!$A$75</c:f>
              <c:strCache>
                <c:ptCount val="1"/>
                <c:pt idx="0">
                  <c:v>令和3年</c:v>
                </c:pt>
              </c:strCache>
            </c:strRef>
          </c:tx>
          <c:spPr>
            <a:ln w="19050">
              <a:solidFill>
                <a:srgbClr val="FC6EE1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C08F0"/>
              </a:solidFill>
              <a:ln w="19050">
                <a:solidFill>
                  <a:srgbClr val="FC08F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1.9147084421235853E-2"/>
                  <c:y val="-4.97175141242937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824-469D-B4D4-02F9B4A066B4}"/>
                </c:ext>
              </c:extLst>
            </c:dLbl>
            <c:dLbl>
              <c:idx val="1"/>
              <c:layout>
                <c:manualLayout>
                  <c:x val="-1.2184508268059198E-2"/>
                  <c:y val="3.16384180790960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824-469D-B4D4-02F9B4A066B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'13・富士推移'!$B$70:$M$70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'13・富士推移'!$B$75:$M$75</c:f>
              <c:numCache>
                <c:formatCode>General</c:formatCode>
                <c:ptCount val="12"/>
                <c:pt idx="0">
                  <c:v>51.9</c:v>
                </c:pt>
                <c:pt idx="1">
                  <c:v>57.5</c:v>
                </c:pt>
                <c:pt idx="2">
                  <c:v>67.900000000000006</c:v>
                </c:pt>
                <c:pt idx="3">
                  <c:v>70.8</c:v>
                </c:pt>
                <c:pt idx="4">
                  <c:v>59.1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824-469D-B4D4-02F9B4A066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355840"/>
        <c:axId val="237356232"/>
      </c:lineChart>
      <c:catAx>
        <c:axId val="2373558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3562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356232"/>
        <c:scaling>
          <c:orientation val="minMax"/>
          <c:max val="75"/>
          <c:min val="4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5274151436031424E-3"/>
              <c:y val="2.0338983050847428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355840"/>
        <c:crosses val="autoZero"/>
        <c:crossBetween val="midCat"/>
        <c:majorUnit val="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清水支部　入庫高の推移　　　　　　　　　　　　　　　　　静岡県倉庫協会</a:t>
            </a:r>
          </a:p>
        </c:rich>
      </c:tx>
      <c:layout>
        <c:manualLayout>
          <c:xMode val="edge"/>
          <c:yMode val="edge"/>
          <c:x val="0.43211515662369876"/>
          <c:y val="3.16901408450706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9164515826760782E-2"/>
          <c:y val="0.11971830985915491"/>
          <c:w val="0.93472644439872365"/>
          <c:h val="0.77112676056343465"/>
        </c:manualLayout>
      </c:layout>
      <c:lineChart>
        <c:grouping val="standard"/>
        <c:varyColors val="0"/>
        <c:ser>
          <c:idx val="0"/>
          <c:order val="0"/>
          <c:tx>
            <c:strRef>
              <c:f>'14・清水推移'!$A$25</c:f>
              <c:strCache>
                <c:ptCount val="1"/>
                <c:pt idx="0">
                  <c:v>平成29年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'14・清水推移'!$B$24:$M$24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'14・清水推移'!$B$25:$M$25</c:f>
              <c:numCache>
                <c:formatCode>#,##0.0;[Red]\-#,##0.0</c:formatCode>
                <c:ptCount val="12"/>
                <c:pt idx="0">
                  <c:v>16.899999999999999</c:v>
                </c:pt>
                <c:pt idx="1">
                  <c:v>14.7</c:v>
                </c:pt>
                <c:pt idx="2">
                  <c:v>19.899999999999999</c:v>
                </c:pt>
                <c:pt idx="3">
                  <c:v>20</c:v>
                </c:pt>
                <c:pt idx="4">
                  <c:v>23.4</c:v>
                </c:pt>
                <c:pt idx="5">
                  <c:v>19.3</c:v>
                </c:pt>
                <c:pt idx="6">
                  <c:v>19.5</c:v>
                </c:pt>
                <c:pt idx="7">
                  <c:v>17.8</c:v>
                </c:pt>
                <c:pt idx="8">
                  <c:v>19</c:v>
                </c:pt>
                <c:pt idx="9">
                  <c:v>17.8</c:v>
                </c:pt>
                <c:pt idx="10">
                  <c:v>19.100000000000001</c:v>
                </c:pt>
                <c:pt idx="11">
                  <c:v>22.7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6BA-4CDC-8F41-A93E49A44200}"/>
            </c:ext>
          </c:extLst>
        </c:ser>
        <c:ser>
          <c:idx val="1"/>
          <c:order val="1"/>
          <c:tx>
            <c:strRef>
              <c:f>'14・清水推移'!$A$26</c:f>
              <c:strCache>
                <c:ptCount val="1"/>
                <c:pt idx="0">
                  <c:v>平成30年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'14・清水推移'!$B$24:$M$24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'14・清水推移'!$B$26:$M$26</c:f>
              <c:numCache>
                <c:formatCode>#,##0.0;[Red]\-#,##0.0</c:formatCode>
                <c:ptCount val="12"/>
                <c:pt idx="0">
                  <c:v>17.8</c:v>
                </c:pt>
                <c:pt idx="1">
                  <c:v>19.2</c:v>
                </c:pt>
                <c:pt idx="2">
                  <c:v>22</c:v>
                </c:pt>
                <c:pt idx="3">
                  <c:v>19.600000000000001</c:v>
                </c:pt>
                <c:pt idx="4">
                  <c:v>21.2</c:v>
                </c:pt>
                <c:pt idx="5">
                  <c:v>21.5</c:v>
                </c:pt>
                <c:pt idx="6">
                  <c:v>19.5</c:v>
                </c:pt>
                <c:pt idx="7">
                  <c:v>20.8</c:v>
                </c:pt>
                <c:pt idx="8">
                  <c:v>18</c:v>
                </c:pt>
                <c:pt idx="9">
                  <c:v>21.1</c:v>
                </c:pt>
                <c:pt idx="10">
                  <c:v>20.7</c:v>
                </c:pt>
                <c:pt idx="11">
                  <c:v>18.2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6BA-4CDC-8F41-A93E49A44200}"/>
            </c:ext>
          </c:extLst>
        </c:ser>
        <c:ser>
          <c:idx val="2"/>
          <c:order val="2"/>
          <c:tx>
            <c:strRef>
              <c:f>'14・清水推移'!$A$27</c:f>
              <c:strCache>
                <c:ptCount val="1"/>
                <c:pt idx="0">
                  <c:v>令和1年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'14・清水推移'!$B$24:$M$24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'14・清水推移'!$B$27:$M$27</c:f>
              <c:numCache>
                <c:formatCode>#,##0.0;[Red]\-#,##0.0</c:formatCode>
                <c:ptCount val="12"/>
                <c:pt idx="0">
                  <c:v>18.600000000000001</c:v>
                </c:pt>
                <c:pt idx="1">
                  <c:v>19.100000000000001</c:v>
                </c:pt>
                <c:pt idx="2">
                  <c:v>19.899999999999999</c:v>
                </c:pt>
                <c:pt idx="3">
                  <c:v>18.5</c:v>
                </c:pt>
                <c:pt idx="4">
                  <c:v>19.8</c:v>
                </c:pt>
                <c:pt idx="5">
                  <c:v>18</c:v>
                </c:pt>
                <c:pt idx="6">
                  <c:v>20.6</c:v>
                </c:pt>
                <c:pt idx="7">
                  <c:v>17.5</c:v>
                </c:pt>
                <c:pt idx="8">
                  <c:v>17.100000000000001</c:v>
                </c:pt>
                <c:pt idx="9">
                  <c:v>21.2</c:v>
                </c:pt>
                <c:pt idx="10">
                  <c:v>19</c:v>
                </c:pt>
                <c:pt idx="11">
                  <c:v>18.2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6BA-4CDC-8F41-A93E49A44200}"/>
            </c:ext>
          </c:extLst>
        </c:ser>
        <c:ser>
          <c:idx val="3"/>
          <c:order val="3"/>
          <c:tx>
            <c:strRef>
              <c:f>'14・清水推移'!$A$28</c:f>
              <c:strCache>
                <c:ptCount val="1"/>
                <c:pt idx="0">
                  <c:v>令和2年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'14・清水推移'!$B$24:$M$24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'14・清水推移'!$B$28:$M$28</c:f>
              <c:numCache>
                <c:formatCode>#,##0.0;[Red]\-#,##0.0</c:formatCode>
                <c:ptCount val="12"/>
                <c:pt idx="0">
                  <c:v>18</c:v>
                </c:pt>
                <c:pt idx="1">
                  <c:v>21.8</c:v>
                </c:pt>
                <c:pt idx="2">
                  <c:v>22.1</c:v>
                </c:pt>
                <c:pt idx="3">
                  <c:v>19</c:v>
                </c:pt>
                <c:pt idx="4">
                  <c:v>19.3</c:v>
                </c:pt>
                <c:pt idx="5">
                  <c:v>17.8</c:v>
                </c:pt>
                <c:pt idx="6">
                  <c:v>20.3</c:v>
                </c:pt>
                <c:pt idx="7">
                  <c:v>18.899999999999999</c:v>
                </c:pt>
                <c:pt idx="8">
                  <c:v>18.600000000000001</c:v>
                </c:pt>
                <c:pt idx="9">
                  <c:v>20.100000000000001</c:v>
                </c:pt>
                <c:pt idx="10">
                  <c:v>17.3</c:v>
                </c:pt>
                <c:pt idx="11">
                  <c:v>19.2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6BA-4CDC-8F41-A93E49A44200}"/>
            </c:ext>
          </c:extLst>
        </c:ser>
        <c:ser>
          <c:idx val="4"/>
          <c:order val="4"/>
          <c:tx>
            <c:strRef>
              <c:f>'14・清水推移'!$A$29</c:f>
              <c:strCache>
                <c:ptCount val="1"/>
                <c:pt idx="0">
                  <c:v>令和3年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cat>
            <c:strRef>
              <c:f>'14・清水推移'!$B$24:$M$24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'14・清水推移'!$B$29:$M$29</c:f>
              <c:numCache>
                <c:formatCode>#,##0.0;[Red]\-#,##0.0</c:formatCode>
                <c:ptCount val="12"/>
                <c:pt idx="0">
                  <c:v>16.7</c:v>
                </c:pt>
                <c:pt idx="1">
                  <c:v>20</c:v>
                </c:pt>
                <c:pt idx="2">
                  <c:v>21.5</c:v>
                </c:pt>
                <c:pt idx="3">
                  <c:v>20.7</c:v>
                </c:pt>
                <c:pt idx="4">
                  <c:v>21.3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6BA-4CDC-8F41-A93E49A442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797464"/>
        <c:axId val="237797856"/>
      </c:lineChart>
      <c:catAx>
        <c:axId val="23779746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978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797856"/>
        <c:scaling>
          <c:orientation val="minMax"/>
          <c:max val="25"/>
          <c:min val="1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875" b="0" i="0" strike="noStrike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（単位：万トン</a:t>
                </a:r>
                <a:r>
                  <a:rPr lang="en-US" altLang="ja-JP" sz="875" b="0" i="0" strike="noStrike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)</a:t>
                </a:r>
              </a:p>
            </c:rich>
          </c:tx>
          <c:layout>
            <c:manualLayout>
              <c:xMode val="edge"/>
              <c:yMode val="edge"/>
              <c:x val="6.5274151436031424E-3"/>
              <c:y val="2.1126760563380278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97464"/>
        <c:crosses val="autoZero"/>
        <c:crossBetween val="midCat"/>
        <c:majorUnit val="5"/>
        <c:minorUnit val="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清水支部　月末保管残高の推移　　　　　　　　　　　　　　　静岡県倉庫協会</a:t>
            </a:r>
          </a:p>
        </c:rich>
      </c:tx>
      <c:layout>
        <c:manualLayout>
          <c:xMode val="edge"/>
          <c:yMode val="edge"/>
          <c:x val="0.41022307991317597"/>
          <c:y val="4.28571428571429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2987654066177508E-2"/>
          <c:y val="0.13928608923884514"/>
          <c:w val="0.92791671439624257"/>
          <c:h val="0.73571556870041976"/>
        </c:manualLayout>
      </c:layout>
      <c:lineChart>
        <c:grouping val="standard"/>
        <c:varyColors val="0"/>
        <c:ser>
          <c:idx val="0"/>
          <c:order val="0"/>
          <c:tx>
            <c:strRef>
              <c:f>'14・清水推移'!$A$54</c:f>
              <c:strCache>
                <c:ptCount val="1"/>
                <c:pt idx="0">
                  <c:v>平成29年</c:v>
                </c:pt>
              </c:strCache>
            </c:strRef>
          </c:tx>
          <c:spPr>
            <a:ln w="12700">
              <a:solidFill>
                <a:srgbClr val="00CC66"/>
              </a:solidFill>
              <a:prstDash val="lgDashDot"/>
            </a:ln>
          </c:spPr>
          <c:marker>
            <c:symbol val="none"/>
          </c:marker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'14・清水推移'!$B$54:$M$54</c:f>
              <c:numCache>
                <c:formatCode>#,##0.0;[Red]\-#,##0.0</c:formatCode>
                <c:ptCount val="12"/>
                <c:pt idx="0">
                  <c:v>38</c:v>
                </c:pt>
                <c:pt idx="1">
                  <c:v>35.700000000000003</c:v>
                </c:pt>
                <c:pt idx="2">
                  <c:v>37</c:v>
                </c:pt>
                <c:pt idx="3">
                  <c:v>36.799999999999997</c:v>
                </c:pt>
                <c:pt idx="4">
                  <c:v>39.200000000000003</c:v>
                </c:pt>
                <c:pt idx="5">
                  <c:v>38</c:v>
                </c:pt>
                <c:pt idx="6">
                  <c:v>35.9</c:v>
                </c:pt>
                <c:pt idx="7">
                  <c:v>35.4</c:v>
                </c:pt>
                <c:pt idx="8">
                  <c:v>36.700000000000003</c:v>
                </c:pt>
                <c:pt idx="9">
                  <c:v>37.200000000000003</c:v>
                </c:pt>
                <c:pt idx="10">
                  <c:v>37.1</c:v>
                </c:pt>
                <c:pt idx="11">
                  <c:v>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8F-414B-B636-C15D0E8CAE14}"/>
            </c:ext>
          </c:extLst>
        </c:ser>
        <c:ser>
          <c:idx val="1"/>
          <c:order val="1"/>
          <c:tx>
            <c:strRef>
              <c:f>'14・清水推移'!$A$55</c:f>
              <c:strCache>
                <c:ptCount val="1"/>
                <c:pt idx="0">
                  <c:v>平成30年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'14・清水推移'!$B$55:$M$55</c:f>
              <c:numCache>
                <c:formatCode>#,##0.0;[Red]\-#,##0.0</c:formatCode>
                <c:ptCount val="12"/>
                <c:pt idx="0">
                  <c:v>36.9</c:v>
                </c:pt>
                <c:pt idx="1">
                  <c:v>38.9</c:v>
                </c:pt>
                <c:pt idx="2">
                  <c:v>39.799999999999997</c:v>
                </c:pt>
                <c:pt idx="3">
                  <c:v>38.4</c:v>
                </c:pt>
                <c:pt idx="4">
                  <c:v>39.200000000000003</c:v>
                </c:pt>
                <c:pt idx="5">
                  <c:v>40.700000000000003</c:v>
                </c:pt>
                <c:pt idx="6">
                  <c:v>37.9</c:v>
                </c:pt>
                <c:pt idx="7">
                  <c:v>39</c:v>
                </c:pt>
                <c:pt idx="8">
                  <c:v>38.4</c:v>
                </c:pt>
                <c:pt idx="9">
                  <c:v>40.1</c:v>
                </c:pt>
                <c:pt idx="10">
                  <c:v>40.799999999999997</c:v>
                </c:pt>
                <c:pt idx="11">
                  <c:v>39.700000000000003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88F-414B-B636-C15D0E8CAE14}"/>
            </c:ext>
          </c:extLst>
        </c:ser>
        <c:ser>
          <c:idx val="2"/>
          <c:order val="2"/>
          <c:tx>
            <c:strRef>
              <c:f>'14・清水推移'!$A$56</c:f>
              <c:strCache>
                <c:ptCount val="1"/>
                <c:pt idx="0">
                  <c:v>令和1年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'14・清水推移'!$B$56:$M$56</c:f>
              <c:numCache>
                <c:formatCode>#,##0.0;[Red]\-#,##0.0</c:formatCode>
                <c:ptCount val="12"/>
                <c:pt idx="0">
                  <c:v>40.9</c:v>
                </c:pt>
                <c:pt idx="1">
                  <c:v>42.3</c:v>
                </c:pt>
                <c:pt idx="2">
                  <c:v>42.1</c:v>
                </c:pt>
                <c:pt idx="3">
                  <c:v>37.9</c:v>
                </c:pt>
                <c:pt idx="4">
                  <c:v>39.700000000000003</c:v>
                </c:pt>
                <c:pt idx="5">
                  <c:v>38.4</c:v>
                </c:pt>
                <c:pt idx="6">
                  <c:v>39.6</c:v>
                </c:pt>
                <c:pt idx="7">
                  <c:v>39.299999999999997</c:v>
                </c:pt>
                <c:pt idx="8">
                  <c:v>38.1</c:v>
                </c:pt>
                <c:pt idx="9">
                  <c:v>40.4</c:v>
                </c:pt>
                <c:pt idx="10">
                  <c:v>41.1</c:v>
                </c:pt>
                <c:pt idx="11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88F-414B-B636-C15D0E8CAE14}"/>
            </c:ext>
          </c:extLst>
        </c:ser>
        <c:ser>
          <c:idx val="3"/>
          <c:order val="3"/>
          <c:tx>
            <c:strRef>
              <c:f>'14・清水推移'!$A$57</c:f>
              <c:strCache>
                <c:ptCount val="1"/>
                <c:pt idx="0">
                  <c:v>令和2年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'14・清水推移'!$B$57:$M$57</c:f>
              <c:numCache>
                <c:formatCode>#,##0.0;[Red]\-#,##0.0</c:formatCode>
                <c:ptCount val="12"/>
                <c:pt idx="0">
                  <c:v>40.5</c:v>
                </c:pt>
                <c:pt idx="1">
                  <c:v>42.5</c:v>
                </c:pt>
                <c:pt idx="2">
                  <c:v>41.8</c:v>
                </c:pt>
                <c:pt idx="3">
                  <c:v>40.1</c:v>
                </c:pt>
                <c:pt idx="4">
                  <c:v>43</c:v>
                </c:pt>
                <c:pt idx="5">
                  <c:v>42.8</c:v>
                </c:pt>
                <c:pt idx="6">
                  <c:v>42.7</c:v>
                </c:pt>
                <c:pt idx="7">
                  <c:v>42.3</c:v>
                </c:pt>
                <c:pt idx="8">
                  <c:v>41</c:v>
                </c:pt>
                <c:pt idx="9">
                  <c:v>40.700000000000003</c:v>
                </c:pt>
                <c:pt idx="10">
                  <c:v>38</c:v>
                </c:pt>
                <c:pt idx="11">
                  <c:v>36.4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88F-414B-B636-C15D0E8CAE14}"/>
            </c:ext>
          </c:extLst>
        </c:ser>
        <c:ser>
          <c:idx val="4"/>
          <c:order val="4"/>
          <c:tx>
            <c:strRef>
              <c:f>'14・清水推移'!$A$58</c:f>
              <c:strCache>
                <c:ptCount val="1"/>
                <c:pt idx="0">
                  <c:v>令和3年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'14・清水推移'!$B$58:$M$58</c:f>
              <c:numCache>
                <c:formatCode>#,##0.0;[Red]\-#,##0.0</c:formatCode>
                <c:ptCount val="12"/>
                <c:pt idx="0">
                  <c:v>36.9</c:v>
                </c:pt>
                <c:pt idx="1">
                  <c:v>38.200000000000003</c:v>
                </c:pt>
                <c:pt idx="2">
                  <c:v>38.200000000000003</c:v>
                </c:pt>
                <c:pt idx="3">
                  <c:v>36.4</c:v>
                </c:pt>
                <c:pt idx="4">
                  <c:v>37.700000000000003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88F-414B-B636-C15D0E8CAE14}"/>
            </c:ext>
          </c:extLst>
        </c:ser>
        <c:ser>
          <c:idx val="5"/>
          <c:order val="5"/>
          <c:tx>
            <c:strRef>
              <c:f>'14・清水推移'!$A$65</c:f>
              <c:strCache>
                <c:ptCount val="1"/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none"/>
          </c:marker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'14・清水推移'!$B$65:$M$65</c:f>
              <c:numCache>
                <c:formatCode>General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88F-414B-B636-C15D0E8CAE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798640"/>
        <c:axId val="237799032"/>
      </c:lineChart>
      <c:catAx>
        <c:axId val="2377986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990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799032"/>
        <c:scaling>
          <c:orientation val="minMax"/>
          <c:max val="45"/>
          <c:min val="2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9.1743119266055051E-3"/>
              <c:y val="0.0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98640"/>
        <c:crosses val="autoZero"/>
        <c:crossBetween val="midCat"/>
        <c:majorUnit val="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清水支部　回転率の推移　　　　　　　　　　　　　　　　　静岡県倉庫協会</a:t>
            </a:r>
          </a:p>
        </c:rich>
      </c:tx>
      <c:layout>
        <c:manualLayout>
          <c:xMode val="edge"/>
          <c:yMode val="edge"/>
          <c:x val="0.43398747705561896"/>
          <c:y val="4.18118466898953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0522927546629534E-2"/>
          <c:y val="0.15331010452961671"/>
          <c:w val="0.9241841863053849"/>
          <c:h val="0.70731707317073167"/>
        </c:manualLayout>
      </c:layout>
      <c:lineChart>
        <c:grouping val="standard"/>
        <c:varyColors val="0"/>
        <c:ser>
          <c:idx val="0"/>
          <c:order val="0"/>
          <c:tx>
            <c:strRef>
              <c:f>'14・清水推移'!$A$84</c:f>
              <c:strCache>
                <c:ptCount val="1"/>
                <c:pt idx="0">
                  <c:v>平成29年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'14・清水推移'!$B$83:$M$83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'14・清水推移'!$B$84:$M$84</c:f>
              <c:numCache>
                <c:formatCode>General</c:formatCode>
                <c:ptCount val="12"/>
                <c:pt idx="0">
                  <c:v>44</c:v>
                </c:pt>
                <c:pt idx="1">
                  <c:v>42.9</c:v>
                </c:pt>
                <c:pt idx="2">
                  <c:v>52.9</c:v>
                </c:pt>
                <c:pt idx="3">
                  <c:v>54.6</c:v>
                </c:pt>
                <c:pt idx="4">
                  <c:v>58.6</c:v>
                </c:pt>
                <c:pt idx="5">
                  <c:v>51.4</c:v>
                </c:pt>
                <c:pt idx="6" formatCode="0.0_ ">
                  <c:v>55.6</c:v>
                </c:pt>
                <c:pt idx="7">
                  <c:v>50.5</c:v>
                </c:pt>
                <c:pt idx="8">
                  <c:v>50.9</c:v>
                </c:pt>
                <c:pt idx="9">
                  <c:v>47.7</c:v>
                </c:pt>
                <c:pt idx="10">
                  <c:v>51.7</c:v>
                </c:pt>
                <c:pt idx="11">
                  <c:v>59.4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D0F-4B83-B54F-F62CCD686883}"/>
            </c:ext>
          </c:extLst>
        </c:ser>
        <c:ser>
          <c:idx val="1"/>
          <c:order val="1"/>
          <c:tx>
            <c:strRef>
              <c:f>'14・清水推移'!$A$85</c:f>
              <c:strCache>
                <c:ptCount val="1"/>
                <c:pt idx="0">
                  <c:v>平成30年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'14・清水推移'!$B$83:$M$83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'14・清水推移'!$B$85:$M$85</c:f>
              <c:numCache>
                <c:formatCode>General</c:formatCode>
                <c:ptCount val="12"/>
                <c:pt idx="0">
                  <c:v>49</c:v>
                </c:pt>
                <c:pt idx="1">
                  <c:v>47.9</c:v>
                </c:pt>
                <c:pt idx="2">
                  <c:v>54.9</c:v>
                </c:pt>
                <c:pt idx="3">
                  <c:v>51.9</c:v>
                </c:pt>
                <c:pt idx="4">
                  <c:v>53.4</c:v>
                </c:pt>
                <c:pt idx="5">
                  <c:v>52</c:v>
                </c:pt>
                <c:pt idx="6" formatCode="0.0_ ">
                  <c:v>53.1</c:v>
                </c:pt>
                <c:pt idx="7">
                  <c:v>52.7</c:v>
                </c:pt>
                <c:pt idx="8">
                  <c:v>47.4</c:v>
                </c:pt>
                <c:pt idx="9">
                  <c:v>51.7</c:v>
                </c:pt>
                <c:pt idx="10">
                  <c:v>50.5</c:v>
                </c:pt>
                <c:pt idx="11">
                  <c:v>46.4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D0F-4B83-B54F-F62CCD686883}"/>
            </c:ext>
          </c:extLst>
        </c:ser>
        <c:ser>
          <c:idx val="2"/>
          <c:order val="2"/>
          <c:tx>
            <c:strRef>
              <c:f>'14・清水推移'!$A$86</c:f>
              <c:strCache>
                <c:ptCount val="1"/>
                <c:pt idx="0">
                  <c:v>令和1年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'14・清水推移'!$B$83:$M$83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'14・清水推移'!$B$86:$M$86</c:f>
              <c:numCache>
                <c:formatCode>General</c:formatCode>
                <c:ptCount val="12"/>
                <c:pt idx="0">
                  <c:v>44.7</c:v>
                </c:pt>
                <c:pt idx="1">
                  <c:v>44.2</c:v>
                </c:pt>
                <c:pt idx="2">
                  <c:v>47.2</c:v>
                </c:pt>
                <c:pt idx="3">
                  <c:v>51.4</c:v>
                </c:pt>
                <c:pt idx="4">
                  <c:v>48.7</c:v>
                </c:pt>
                <c:pt idx="5">
                  <c:v>47.7</c:v>
                </c:pt>
                <c:pt idx="6" formatCode="0.0_ ">
                  <c:v>51.2</c:v>
                </c:pt>
                <c:pt idx="7">
                  <c:v>44.5</c:v>
                </c:pt>
                <c:pt idx="8">
                  <c:v>45.6</c:v>
                </c:pt>
                <c:pt idx="9">
                  <c:v>51.2</c:v>
                </c:pt>
                <c:pt idx="10">
                  <c:v>45.8</c:v>
                </c:pt>
                <c:pt idx="11">
                  <c:v>48.1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D0F-4B83-B54F-F62CCD686883}"/>
            </c:ext>
          </c:extLst>
        </c:ser>
        <c:ser>
          <c:idx val="3"/>
          <c:order val="3"/>
          <c:tx>
            <c:strRef>
              <c:f>'14・清水推移'!$A$87</c:f>
              <c:strCache>
                <c:ptCount val="1"/>
                <c:pt idx="0">
                  <c:v>令和2年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'14・清水推移'!$B$83:$M$83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'14・清水推移'!$B$87:$M$87</c:f>
              <c:numCache>
                <c:formatCode>0.0_ </c:formatCode>
                <c:ptCount val="12"/>
                <c:pt idx="0" formatCode="General">
                  <c:v>43.5</c:v>
                </c:pt>
                <c:pt idx="1">
                  <c:v>50</c:v>
                </c:pt>
                <c:pt idx="2" formatCode="General">
                  <c:v>53.2</c:v>
                </c:pt>
                <c:pt idx="3" formatCode="General">
                  <c:v>48.5</c:v>
                </c:pt>
                <c:pt idx="4" formatCode="General">
                  <c:v>42.9</c:v>
                </c:pt>
                <c:pt idx="5" formatCode="General">
                  <c:v>41.7</c:v>
                </c:pt>
                <c:pt idx="6">
                  <c:v>47.4</c:v>
                </c:pt>
                <c:pt idx="7" formatCode="General">
                  <c:v>45</c:v>
                </c:pt>
                <c:pt idx="8" formatCode="General">
                  <c:v>46.3</c:v>
                </c:pt>
                <c:pt idx="9" formatCode="General">
                  <c:v>49.6</c:v>
                </c:pt>
                <c:pt idx="10" formatCode="General">
                  <c:v>47.6</c:v>
                </c:pt>
                <c:pt idx="11" formatCode="General">
                  <c:v>53.7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D0F-4B83-B54F-F62CCD686883}"/>
            </c:ext>
          </c:extLst>
        </c:ser>
        <c:ser>
          <c:idx val="4"/>
          <c:order val="4"/>
          <c:tx>
            <c:strRef>
              <c:f>'14・清水推移'!$A$88</c:f>
              <c:strCache>
                <c:ptCount val="1"/>
                <c:pt idx="0">
                  <c:v>令和3年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cat>
            <c:strRef>
              <c:f>'14・清水推移'!$B$83:$M$83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'14・清水推移'!$B$88:$M$88</c:f>
              <c:numCache>
                <c:formatCode>0.0_ </c:formatCode>
                <c:ptCount val="12"/>
                <c:pt idx="0" formatCode="General">
                  <c:v>44.8</c:v>
                </c:pt>
                <c:pt idx="1">
                  <c:v>51.5</c:v>
                </c:pt>
                <c:pt idx="2" formatCode="General">
                  <c:v>56.2</c:v>
                </c:pt>
                <c:pt idx="3" formatCode="General">
                  <c:v>57.8</c:v>
                </c:pt>
                <c:pt idx="4" formatCode="General">
                  <c:v>55.6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D0F-4B83-B54F-F62CCD6868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799816"/>
        <c:axId val="237800208"/>
      </c:lineChart>
      <c:catAx>
        <c:axId val="23779981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8002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800208"/>
        <c:scaling>
          <c:orientation val="minMax"/>
          <c:max val="70"/>
          <c:min val="3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5359477124184934E-3"/>
              <c:y val="3.8327526132404179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99816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静岡支部　入庫高の推移　　　　　　　　　　　　　　　　　静岡県倉庫協会</a:t>
            </a:r>
          </a:p>
        </c:rich>
      </c:tx>
      <c:layout>
        <c:manualLayout>
          <c:xMode val="edge"/>
          <c:yMode val="edge"/>
          <c:x val="0.38903421667591831"/>
          <c:y val="3.16901408450706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0913870574788987E-2"/>
          <c:y val="0.12676056338028169"/>
          <c:w val="0.90992225104174151"/>
          <c:h val="0.7640845070422535"/>
        </c:manualLayout>
      </c:layout>
      <c:lineChart>
        <c:grouping val="standard"/>
        <c:varyColors val="0"/>
        <c:ser>
          <c:idx val="0"/>
          <c:order val="0"/>
          <c:tx>
            <c:strRef>
              <c:f>'15・静岡推移 '!$A$25</c:f>
              <c:strCache>
                <c:ptCount val="1"/>
                <c:pt idx="0">
                  <c:v>平成29年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'15・静岡推移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'!$B$25:$M$25</c:f>
              <c:numCache>
                <c:formatCode>#,##0.0;[Red]\-#,##0.0</c:formatCode>
                <c:ptCount val="12"/>
                <c:pt idx="0">
                  <c:v>33.1</c:v>
                </c:pt>
                <c:pt idx="1">
                  <c:v>35.1</c:v>
                </c:pt>
                <c:pt idx="2">
                  <c:v>41.1</c:v>
                </c:pt>
                <c:pt idx="3">
                  <c:v>42.3</c:v>
                </c:pt>
                <c:pt idx="4">
                  <c:v>42.9</c:v>
                </c:pt>
                <c:pt idx="5">
                  <c:v>48.7</c:v>
                </c:pt>
                <c:pt idx="6">
                  <c:v>50.1</c:v>
                </c:pt>
                <c:pt idx="7">
                  <c:v>35.4</c:v>
                </c:pt>
                <c:pt idx="8">
                  <c:v>35</c:v>
                </c:pt>
                <c:pt idx="9">
                  <c:v>39</c:v>
                </c:pt>
                <c:pt idx="10">
                  <c:v>38</c:v>
                </c:pt>
                <c:pt idx="11">
                  <c:v>37.299999999999997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18-4173-800C-A89E805645B0}"/>
            </c:ext>
          </c:extLst>
        </c:ser>
        <c:ser>
          <c:idx val="1"/>
          <c:order val="1"/>
          <c:tx>
            <c:strRef>
              <c:f>'15・静岡推移 '!$A$26</c:f>
              <c:strCache>
                <c:ptCount val="1"/>
                <c:pt idx="0">
                  <c:v>平成30年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'15・静岡推移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'!$B$26:$M$26</c:f>
              <c:numCache>
                <c:formatCode>#,##0.0;[Red]\-#,##0.0</c:formatCode>
                <c:ptCount val="12"/>
                <c:pt idx="0">
                  <c:v>31</c:v>
                </c:pt>
                <c:pt idx="1">
                  <c:v>41.9</c:v>
                </c:pt>
                <c:pt idx="2">
                  <c:v>40.700000000000003</c:v>
                </c:pt>
                <c:pt idx="3">
                  <c:v>47.3</c:v>
                </c:pt>
                <c:pt idx="4">
                  <c:v>55.6</c:v>
                </c:pt>
                <c:pt idx="5">
                  <c:v>54.5</c:v>
                </c:pt>
                <c:pt idx="6">
                  <c:v>50.6</c:v>
                </c:pt>
                <c:pt idx="7">
                  <c:v>41.6</c:v>
                </c:pt>
                <c:pt idx="8">
                  <c:v>40.700000000000003</c:v>
                </c:pt>
                <c:pt idx="9">
                  <c:v>53.2</c:v>
                </c:pt>
                <c:pt idx="10">
                  <c:v>46.1</c:v>
                </c:pt>
                <c:pt idx="11">
                  <c:v>50.5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A18-4173-800C-A89E805645B0}"/>
            </c:ext>
          </c:extLst>
        </c:ser>
        <c:ser>
          <c:idx val="2"/>
          <c:order val="2"/>
          <c:tx>
            <c:strRef>
              <c:f>'15・静岡推移 '!$A$27</c:f>
              <c:strCache>
                <c:ptCount val="1"/>
                <c:pt idx="0">
                  <c:v>令和1年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'15・静岡推移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'!$B$27:$M$27</c:f>
              <c:numCache>
                <c:formatCode>#,##0.0;[Red]\-#,##0.0</c:formatCode>
                <c:ptCount val="12"/>
                <c:pt idx="0">
                  <c:v>46.8</c:v>
                </c:pt>
                <c:pt idx="1">
                  <c:v>51.9</c:v>
                </c:pt>
                <c:pt idx="2">
                  <c:v>48.4</c:v>
                </c:pt>
                <c:pt idx="3">
                  <c:v>60.2</c:v>
                </c:pt>
                <c:pt idx="4">
                  <c:v>52.3</c:v>
                </c:pt>
                <c:pt idx="5">
                  <c:v>59.3</c:v>
                </c:pt>
                <c:pt idx="6">
                  <c:v>66.7</c:v>
                </c:pt>
                <c:pt idx="7">
                  <c:v>43.7</c:v>
                </c:pt>
                <c:pt idx="8">
                  <c:v>73.5</c:v>
                </c:pt>
                <c:pt idx="9">
                  <c:v>62.6</c:v>
                </c:pt>
                <c:pt idx="10">
                  <c:v>59.5</c:v>
                </c:pt>
                <c:pt idx="11">
                  <c:v>53.9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A18-4173-800C-A89E805645B0}"/>
            </c:ext>
          </c:extLst>
        </c:ser>
        <c:ser>
          <c:idx val="3"/>
          <c:order val="3"/>
          <c:tx>
            <c:strRef>
              <c:f>'15・静岡推移 '!$A$28</c:f>
              <c:strCache>
                <c:ptCount val="1"/>
                <c:pt idx="0">
                  <c:v>令和2年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'15・静岡推移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'!$B$28:$M$28</c:f>
              <c:numCache>
                <c:formatCode>#,##0.0;[Red]\-#,##0.0</c:formatCode>
                <c:ptCount val="12"/>
                <c:pt idx="0">
                  <c:v>47.8</c:v>
                </c:pt>
                <c:pt idx="1">
                  <c:v>44.8</c:v>
                </c:pt>
                <c:pt idx="2">
                  <c:v>52.1</c:v>
                </c:pt>
                <c:pt idx="3">
                  <c:v>55.6</c:v>
                </c:pt>
                <c:pt idx="4">
                  <c:v>47.6</c:v>
                </c:pt>
                <c:pt idx="5">
                  <c:v>72.400000000000006</c:v>
                </c:pt>
                <c:pt idx="6">
                  <c:v>64.7</c:v>
                </c:pt>
                <c:pt idx="7">
                  <c:v>42.3</c:v>
                </c:pt>
                <c:pt idx="8">
                  <c:v>49.9</c:v>
                </c:pt>
                <c:pt idx="9">
                  <c:v>47.9</c:v>
                </c:pt>
                <c:pt idx="10">
                  <c:v>46.1</c:v>
                </c:pt>
                <c:pt idx="11">
                  <c:v>44.3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A18-4173-800C-A89E805645B0}"/>
            </c:ext>
          </c:extLst>
        </c:ser>
        <c:ser>
          <c:idx val="4"/>
          <c:order val="4"/>
          <c:tx>
            <c:strRef>
              <c:f>'15・静岡推移 '!$A$29</c:f>
              <c:strCache>
                <c:ptCount val="1"/>
                <c:pt idx="0">
                  <c:v>令和3年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cat>
            <c:strRef>
              <c:f>'15・静岡推移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'!$B$29:$M$29</c:f>
              <c:numCache>
                <c:formatCode>#,##0.0;[Red]\-#,##0.0</c:formatCode>
                <c:ptCount val="12"/>
                <c:pt idx="0">
                  <c:v>44.4</c:v>
                </c:pt>
                <c:pt idx="1">
                  <c:v>43.2</c:v>
                </c:pt>
                <c:pt idx="2">
                  <c:v>58.3</c:v>
                </c:pt>
                <c:pt idx="3">
                  <c:v>82.3</c:v>
                </c:pt>
                <c:pt idx="4">
                  <c:v>75.599999999999994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A18-4173-800C-A89E805645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5995720"/>
        <c:axId val="235996112"/>
      </c:lineChart>
      <c:catAx>
        <c:axId val="2359957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59961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5996112"/>
        <c:scaling>
          <c:orientation val="minMax"/>
          <c:max val="90"/>
          <c:min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6.5274151436031424E-3"/>
              <c:y val="1.7605633802816902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5995720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静岡支部　保管残高の推移　　　　　　　　　　　　　　　　静岡県倉庫協会</a:t>
            </a:r>
          </a:p>
        </c:rich>
      </c:tx>
      <c:layout>
        <c:manualLayout>
          <c:xMode val="edge"/>
          <c:yMode val="edge"/>
          <c:x val="0.39346460123863686"/>
          <c:y val="2.857142857142859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8103340023673495E-2"/>
          <c:y val="0.11428608923884516"/>
          <c:w val="0.92287699509420329"/>
          <c:h val="0.77500135149517846"/>
        </c:manualLayout>
      </c:layout>
      <c:lineChart>
        <c:grouping val="standard"/>
        <c:varyColors val="0"/>
        <c:ser>
          <c:idx val="0"/>
          <c:order val="0"/>
          <c:tx>
            <c:strRef>
              <c:f>'15・静岡推移 '!$A$54</c:f>
              <c:strCache>
                <c:ptCount val="1"/>
                <c:pt idx="0">
                  <c:v>平成29年</c:v>
                </c:pt>
              </c:strCache>
            </c:strRef>
          </c:tx>
          <c:spPr>
            <a:ln w="12700">
              <a:solidFill>
                <a:srgbClr val="00CC66"/>
              </a:solidFill>
              <a:prstDash val="lgDashDot"/>
            </a:ln>
          </c:spPr>
          <c:marker>
            <c:symbol val="none"/>
          </c:marker>
          <c:cat>
            <c:strRef>
              <c:f>'15・静岡推移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'!$B$54:$M$54</c:f>
              <c:numCache>
                <c:formatCode>#,##0.0;[Red]\-#,##0.0</c:formatCode>
                <c:ptCount val="12"/>
                <c:pt idx="0">
                  <c:v>42.4</c:v>
                </c:pt>
                <c:pt idx="1">
                  <c:v>42.8</c:v>
                </c:pt>
                <c:pt idx="2">
                  <c:v>43.9</c:v>
                </c:pt>
                <c:pt idx="3">
                  <c:v>47.3</c:v>
                </c:pt>
                <c:pt idx="4">
                  <c:v>50.1</c:v>
                </c:pt>
                <c:pt idx="5">
                  <c:v>52.2</c:v>
                </c:pt>
                <c:pt idx="6">
                  <c:v>51.2</c:v>
                </c:pt>
                <c:pt idx="7">
                  <c:v>49.2</c:v>
                </c:pt>
                <c:pt idx="8">
                  <c:v>48.2</c:v>
                </c:pt>
                <c:pt idx="9">
                  <c:v>49.1</c:v>
                </c:pt>
                <c:pt idx="10">
                  <c:v>48.9</c:v>
                </c:pt>
                <c:pt idx="11">
                  <c:v>50.5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4F-4721-859F-13C6BCA091C9}"/>
            </c:ext>
          </c:extLst>
        </c:ser>
        <c:ser>
          <c:idx val="1"/>
          <c:order val="1"/>
          <c:tx>
            <c:strRef>
              <c:f>'15・静岡推移 '!$A$55</c:f>
              <c:strCache>
                <c:ptCount val="1"/>
                <c:pt idx="0">
                  <c:v>平成30年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'15・静岡推移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'!$B$55:$M$55</c:f>
              <c:numCache>
                <c:formatCode>#,##0.0;[Red]\-#,##0.0</c:formatCode>
                <c:ptCount val="12"/>
                <c:pt idx="0">
                  <c:v>48.3</c:v>
                </c:pt>
                <c:pt idx="1">
                  <c:v>50.9</c:v>
                </c:pt>
                <c:pt idx="2">
                  <c:v>48.3</c:v>
                </c:pt>
                <c:pt idx="3">
                  <c:v>50.5</c:v>
                </c:pt>
                <c:pt idx="4">
                  <c:v>52.1</c:v>
                </c:pt>
                <c:pt idx="5">
                  <c:v>49.7</c:v>
                </c:pt>
                <c:pt idx="6">
                  <c:v>45.5</c:v>
                </c:pt>
                <c:pt idx="7">
                  <c:v>40.799999999999997</c:v>
                </c:pt>
                <c:pt idx="8">
                  <c:v>41.6</c:v>
                </c:pt>
                <c:pt idx="9">
                  <c:v>46.4</c:v>
                </c:pt>
                <c:pt idx="10">
                  <c:v>47.5</c:v>
                </c:pt>
                <c:pt idx="11">
                  <c:v>56.7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14F-4721-859F-13C6BCA091C9}"/>
            </c:ext>
          </c:extLst>
        </c:ser>
        <c:ser>
          <c:idx val="2"/>
          <c:order val="2"/>
          <c:tx>
            <c:strRef>
              <c:f>'15・静岡推移 '!$A$56</c:f>
              <c:strCache>
                <c:ptCount val="1"/>
                <c:pt idx="0">
                  <c:v>令和1年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'15・静岡推移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'!$B$56:$M$56</c:f>
              <c:numCache>
                <c:formatCode>#,##0.0;[Red]\-#,##0.0</c:formatCode>
                <c:ptCount val="12"/>
                <c:pt idx="0">
                  <c:v>54.8</c:v>
                </c:pt>
                <c:pt idx="1">
                  <c:v>59.3</c:v>
                </c:pt>
                <c:pt idx="2">
                  <c:v>58.7</c:v>
                </c:pt>
                <c:pt idx="3">
                  <c:v>64.3</c:v>
                </c:pt>
                <c:pt idx="4">
                  <c:v>57.2</c:v>
                </c:pt>
                <c:pt idx="5">
                  <c:v>59.5</c:v>
                </c:pt>
                <c:pt idx="6">
                  <c:v>57.8</c:v>
                </c:pt>
                <c:pt idx="7">
                  <c:v>57.5</c:v>
                </c:pt>
                <c:pt idx="8">
                  <c:v>57.6</c:v>
                </c:pt>
                <c:pt idx="9">
                  <c:v>61</c:v>
                </c:pt>
                <c:pt idx="10">
                  <c:v>58.2</c:v>
                </c:pt>
                <c:pt idx="11">
                  <c:v>62.9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14F-4721-859F-13C6BCA091C9}"/>
            </c:ext>
          </c:extLst>
        </c:ser>
        <c:ser>
          <c:idx val="3"/>
          <c:order val="3"/>
          <c:tx>
            <c:strRef>
              <c:f>'15・静岡推移 '!$A$57</c:f>
              <c:strCache>
                <c:ptCount val="1"/>
                <c:pt idx="0">
                  <c:v>令和2年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'15・静岡推移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'!$B$57:$M$57</c:f>
              <c:numCache>
                <c:formatCode>#,##0.0;[Red]\-#,##0.0</c:formatCode>
                <c:ptCount val="12"/>
                <c:pt idx="0">
                  <c:v>65.900000000000006</c:v>
                </c:pt>
                <c:pt idx="1">
                  <c:v>65.900000000000006</c:v>
                </c:pt>
                <c:pt idx="2">
                  <c:v>60.8</c:v>
                </c:pt>
                <c:pt idx="3">
                  <c:v>61</c:v>
                </c:pt>
                <c:pt idx="4">
                  <c:v>64.599999999999994</c:v>
                </c:pt>
                <c:pt idx="5">
                  <c:v>55.6</c:v>
                </c:pt>
                <c:pt idx="6">
                  <c:v>43</c:v>
                </c:pt>
                <c:pt idx="7">
                  <c:v>47.8</c:v>
                </c:pt>
                <c:pt idx="8">
                  <c:v>53.1</c:v>
                </c:pt>
                <c:pt idx="9">
                  <c:v>53.4</c:v>
                </c:pt>
                <c:pt idx="10">
                  <c:v>34</c:v>
                </c:pt>
                <c:pt idx="11">
                  <c:v>32.1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14F-4721-859F-13C6BCA091C9}"/>
            </c:ext>
          </c:extLst>
        </c:ser>
        <c:ser>
          <c:idx val="4"/>
          <c:order val="4"/>
          <c:tx>
            <c:strRef>
              <c:f>'15・静岡推移 '!$A$58</c:f>
              <c:strCache>
                <c:ptCount val="1"/>
                <c:pt idx="0">
                  <c:v>令和3年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cat>
            <c:strRef>
              <c:f>'15・静岡推移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'!$B$58:$M$58</c:f>
              <c:numCache>
                <c:formatCode>#,##0.0;[Red]\-#,##0.0</c:formatCode>
                <c:ptCount val="12"/>
                <c:pt idx="0">
                  <c:v>32.1</c:v>
                </c:pt>
                <c:pt idx="1">
                  <c:v>30.1</c:v>
                </c:pt>
                <c:pt idx="2">
                  <c:v>28.9</c:v>
                </c:pt>
                <c:pt idx="3">
                  <c:v>38</c:v>
                </c:pt>
                <c:pt idx="4">
                  <c:v>43.4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14F-4721-859F-13C6BCA091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5996896"/>
        <c:axId val="235997288"/>
      </c:lineChart>
      <c:catAx>
        <c:axId val="2359968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59972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5997288"/>
        <c:scaling>
          <c:orientation val="minMax"/>
          <c:min val="2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6.5359477124184934E-3"/>
              <c:y val="1.7857142857142856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5996896"/>
        <c:crosses val="autoZero"/>
        <c:crossBetween val="midCat"/>
        <c:majorUnit val="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静岡支部　回転率の推移　　　　　　　　　　　　　　　　静岡県倉庫協会</a:t>
            </a:r>
          </a:p>
        </c:rich>
      </c:tx>
      <c:layout>
        <c:manualLayout>
          <c:xMode val="edge"/>
          <c:yMode val="edge"/>
          <c:x val="0.41015679680667338"/>
          <c:y val="3.83275261324041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6875059604720465E-2"/>
          <c:y val="0.12891986062717894"/>
          <c:w val="0.91145949231405365"/>
          <c:h val="0.76306620209060005"/>
        </c:manualLayout>
      </c:layout>
      <c:lineChart>
        <c:grouping val="standard"/>
        <c:varyColors val="0"/>
        <c:ser>
          <c:idx val="0"/>
          <c:order val="0"/>
          <c:tx>
            <c:strRef>
              <c:f>'15・静岡推移 '!$A$84</c:f>
              <c:strCache>
                <c:ptCount val="1"/>
                <c:pt idx="0">
                  <c:v>平成29年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'15・静岡推移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'!$B$84:$M$84</c:f>
              <c:numCache>
                <c:formatCode>General</c:formatCode>
                <c:ptCount val="12"/>
                <c:pt idx="0">
                  <c:v>78</c:v>
                </c:pt>
                <c:pt idx="1">
                  <c:v>81.900000000000006</c:v>
                </c:pt>
                <c:pt idx="2">
                  <c:v>93.5</c:v>
                </c:pt>
                <c:pt idx="3">
                  <c:v>89.1</c:v>
                </c:pt>
                <c:pt idx="4">
                  <c:v>85.2</c:v>
                </c:pt>
                <c:pt idx="5">
                  <c:v>93.3</c:v>
                </c:pt>
                <c:pt idx="6">
                  <c:v>97.7</c:v>
                </c:pt>
                <c:pt idx="7">
                  <c:v>72.599999999999994</c:v>
                </c:pt>
                <c:pt idx="8">
                  <c:v>73</c:v>
                </c:pt>
                <c:pt idx="9">
                  <c:v>79.2</c:v>
                </c:pt>
                <c:pt idx="10">
                  <c:v>77.8</c:v>
                </c:pt>
                <c:pt idx="11">
                  <c:v>73.400000000000006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9A8-4E65-BCF3-C29EC31D3FCE}"/>
            </c:ext>
          </c:extLst>
        </c:ser>
        <c:ser>
          <c:idx val="1"/>
          <c:order val="1"/>
          <c:tx>
            <c:strRef>
              <c:f>'15・静岡推移 '!$A$85</c:f>
              <c:strCache>
                <c:ptCount val="1"/>
                <c:pt idx="0">
                  <c:v>平成30年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'15・静岡推移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'!$B$85:$M$85</c:f>
              <c:numCache>
                <c:formatCode>General</c:formatCode>
                <c:ptCount val="12"/>
                <c:pt idx="0">
                  <c:v>64.900000000000006</c:v>
                </c:pt>
                <c:pt idx="1">
                  <c:v>81.8</c:v>
                </c:pt>
                <c:pt idx="2">
                  <c:v>84.6</c:v>
                </c:pt>
                <c:pt idx="3">
                  <c:v>93.4</c:v>
                </c:pt>
                <c:pt idx="4">
                  <c:v>106.7</c:v>
                </c:pt>
                <c:pt idx="5">
                  <c:v>109.4</c:v>
                </c:pt>
                <c:pt idx="6">
                  <c:v>110.7</c:v>
                </c:pt>
                <c:pt idx="7">
                  <c:v>101.9</c:v>
                </c:pt>
                <c:pt idx="8">
                  <c:v>97.7</c:v>
                </c:pt>
                <c:pt idx="9">
                  <c:v>115.3</c:v>
                </c:pt>
                <c:pt idx="10">
                  <c:v>97.1</c:v>
                </c:pt>
                <c:pt idx="11">
                  <c:v>88.2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9A8-4E65-BCF3-C29EC31D3FCE}"/>
            </c:ext>
          </c:extLst>
        </c:ser>
        <c:ser>
          <c:idx val="2"/>
          <c:order val="2"/>
          <c:tx>
            <c:strRef>
              <c:f>'15・静岡推移 '!$A$86</c:f>
              <c:strCache>
                <c:ptCount val="1"/>
                <c:pt idx="0">
                  <c:v>令和1年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'15・静岡推移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'!$B$86:$M$86</c:f>
              <c:numCache>
                <c:formatCode>General</c:formatCode>
                <c:ptCount val="12"/>
                <c:pt idx="0">
                  <c:v>85.7</c:v>
                </c:pt>
                <c:pt idx="1">
                  <c:v>87</c:v>
                </c:pt>
                <c:pt idx="2">
                  <c:v>82.4</c:v>
                </c:pt>
                <c:pt idx="3">
                  <c:v>93.3</c:v>
                </c:pt>
                <c:pt idx="4">
                  <c:v>92</c:v>
                </c:pt>
                <c:pt idx="5">
                  <c:v>99.6</c:v>
                </c:pt>
                <c:pt idx="6">
                  <c:v>115.3</c:v>
                </c:pt>
                <c:pt idx="7">
                  <c:v>76.099999999999994</c:v>
                </c:pt>
                <c:pt idx="8">
                  <c:v>127.5</c:v>
                </c:pt>
                <c:pt idx="9">
                  <c:v>102.6</c:v>
                </c:pt>
                <c:pt idx="10">
                  <c:v>102.2</c:v>
                </c:pt>
                <c:pt idx="11">
                  <c:v>85.1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9A8-4E65-BCF3-C29EC31D3FCE}"/>
            </c:ext>
          </c:extLst>
        </c:ser>
        <c:ser>
          <c:idx val="3"/>
          <c:order val="3"/>
          <c:tx>
            <c:strRef>
              <c:f>'15・静岡推移 '!$A$87</c:f>
              <c:strCache>
                <c:ptCount val="1"/>
                <c:pt idx="0">
                  <c:v>令和2年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'15・静岡推移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'!$B$87:$M$87</c:f>
              <c:numCache>
                <c:formatCode>General</c:formatCode>
                <c:ptCount val="12"/>
                <c:pt idx="0">
                  <c:v>71.8</c:v>
                </c:pt>
                <c:pt idx="1">
                  <c:v>67.900000000000006</c:v>
                </c:pt>
                <c:pt idx="2">
                  <c:v>86.3</c:v>
                </c:pt>
                <c:pt idx="3">
                  <c:v>91.1</c:v>
                </c:pt>
                <c:pt idx="4">
                  <c:v>72.900000000000006</c:v>
                </c:pt>
                <c:pt idx="5">
                  <c:v>127.8</c:v>
                </c:pt>
                <c:pt idx="6">
                  <c:v>144</c:v>
                </c:pt>
                <c:pt idx="7">
                  <c:v>88.1</c:v>
                </c:pt>
                <c:pt idx="8">
                  <c:v>93.5</c:v>
                </c:pt>
                <c:pt idx="9">
                  <c:v>89.7</c:v>
                </c:pt>
                <c:pt idx="10">
                  <c:v>127.8</c:v>
                </c:pt>
                <c:pt idx="11">
                  <c:v>136.69999999999999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9A8-4E65-BCF3-C29EC31D3FCE}"/>
            </c:ext>
          </c:extLst>
        </c:ser>
        <c:ser>
          <c:idx val="4"/>
          <c:order val="4"/>
          <c:tx>
            <c:strRef>
              <c:f>'15・静岡推移 '!$A$88</c:f>
              <c:strCache>
                <c:ptCount val="1"/>
                <c:pt idx="0">
                  <c:v>令和3年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>
                <a:noFill/>
              </a:ln>
            </c:spPr>
          </c:marker>
          <c:cat>
            <c:strRef>
              <c:f>'15・静岡推移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'!$B$88:$M$88</c:f>
              <c:numCache>
                <c:formatCode>General</c:formatCode>
                <c:ptCount val="12"/>
                <c:pt idx="0">
                  <c:v>138.19999999999999</c:v>
                </c:pt>
                <c:pt idx="1">
                  <c:v>142.4</c:v>
                </c:pt>
                <c:pt idx="2">
                  <c:v>199.9</c:v>
                </c:pt>
                <c:pt idx="3">
                  <c:v>232.5</c:v>
                </c:pt>
                <c:pt idx="4">
                  <c:v>179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9A8-4E65-BCF3-C29EC31D3F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702920"/>
        <c:axId val="237703312"/>
      </c:lineChart>
      <c:catAx>
        <c:axId val="2377029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033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703312"/>
        <c:scaling>
          <c:orientation val="minMax"/>
          <c:max val="250"/>
          <c:min val="3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510416666666667E-3"/>
              <c:y val="2.090592334494774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02920"/>
        <c:crosses val="autoZero"/>
        <c:crossBetween val="midCat"/>
        <c:majorUnit val="2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駿遠支部　入庫高の推移　　　　　　　　　　　　　　　　静岡県倉庫協会</a:t>
            </a:r>
          </a:p>
        </c:rich>
      </c:tx>
      <c:layout>
        <c:manualLayout>
          <c:xMode val="edge"/>
          <c:yMode val="edge"/>
          <c:x val="0.42153102457523473"/>
          <c:y val="1.75438596491255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2801610633525534E-2"/>
          <c:y val="0.10877230253668585"/>
          <c:w val="0.92218015637685991"/>
          <c:h val="0.78245882147349965"/>
        </c:manualLayout>
      </c:layout>
      <c:lineChart>
        <c:grouping val="standard"/>
        <c:varyColors val="0"/>
        <c:ser>
          <c:idx val="0"/>
          <c:order val="0"/>
          <c:tx>
            <c:strRef>
              <c:f>'16・駿遠推移'!$A$25</c:f>
              <c:strCache>
                <c:ptCount val="1"/>
                <c:pt idx="0">
                  <c:v>平成29年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'16・駿遠推移'!$B$24:$M$24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'16・駿遠推移'!$B$25:$M$25</c:f>
              <c:numCache>
                <c:formatCode>#,##0.0;[Red]\-#,##0.0</c:formatCode>
                <c:ptCount val="12"/>
                <c:pt idx="0">
                  <c:v>86.4</c:v>
                </c:pt>
                <c:pt idx="1">
                  <c:v>105.9</c:v>
                </c:pt>
                <c:pt idx="2">
                  <c:v>115.8</c:v>
                </c:pt>
                <c:pt idx="3">
                  <c:v>124.6</c:v>
                </c:pt>
                <c:pt idx="4">
                  <c:v>121.9</c:v>
                </c:pt>
                <c:pt idx="5">
                  <c:v>135.4</c:v>
                </c:pt>
                <c:pt idx="6">
                  <c:v>137.80000000000001</c:v>
                </c:pt>
                <c:pt idx="7">
                  <c:v>127</c:v>
                </c:pt>
                <c:pt idx="8">
                  <c:v>126.1</c:v>
                </c:pt>
                <c:pt idx="9">
                  <c:v>125.2</c:v>
                </c:pt>
                <c:pt idx="10">
                  <c:v>122.8</c:v>
                </c:pt>
                <c:pt idx="11">
                  <c:v>110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B87-4C82-8232-06BA15C27467}"/>
            </c:ext>
          </c:extLst>
        </c:ser>
        <c:ser>
          <c:idx val="1"/>
          <c:order val="1"/>
          <c:tx>
            <c:strRef>
              <c:f>'16・駿遠推移'!$A$26</c:f>
              <c:strCache>
                <c:ptCount val="1"/>
                <c:pt idx="0">
                  <c:v>平成30年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'16・駿遠推移'!$B$24:$M$24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'16・駿遠推移'!$B$26:$M$26</c:f>
              <c:numCache>
                <c:formatCode>#,##0.0;[Red]\-#,##0.0</c:formatCode>
                <c:ptCount val="12"/>
                <c:pt idx="0">
                  <c:v>91</c:v>
                </c:pt>
                <c:pt idx="1">
                  <c:v>88.5</c:v>
                </c:pt>
                <c:pt idx="2">
                  <c:v>127.1</c:v>
                </c:pt>
                <c:pt idx="3">
                  <c:v>123.6</c:v>
                </c:pt>
                <c:pt idx="4">
                  <c:v>127.3</c:v>
                </c:pt>
                <c:pt idx="5">
                  <c:v>123.9</c:v>
                </c:pt>
                <c:pt idx="6">
                  <c:v>147.6</c:v>
                </c:pt>
                <c:pt idx="7">
                  <c:v>123.9</c:v>
                </c:pt>
                <c:pt idx="8">
                  <c:v>121.8</c:v>
                </c:pt>
                <c:pt idx="9">
                  <c:v>131</c:v>
                </c:pt>
                <c:pt idx="10">
                  <c:v>110.3</c:v>
                </c:pt>
                <c:pt idx="11">
                  <c:v>106.5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B87-4C82-8232-06BA15C27467}"/>
            </c:ext>
          </c:extLst>
        </c:ser>
        <c:ser>
          <c:idx val="2"/>
          <c:order val="2"/>
          <c:tx>
            <c:strRef>
              <c:f>'16・駿遠推移'!$A$27</c:f>
              <c:strCache>
                <c:ptCount val="1"/>
                <c:pt idx="0">
                  <c:v>令和1年</c:v>
                </c:pt>
              </c:strCache>
            </c:strRef>
          </c:tx>
          <c:spPr>
            <a:ln w="28575">
              <a:solidFill>
                <a:schemeClr val="tx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'16・駿遠推移'!$B$24:$M$24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'16・駿遠推移'!$B$27:$M$27</c:f>
              <c:numCache>
                <c:formatCode>#,##0.0;[Red]\-#,##0.0</c:formatCode>
                <c:ptCount val="12"/>
                <c:pt idx="0">
                  <c:v>96.4</c:v>
                </c:pt>
                <c:pt idx="1">
                  <c:v>100.8</c:v>
                </c:pt>
                <c:pt idx="2">
                  <c:v>119.9</c:v>
                </c:pt>
                <c:pt idx="3">
                  <c:v>122</c:v>
                </c:pt>
                <c:pt idx="4">
                  <c:v>123.5</c:v>
                </c:pt>
                <c:pt idx="5">
                  <c:v>126.2</c:v>
                </c:pt>
                <c:pt idx="6">
                  <c:v>126.9</c:v>
                </c:pt>
                <c:pt idx="7">
                  <c:v>97.5</c:v>
                </c:pt>
                <c:pt idx="8">
                  <c:v>114.1</c:v>
                </c:pt>
                <c:pt idx="9">
                  <c:v>104.1</c:v>
                </c:pt>
                <c:pt idx="10">
                  <c:v>95.1</c:v>
                </c:pt>
                <c:pt idx="11">
                  <c:v>110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B87-4C82-8232-06BA15C27467}"/>
            </c:ext>
          </c:extLst>
        </c:ser>
        <c:ser>
          <c:idx val="3"/>
          <c:order val="3"/>
          <c:tx>
            <c:strRef>
              <c:f>'16・駿遠推移'!$A$28</c:f>
              <c:strCache>
                <c:ptCount val="1"/>
                <c:pt idx="0">
                  <c:v>令和2年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'16・駿遠推移'!$B$24:$M$24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'16・駿遠推移'!$B$28:$M$28</c:f>
              <c:numCache>
                <c:formatCode>#,##0.0;[Red]\-#,##0.0</c:formatCode>
                <c:ptCount val="12"/>
                <c:pt idx="0">
                  <c:v>84.4</c:v>
                </c:pt>
                <c:pt idx="1">
                  <c:v>90.2</c:v>
                </c:pt>
                <c:pt idx="2">
                  <c:v>113.2</c:v>
                </c:pt>
                <c:pt idx="3">
                  <c:v>112.9</c:v>
                </c:pt>
                <c:pt idx="4">
                  <c:v>92.8</c:v>
                </c:pt>
                <c:pt idx="5">
                  <c:v>100.2</c:v>
                </c:pt>
                <c:pt idx="6">
                  <c:v>103</c:v>
                </c:pt>
                <c:pt idx="7">
                  <c:v>90.2</c:v>
                </c:pt>
                <c:pt idx="8">
                  <c:v>95.8</c:v>
                </c:pt>
                <c:pt idx="9">
                  <c:v>131.9</c:v>
                </c:pt>
                <c:pt idx="10">
                  <c:v>84.5</c:v>
                </c:pt>
                <c:pt idx="11">
                  <c:v>78.599999999999994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B87-4C82-8232-06BA15C27467}"/>
            </c:ext>
          </c:extLst>
        </c:ser>
        <c:ser>
          <c:idx val="4"/>
          <c:order val="4"/>
          <c:tx>
            <c:strRef>
              <c:f>'16・駿遠推移'!$A$29</c:f>
              <c:strCache>
                <c:ptCount val="1"/>
                <c:pt idx="0">
                  <c:v>令和3年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cat>
            <c:strRef>
              <c:f>'16・駿遠推移'!$B$24:$M$24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'16・駿遠推移'!$B$29:$M$29</c:f>
              <c:numCache>
                <c:formatCode>#,##0.0;[Red]\-#,##0.0</c:formatCode>
                <c:ptCount val="12"/>
                <c:pt idx="0">
                  <c:v>75.7</c:v>
                </c:pt>
                <c:pt idx="1">
                  <c:v>92.3</c:v>
                </c:pt>
                <c:pt idx="2">
                  <c:v>105</c:v>
                </c:pt>
                <c:pt idx="3">
                  <c:v>103.6</c:v>
                </c:pt>
                <c:pt idx="4">
                  <c:v>94.9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B87-4C82-8232-06BA15C274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703704"/>
        <c:axId val="237704488"/>
      </c:lineChart>
      <c:catAx>
        <c:axId val="23770370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044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704488"/>
        <c:scaling>
          <c:orientation val="minMax"/>
          <c:min val="5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b="0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6.4850843060959796E-3"/>
              <c:y val="1.754385964912556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03704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駿遠支部　月末保管残高の推移　　　　　　　　　　　　　　静岡県倉庫協会</a:t>
            </a:r>
          </a:p>
        </c:rich>
      </c:tx>
      <c:layout>
        <c:manualLayout>
          <c:xMode val="edge"/>
          <c:yMode val="edge"/>
          <c:x val="0.39480519480519488"/>
          <c:y val="3.84615384615384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2857142857142913E-2"/>
          <c:y val="0.1503499070386034"/>
          <c:w val="0.92727272727272658"/>
          <c:h val="0.74126000679497461"/>
        </c:manualLayout>
      </c:layout>
      <c:lineChart>
        <c:grouping val="standard"/>
        <c:varyColors val="0"/>
        <c:ser>
          <c:idx val="0"/>
          <c:order val="0"/>
          <c:tx>
            <c:strRef>
              <c:f>'16・駿遠推移'!$A$54</c:f>
              <c:strCache>
                <c:ptCount val="1"/>
                <c:pt idx="0">
                  <c:v>平成29年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'16・駿遠推移'!$B$53:$M$53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'16・駿遠推移'!$B$54:$M$54</c:f>
              <c:numCache>
                <c:formatCode>#,##0.0;[Red]\-#,##0.0</c:formatCode>
                <c:ptCount val="12"/>
                <c:pt idx="0">
                  <c:v>92.5</c:v>
                </c:pt>
                <c:pt idx="1">
                  <c:v>102.9</c:v>
                </c:pt>
                <c:pt idx="2">
                  <c:v>99.4</c:v>
                </c:pt>
                <c:pt idx="3">
                  <c:v>109.4</c:v>
                </c:pt>
                <c:pt idx="4">
                  <c:v>112.9</c:v>
                </c:pt>
                <c:pt idx="5">
                  <c:v>124.7</c:v>
                </c:pt>
                <c:pt idx="6">
                  <c:v>123</c:v>
                </c:pt>
                <c:pt idx="7">
                  <c:v>131.30000000000001</c:v>
                </c:pt>
                <c:pt idx="8">
                  <c:v>130.1</c:v>
                </c:pt>
                <c:pt idx="9">
                  <c:v>132.19999999999999</c:v>
                </c:pt>
                <c:pt idx="10">
                  <c:v>134.30000000000001</c:v>
                </c:pt>
                <c:pt idx="11">
                  <c:v>124.2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620-433B-A550-248DC39CC019}"/>
            </c:ext>
          </c:extLst>
        </c:ser>
        <c:ser>
          <c:idx val="1"/>
          <c:order val="1"/>
          <c:tx>
            <c:strRef>
              <c:f>'16・駿遠推移'!$A$55</c:f>
              <c:strCache>
                <c:ptCount val="1"/>
                <c:pt idx="0">
                  <c:v>平成30年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'16・駿遠推移'!$B$53:$M$53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'16・駿遠推移'!$B$55:$M$55</c:f>
              <c:numCache>
                <c:formatCode>#,##0.0;[Red]\-#,##0.0</c:formatCode>
                <c:ptCount val="12"/>
                <c:pt idx="0">
                  <c:v>120.5</c:v>
                </c:pt>
                <c:pt idx="1">
                  <c:v>109</c:v>
                </c:pt>
                <c:pt idx="2">
                  <c:v>119.8</c:v>
                </c:pt>
                <c:pt idx="3">
                  <c:v>121.6</c:v>
                </c:pt>
                <c:pt idx="4">
                  <c:v>136.1</c:v>
                </c:pt>
                <c:pt idx="5">
                  <c:v>141.5</c:v>
                </c:pt>
                <c:pt idx="6">
                  <c:v>138.5</c:v>
                </c:pt>
                <c:pt idx="7">
                  <c:v>115.4</c:v>
                </c:pt>
                <c:pt idx="8">
                  <c:v>127.1</c:v>
                </c:pt>
                <c:pt idx="9">
                  <c:v>139.9</c:v>
                </c:pt>
                <c:pt idx="10">
                  <c:v>134.6</c:v>
                </c:pt>
                <c:pt idx="11">
                  <c:v>130.80000000000001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620-433B-A550-248DC39CC019}"/>
            </c:ext>
          </c:extLst>
        </c:ser>
        <c:ser>
          <c:idx val="2"/>
          <c:order val="2"/>
          <c:tx>
            <c:strRef>
              <c:f>'16・駿遠推移'!$A$56</c:f>
              <c:strCache>
                <c:ptCount val="1"/>
                <c:pt idx="0">
                  <c:v>令和1年</c:v>
                </c:pt>
              </c:strCache>
            </c:strRef>
          </c:tx>
          <c:spPr>
            <a:ln w="28575">
              <a:solidFill>
                <a:schemeClr val="tx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'16・駿遠推移'!$B$53:$M$53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'16・駿遠推移'!$B$56:$M$56</c:f>
              <c:numCache>
                <c:formatCode>#,##0.0;[Red]\-#,##0.0</c:formatCode>
                <c:ptCount val="12"/>
                <c:pt idx="0">
                  <c:v>114.1</c:v>
                </c:pt>
                <c:pt idx="1">
                  <c:v>119.1</c:v>
                </c:pt>
                <c:pt idx="2">
                  <c:v>126.2</c:v>
                </c:pt>
                <c:pt idx="3">
                  <c:v>117.7</c:v>
                </c:pt>
                <c:pt idx="4">
                  <c:v>126</c:v>
                </c:pt>
                <c:pt idx="5">
                  <c:v>138.9</c:v>
                </c:pt>
                <c:pt idx="6">
                  <c:v>146.19999999999999</c:v>
                </c:pt>
                <c:pt idx="7">
                  <c:v>134.4</c:v>
                </c:pt>
                <c:pt idx="8">
                  <c:v>134.19999999999999</c:v>
                </c:pt>
                <c:pt idx="9">
                  <c:v>122.9</c:v>
                </c:pt>
                <c:pt idx="10">
                  <c:v>124.3</c:v>
                </c:pt>
                <c:pt idx="11">
                  <c:v>122.1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620-433B-A550-248DC39CC019}"/>
            </c:ext>
          </c:extLst>
        </c:ser>
        <c:ser>
          <c:idx val="3"/>
          <c:order val="3"/>
          <c:tx>
            <c:strRef>
              <c:f>'16・駿遠推移'!$A$57</c:f>
              <c:strCache>
                <c:ptCount val="1"/>
                <c:pt idx="0">
                  <c:v>令和2年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'16・駿遠推移'!$B$53:$M$53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'16・駿遠推移'!$B$57:$M$57</c:f>
              <c:numCache>
                <c:formatCode>#,##0.0;[Red]\-#,##0.0</c:formatCode>
                <c:ptCount val="12"/>
                <c:pt idx="0">
                  <c:v>119.6</c:v>
                </c:pt>
                <c:pt idx="1">
                  <c:v>116.2</c:v>
                </c:pt>
                <c:pt idx="2">
                  <c:v>120.4</c:v>
                </c:pt>
                <c:pt idx="3">
                  <c:v>120.3</c:v>
                </c:pt>
                <c:pt idx="4">
                  <c:v>123.1</c:v>
                </c:pt>
                <c:pt idx="5">
                  <c:v>116.5</c:v>
                </c:pt>
                <c:pt idx="6">
                  <c:v>114.8</c:v>
                </c:pt>
                <c:pt idx="7">
                  <c:v>111.8</c:v>
                </c:pt>
                <c:pt idx="8">
                  <c:v>114</c:v>
                </c:pt>
                <c:pt idx="9">
                  <c:v>141.30000000000001</c:v>
                </c:pt>
                <c:pt idx="10">
                  <c:v>114</c:v>
                </c:pt>
                <c:pt idx="11">
                  <c:v>101.3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620-433B-A550-248DC39CC019}"/>
            </c:ext>
          </c:extLst>
        </c:ser>
        <c:ser>
          <c:idx val="4"/>
          <c:order val="4"/>
          <c:tx>
            <c:strRef>
              <c:f>'16・駿遠推移'!$A$58</c:f>
              <c:strCache>
                <c:ptCount val="1"/>
                <c:pt idx="0">
                  <c:v>令和3年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cat>
            <c:strRef>
              <c:f>'16・駿遠推移'!$B$53:$M$53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'16・駿遠推移'!$B$58:$M$58</c:f>
              <c:numCache>
                <c:formatCode>#,##0.0;[Red]\-#,##0.0</c:formatCode>
                <c:ptCount val="12"/>
                <c:pt idx="0">
                  <c:v>99.7</c:v>
                </c:pt>
                <c:pt idx="1">
                  <c:v>109.5</c:v>
                </c:pt>
                <c:pt idx="2">
                  <c:v>111.4</c:v>
                </c:pt>
                <c:pt idx="3">
                  <c:v>102.9</c:v>
                </c:pt>
                <c:pt idx="4">
                  <c:v>113.3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620-433B-A550-248DC39CC0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705272"/>
        <c:axId val="237705664"/>
      </c:lineChart>
      <c:catAx>
        <c:axId val="23770527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056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705664"/>
        <c:scaling>
          <c:orientation val="minMax"/>
          <c:min val="6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b="0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6.4935064935072668E-3"/>
              <c:y val="3.1468531468531472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05272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駿遠支部　回転率の推移　　　　　　　　　　　　　　　　静岡県倉庫協会</a:t>
            </a:r>
          </a:p>
        </c:rich>
      </c:tx>
      <c:layout>
        <c:manualLayout>
          <c:xMode val="edge"/>
          <c:yMode val="edge"/>
          <c:x val="0.41818181818181832"/>
          <c:y val="2.721088435374147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0649350649350645E-2"/>
          <c:y val="0.12585075816711233"/>
          <c:w val="0.9220779220779215"/>
          <c:h val="0.73469631794862666"/>
        </c:manualLayout>
      </c:layout>
      <c:lineChart>
        <c:grouping val="standard"/>
        <c:varyColors val="0"/>
        <c:ser>
          <c:idx val="0"/>
          <c:order val="0"/>
          <c:tx>
            <c:strRef>
              <c:f>'16・駿遠推移'!$A$84</c:f>
              <c:strCache>
                <c:ptCount val="1"/>
                <c:pt idx="0">
                  <c:v>平成29年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'16・駿遠推移'!$B$83:$M$83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'16・駿遠推移'!$B$84:$M$84</c:f>
              <c:numCache>
                <c:formatCode>0.0_ </c:formatCode>
                <c:ptCount val="12"/>
                <c:pt idx="0">
                  <c:v>93.4</c:v>
                </c:pt>
                <c:pt idx="1">
                  <c:v>103.1</c:v>
                </c:pt>
                <c:pt idx="2">
                  <c:v>116.2</c:v>
                </c:pt>
                <c:pt idx="3">
                  <c:v>114.5</c:v>
                </c:pt>
                <c:pt idx="4">
                  <c:v>108.1</c:v>
                </c:pt>
                <c:pt idx="5">
                  <c:v>109</c:v>
                </c:pt>
                <c:pt idx="6">
                  <c:v>112</c:v>
                </c:pt>
                <c:pt idx="7">
                  <c:v>96.6</c:v>
                </c:pt>
                <c:pt idx="8">
                  <c:v>97</c:v>
                </c:pt>
                <c:pt idx="9">
                  <c:v>94.7</c:v>
                </c:pt>
                <c:pt idx="10">
                  <c:v>91.3</c:v>
                </c:pt>
                <c:pt idx="11">
                  <c:v>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71A-4F76-A4A3-4B459310F599}"/>
            </c:ext>
          </c:extLst>
        </c:ser>
        <c:ser>
          <c:idx val="1"/>
          <c:order val="1"/>
          <c:tx>
            <c:strRef>
              <c:f>'16・駿遠推移'!$A$85</c:f>
              <c:strCache>
                <c:ptCount val="1"/>
                <c:pt idx="0">
                  <c:v>平成30年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'16・駿遠推移'!$B$83:$M$83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'16・駿遠推移'!$B$85:$M$85</c:f>
              <c:numCache>
                <c:formatCode>0.0_ </c:formatCode>
                <c:ptCount val="12"/>
                <c:pt idx="0">
                  <c:v>76</c:v>
                </c:pt>
                <c:pt idx="1">
                  <c:v>82.2</c:v>
                </c:pt>
                <c:pt idx="2">
                  <c:v>106.4</c:v>
                </c:pt>
                <c:pt idx="3">
                  <c:v>101.7</c:v>
                </c:pt>
                <c:pt idx="4">
                  <c:v>93.2</c:v>
                </c:pt>
                <c:pt idx="5">
                  <c:v>87.3</c:v>
                </c:pt>
                <c:pt idx="6">
                  <c:v>106.5</c:v>
                </c:pt>
                <c:pt idx="7">
                  <c:v>106.7</c:v>
                </c:pt>
                <c:pt idx="8">
                  <c:v>95.6</c:v>
                </c:pt>
                <c:pt idx="9">
                  <c:v>93.4</c:v>
                </c:pt>
                <c:pt idx="10">
                  <c:v>82.3</c:v>
                </c:pt>
                <c:pt idx="11">
                  <c:v>81.7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71A-4F76-A4A3-4B459310F599}"/>
            </c:ext>
          </c:extLst>
        </c:ser>
        <c:ser>
          <c:idx val="2"/>
          <c:order val="2"/>
          <c:tx>
            <c:strRef>
              <c:f>'16・駿遠推移'!$A$86</c:f>
              <c:strCache>
                <c:ptCount val="1"/>
                <c:pt idx="0">
                  <c:v>令和1年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'16・駿遠推移'!$B$83:$M$83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'16・駿遠推移'!$B$86:$M$86</c:f>
              <c:numCache>
                <c:formatCode>0.0_ </c:formatCode>
                <c:ptCount val="12"/>
                <c:pt idx="0">
                  <c:v>85.5</c:v>
                </c:pt>
                <c:pt idx="1">
                  <c:v>84.2</c:v>
                </c:pt>
                <c:pt idx="2">
                  <c:v>94.9</c:v>
                </c:pt>
                <c:pt idx="3">
                  <c:v>103.5</c:v>
                </c:pt>
                <c:pt idx="4">
                  <c:v>98</c:v>
                </c:pt>
                <c:pt idx="5">
                  <c:v>90.4</c:v>
                </c:pt>
                <c:pt idx="6">
                  <c:v>86.4</c:v>
                </c:pt>
                <c:pt idx="7">
                  <c:v>73.7</c:v>
                </c:pt>
                <c:pt idx="8">
                  <c:v>85</c:v>
                </c:pt>
                <c:pt idx="9">
                  <c:v>85.4</c:v>
                </c:pt>
                <c:pt idx="10">
                  <c:v>76.400000000000006</c:v>
                </c:pt>
                <c:pt idx="11">
                  <c:v>90.2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71A-4F76-A4A3-4B459310F599}"/>
            </c:ext>
          </c:extLst>
        </c:ser>
        <c:ser>
          <c:idx val="3"/>
          <c:order val="3"/>
          <c:tx>
            <c:strRef>
              <c:f>'16・駿遠推移'!$A$87</c:f>
              <c:strCache>
                <c:ptCount val="1"/>
                <c:pt idx="0">
                  <c:v>令和2年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'16・駿遠推移'!$B$83:$M$83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'16・駿遠推移'!$B$87:$M$87</c:f>
              <c:numCache>
                <c:formatCode>0.0_ </c:formatCode>
                <c:ptCount val="12"/>
                <c:pt idx="0">
                  <c:v>70.900000000000006</c:v>
                </c:pt>
                <c:pt idx="1">
                  <c:v>78</c:v>
                </c:pt>
                <c:pt idx="2">
                  <c:v>93.9</c:v>
                </c:pt>
                <c:pt idx="3">
                  <c:v>93.9</c:v>
                </c:pt>
                <c:pt idx="4">
                  <c:v>75.099999999999994</c:v>
                </c:pt>
                <c:pt idx="5">
                  <c:v>86.4</c:v>
                </c:pt>
                <c:pt idx="6">
                  <c:v>89.8</c:v>
                </c:pt>
                <c:pt idx="7">
                  <c:v>81</c:v>
                </c:pt>
                <c:pt idx="8">
                  <c:v>83.9</c:v>
                </c:pt>
                <c:pt idx="9">
                  <c:v>92.6</c:v>
                </c:pt>
                <c:pt idx="10">
                  <c:v>76.900000000000006</c:v>
                </c:pt>
                <c:pt idx="11">
                  <c:v>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71A-4F76-A4A3-4B459310F599}"/>
            </c:ext>
          </c:extLst>
        </c:ser>
        <c:ser>
          <c:idx val="4"/>
          <c:order val="4"/>
          <c:tx>
            <c:strRef>
              <c:f>'16・駿遠推移'!$A$88</c:f>
              <c:strCache>
                <c:ptCount val="1"/>
                <c:pt idx="0">
                  <c:v>令和3年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cat>
            <c:strRef>
              <c:f>'16・駿遠推移'!$B$83:$M$83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'16・駿遠推移'!$B$88:$M$88</c:f>
              <c:numCache>
                <c:formatCode>0.0_ </c:formatCode>
                <c:ptCount val="12"/>
                <c:pt idx="0">
                  <c:v>76.099999999999994</c:v>
                </c:pt>
                <c:pt idx="1">
                  <c:v>83.6</c:v>
                </c:pt>
                <c:pt idx="2">
                  <c:v>94.2</c:v>
                </c:pt>
                <c:pt idx="3">
                  <c:v>100.7</c:v>
                </c:pt>
                <c:pt idx="4">
                  <c:v>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71A-4F76-A4A3-4B459310F5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8944512"/>
        <c:axId val="238944904"/>
      </c:lineChart>
      <c:catAx>
        <c:axId val="23894451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89449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8944904"/>
        <c:scaling>
          <c:orientation val="minMax"/>
          <c:max val="120"/>
          <c:min val="6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4935064935072668E-3"/>
              <c:y val="1.7006802721088437E-2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8944512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latin typeface="+mn-ea"/>
                <a:ea typeface="+mn-ea"/>
              </a:defRPr>
            </a:pPr>
            <a:r>
              <a:rPr lang="ja-JP" altLang="en-US" sz="1100">
                <a:latin typeface="+mn-ea"/>
                <a:ea typeface="+mn-ea"/>
              </a:rPr>
              <a:t>入庫高の推移　（万トン）　　　　　　　　　　　　　　　　　　　　静岡県倉庫協会</a:t>
            </a:r>
          </a:p>
        </c:rich>
      </c:tx>
      <c:layout>
        <c:manualLayout>
          <c:xMode val="edge"/>
          <c:yMode val="edge"/>
          <c:x val="0.33260854111991989"/>
          <c:y val="2.693602693602693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3083032589676303E-2"/>
          <c:y val="0.16387208177925125"/>
          <c:w val="0.87602293853893265"/>
          <c:h val="0.70918811916187263"/>
        </c:manualLayout>
      </c:layout>
      <c:lineChart>
        <c:grouping val="standard"/>
        <c:varyColors val="0"/>
        <c:ser>
          <c:idx val="0"/>
          <c:order val="0"/>
          <c:tx>
            <c:strRef>
              <c:f>'3・推移  '!$A$26</c:f>
              <c:strCache>
                <c:ptCount val="1"/>
                <c:pt idx="0">
                  <c:v>平成29年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'3・推移  '!$B$25:$M$25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'!$B$26:$M$26</c:f>
              <c:numCache>
                <c:formatCode>General</c:formatCode>
                <c:ptCount val="12"/>
                <c:pt idx="0">
                  <c:v>62</c:v>
                </c:pt>
                <c:pt idx="1">
                  <c:v>64.5</c:v>
                </c:pt>
                <c:pt idx="2" formatCode="0.0_ ">
                  <c:v>73.8</c:v>
                </c:pt>
                <c:pt idx="3">
                  <c:v>76.400000000000006</c:v>
                </c:pt>
                <c:pt idx="4">
                  <c:v>79.2</c:v>
                </c:pt>
                <c:pt idx="5">
                  <c:v>78.099999999999994</c:v>
                </c:pt>
                <c:pt idx="6" formatCode="0.0_ ">
                  <c:v>77.5</c:v>
                </c:pt>
                <c:pt idx="7">
                  <c:v>71.099999999999994</c:v>
                </c:pt>
                <c:pt idx="8">
                  <c:v>75.7</c:v>
                </c:pt>
                <c:pt idx="9">
                  <c:v>73.3</c:v>
                </c:pt>
                <c:pt idx="10">
                  <c:v>72.900000000000006</c:v>
                </c:pt>
                <c:pt idx="11" formatCode="0.0_ ">
                  <c:v>75.400000000000006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C-4A9F-BDA3-AA440C92F393}"/>
            </c:ext>
          </c:extLst>
        </c:ser>
        <c:ser>
          <c:idx val="1"/>
          <c:order val="1"/>
          <c:tx>
            <c:strRef>
              <c:f>'3・推移  '!$A$27</c:f>
              <c:strCache>
                <c:ptCount val="1"/>
                <c:pt idx="0">
                  <c:v>平成30年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"/>
            </a:ln>
          </c:spPr>
          <c:marker>
            <c:symbol val="none"/>
          </c:marker>
          <c:cat>
            <c:strRef>
              <c:f>'3・推移  '!$B$25:$M$25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'!$B$27:$M$27</c:f>
              <c:numCache>
                <c:formatCode>General</c:formatCode>
                <c:ptCount val="12"/>
                <c:pt idx="0">
                  <c:v>64.900000000000006</c:v>
                </c:pt>
                <c:pt idx="1">
                  <c:v>67.599999999999994</c:v>
                </c:pt>
                <c:pt idx="2" formatCode="0.0_ ">
                  <c:v>77.400000000000006</c:v>
                </c:pt>
                <c:pt idx="3">
                  <c:v>74</c:v>
                </c:pt>
                <c:pt idx="4">
                  <c:v>77</c:v>
                </c:pt>
                <c:pt idx="5">
                  <c:v>78.2</c:v>
                </c:pt>
                <c:pt idx="6" formatCode="0.0_ ">
                  <c:v>75.400000000000006</c:v>
                </c:pt>
                <c:pt idx="7">
                  <c:v>74.8</c:v>
                </c:pt>
                <c:pt idx="8">
                  <c:v>77</c:v>
                </c:pt>
                <c:pt idx="9">
                  <c:v>80.7</c:v>
                </c:pt>
                <c:pt idx="10">
                  <c:v>84.1</c:v>
                </c:pt>
                <c:pt idx="11" formatCode="0.0_ ">
                  <c:v>74.400000000000006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1DC-4A9F-BDA3-AA440C92F393}"/>
            </c:ext>
          </c:extLst>
        </c:ser>
        <c:ser>
          <c:idx val="2"/>
          <c:order val="2"/>
          <c:tx>
            <c:strRef>
              <c:f>'3・推移  '!$A$28</c:f>
              <c:strCache>
                <c:ptCount val="1"/>
                <c:pt idx="0">
                  <c:v>令和1年</c:v>
                </c:pt>
              </c:strCache>
            </c:strRef>
          </c:tx>
          <c:spPr>
            <a:ln w="28575">
              <a:solidFill>
                <a:schemeClr val="accent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'3・推移  '!$B$25:$M$25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'!$B$28:$M$28</c:f>
              <c:numCache>
                <c:formatCode>General</c:formatCode>
                <c:ptCount val="12"/>
                <c:pt idx="0">
                  <c:v>74.599999999999994</c:v>
                </c:pt>
                <c:pt idx="1">
                  <c:v>75.400000000000006</c:v>
                </c:pt>
                <c:pt idx="2" formatCode="0.0_ ">
                  <c:v>81.099999999999994</c:v>
                </c:pt>
                <c:pt idx="3">
                  <c:v>81.599999999999994</c:v>
                </c:pt>
                <c:pt idx="4">
                  <c:v>80.7</c:v>
                </c:pt>
                <c:pt idx="5">
                  <c:v>79.400000000000006</c:v>
                </c:pt>
                <c:pt idx="6" formatCode="0.0_ ">
                  <c:v>87.2</c:v>
                </c:pt>
                <c:pt idx="7">
                  <c:v>72.599999999999994</c:v>
                </c:pt>
                <c:pt idx="8">
                  <c:v>79</c:v>
                </c:pt>
                <c:pt idx="9">
                  <c:v>82.8</c:v>
                </c:pt>
                <c:pt idx="10">
                  <c:v>76.400000000000006</c:v>
                </c:pt>
                <c:pt idx="11" formatCode="0.0_ ">
                  <c:v>76.5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1DC-4A9F-BDA3-AA440C92F393}"/>
            </c:ext>
          </c:extLst>
        </c:ser>
        <c:ser>
          <c:idx val="3"/>
          <c:order val="3"/>
          <c:tx>
            <c:strRef>
              <c:f>'3・推移  '!$A$29</c:f>
              <c:strCache>
                <c:ptCount val="1"/>
                <c:pt idx="0">
                  <c:v>令和2年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'3・推移  '!$B$25:$M$25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'!$B$29:$M$29</c:f>
              <c:numCache>
                <c:formatCode>General</c:formatCode>
                <c:ptCount val="12"/>
                <c:pt idx="0">
                  <c:v>69</c:v>
                </c:pt>
                <c:pt idx="1">
                  <c:v>77.5</c:v>
                </c:pt>
                <c:pt idx="2" formatCode="0.0_ ">
                  <c:v>84.3</c:v>
                </c:pt>
                <c:pt idx="3">
                  <c:v>83</c:v>
                </c:pt>
                <c:pt idx="4">
                  <c:v>72.7</c:v>
                </c:pt>
                <c:pt idx="5">
                  <c:v>75.400000000000006</c:v>
                </c:pt>
                <c:pt idx="6" formatCode="0.0_ ">
                  <c:v>78.3</c:v>
                </c:pt>
                <c:pt idx="7">
                  <c:v>69.5</c:v>
                </c:pt>
                <c:pt idx="8">
                  <c:v>75.900000000000006</c:v>
                </c:pt>
                <c:pt idx="9">
                  <c:v>79.900000000000006</c:v>
                </c:pt>
                <c:pt idx="10">
                  <c:v>67.3</c:v>
                </c:pt>
                <c:pt idx="11" formatCode="0.0_ ">
                  <c:v>71.8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1DC-4A9F-BDA3-AA440C92F393}"/>
            </c:ext>
          </c:extLst>
        </c:ser>
        <c:ser>
          <c:idx val="4"/>
          <c:order val="4"/>
          <c:tx>
            <c:strRef>
              <c:f>'3・推移  '!$A$30</c:f>
              <c:strCache>
                <c:ptCount val="1"/>
                <c:pt idx="0">
                  <c:v>令和2年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C08F0"/>
              </a:solidFill>
              <a:ln w="19050">
                <a:solidFill>
                  <a:srgbClr val="FC08F0">
                    <a:alpha val="64000"/>
                  </a:srgbClr>
                </a:solidFill>
                <a:prstDash val="solid"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aseline="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'3・推移  '!$B$25:$M$25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'!$B$30:$M$30</c:f>
              <c:numCache>
                <c:formatCode>General</c:formatCode>
                <c:ptCount val="12"/>
                <c:pt idx="0">
                  <c:v>62</c:v>
                </c:pt>
                <c:pt idx="1">
                  <c:v>71.900000000000006</c:v>
                </c:pt>
                <c:pt idx="2" formatCode="0.0_ ">
                  <c:v>82.3</c:v>
                </c:pt>
                <c:pt idx="3">
                  <c:v>86.9</c:v>
                </c:pt>
                <c:pt idx="4">
                  <c:v>79.5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1DC-4A9F-BDA3-AA440C92F3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3478000"/>
        <c:axId val="183478384"/>
      </c:lineChart>
      <c:catAx>
        <c:axId val="183478000"/>
        <c:scaling>
          <c:orientation val="minMax"/>
        </c:scaling>
        <c:delete val="0"/>
        <c:axPos val="b"/>
        <c:majorGridlines/>
        <c:numFmt formatCode="General" sourceLinked="0"/>
        <c:majorTickMark val="none"/>
        <c:minorTickMark val="none"/>
        <c:tickLblPos val="nextTo"/>
        <c:crossAx val="183478384"/>
        <c:crosses val="autoZero"/>
        <c:auto val="1"/>
        <c:lblAlgn val="ctr"/>
        <c:lblOffset val="100"/>
        <c:tickLblSkip val="1"/>
        <c:noMultiLvlLbl val="0"/>
      </c:catAx>
      <c:valAx>
        <c:axId val="183478384"/>
        <c:scaling>
          <c:orientation val="minMax"/>
          <c:max val="90"/>
          <c:min val="5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>
            <a:solidFill>
              <a:srgbClr val="000000"/>
            </a:solidFill>
          </a:ln>
        </c:spPr>
        <c:crossAx val="183478000"/>
        <c:crosses val="autoZero"/>
        <c:crossBetween val="midCat"/>
      </c:valAx>
      <c:spPr>
        <a:noFill/>
        <a:ln w="19050"/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西部支部　入庫高の推移　　　　　　　　　　　　　　静岡県倉庫協会</a:t>
            </a:r>
          </a:p>
        </c:rich>
      </c:tx>
      <c:layout>
        <c:manualLayout>
          <c:xMode val="edge"/>
          <c:yMode val="edge"/>
          <c:x val="0.4463276836158192"/>
          <c:y val="1.02040816326530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4067796610169511E-2"/>
          <c:y val="0.10771010766511629"/>
          <c:w val="0.92698826597131656"/>
          <c:h val="0.77891415189915469"/>
        </c:manualLayout>
      </c:layout>
      <c:lineChart>
        <c:grouping val="standard"/>
        <c:varyColors val="0"/>
        <c:ser>
          <c:idx val="0"/>
          <c:order val="0"/>
          <c:tx>
            <c:strRef>
              <c:f>'17・西部推移 '!$A$25</c:f>
              <c:strCache>
                <c:ptCount val="1"/>
                <c:pt idx="0">
                  <c:v>平成29年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'17・西部推移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'!$B$25:$M$25</c:f>
              <c:numCache>
                <c:formatCode>#,##0.0;[Red]\-#,##0.0</c:formatCode>
                <c:ptCount val="12"/>
                <c:pt idx="0">
                  <c:v>14.1</c:v>
                </c:pt>
                <c:pt idx="1">
                  <c:v>14.9</c:v>
                </c:pt>
                <c:pt idx="2">
                  <c:v>16.399999999999999</c:v>
                </c:pt>
                <c:pt idx="3">
                  <c:v>16.100000000000001</c:v>
                </c:pt>
                <c:pt idx="4">
                  <c:v>15.5</c:v>
                </c:pt>
                <c:pt idx="5">
                  <c:v>16.8</c:v>
                </c:pt>
                <c:pt idx="6">
                  <c:v>16.100000000000001</c:v>
                </c:pt>
                <c:pt idx="7">
                  <c:v>15</c:v>
                </c:pt>
                <c:pt idx="8">
                  <c:v>17.8</c:v>
                </c:pt>
                <c:pt idx="9">
                  <c:v>16.899999999999999</c:v>
                </c:pt>
                <c:pt idx="10">
                  <c:v>15.7</c:v>
                </c:pt>
                <c:pt idx="11">
                  <c:v>15.7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D29-4DA4-A947-46D802DF9988}"/>
            </c:ext>
          </c:extLst>
        </c:ser>
        <c:ser>
          <c:idx val="1"/>
          <c:order val="1"/>
          <c:tx>
            <c:strRef>
              <c:f>'17・西部推移 '!$A$26</c:f>
              <c:strCache>
                <c:ptCount val="1"/>
                <c:pt idx="0">
                  <c:v>平成30年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'17・西部推移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'!$B$26:$M$26</c:f>
              <c:numCache>
                <c:formatCode>#,##0.0;[Red]\-#,##0.0</c:formatCode>
                <c:ptCount val="12"/>
                <c:pt idx="0">
                  <c:v>14.6</c:v>
                </c:pt>
                <c:pt idx="1">
                  <c:v>14.9</c:v>
                </c:pt>
                <c:pt idx="2">
                  <c:v>16</c:v>
                </c:pt>
                <c:pt idx="3">
                  <c:v>15.6</c:v>
                </c:pt>
                <c:pt idx="4">
                  <c:v>15.5</c:v>
                </c:pt>
                <c:pt idx="5">
                  <c:v>15.8</c:v>
                </c:pt>
                <c:pt idx="6">
                  <c:v>15.8</c:v>
                </c:pt>
                <c:pt idx="7">
                  <c:v>15.3</c:v>
                </c:pt>
                <c:pt idx="8">
                  <c:v>19.3</c:v>
                </c:pt>
                <c:pt idx="9">
                  <c:v>20.3</c:v>
                </c:pt>
                <c:pt idx="10">
                  <c:v>21.1</c:v>
                </c:pt>
                <c:pt idx="11">
                  <c:v>18.5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29-4DA4-A947-46D802DF9988}"/>
            </c:ext>
          </c:extLst>
        </c:ser>
        <c:ser>
          <c:idx val="2"/>
          <c:order val="2"/>
          <c:tx>
            <c:strRef>
              <c:f>'17・西部推移 '!$A$27</c:f>
              <c:strCache>
                <c:ptCount val="1"/>
                <c:pt idx="0">
                  <c:v>令和1年</c:v>
                </c:pt>
              </c:strCache>
            </c:strRef>
          </c:tx>
          <c:spPr>
            <a:ln w="28575">
              <a:solidFill>
                <a:schemeClr val="tx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'17・西部推移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'!$B$27:$M$27</c:f>
              <c:numCache>
                <c:formatCode>#,##0.0;[Red]\-#,##0.0</c:formatCode>
                <c:ptCount val="12"/>
                <c:pt idx="0">
                  <c:v>20</c:v>
                </c:pt>
                <c:pt idx="1">
                  <c:v>20.100000000000001</c:v>
                </c:pt>
                <c:pt idx="2">
                  <c:v>21.2</c:v>
                </c:pt>
                <c:pt idx="3">
                  <c:v>22.7</c:v>
                </c:pt>
                <c:pt idx="4">
                  <c:v>21.8</c:v>
                </c:pt>
                <c:pt idx="5">
                  <c:v>21.8</c:v>
                </c:pt>
                <c:pt idx="6">
                  <c:v>23.4</c:v>
                </c:pt>
                <c:pt idx="7">
                  <c:v>20.3</c:v>
                </c:pt>
                <c:pt idx="8">
                  <c:v>23.3</c:v>
                </c:pt>
                <c:pt idx="9">
                  <c:v>22.7</c:v>
                </c:pt>
                <c:pt idx="10">
                  <c:v>21.9</c:v>
                </c:pt>
                <c:pt idx="11">
                  <c:v>20.8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29-4DA4-A947-46D802DF9988}"/>
            </c:ext>
          </c:extLst>
        </c:ser>
        <c:ser>
          <c:idx val="3"/>
          <c:order val="3"/>
          <c:tx>
            <c:strRef>
              <c:f>'17・西部推移 '!$A$28</c:f>
              <c:strCache>
                <c:ptCount val="1"/>
                <c:pt idx="0">
                  <c:v>令和2年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'17・西部推移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'!$B$28:$M$28</c:f>
              <c:numCache>
                <c:formatCode>#,##0.0;[Red]\-#,##0.0</c:formatCode>
                <c:ptCount val="12"/>
                <c:pt idx="0">
                  <c:v>20.3</c:v>
                </c:pt>
                <c:pt idx="1">
                  <c:v>21.9</c:v>
                </c:pt>
                <c:pt idx="2">
                  <c:v>25.5</c:v>
                </c:pt>
                <c:pt idx="3">
                  <c:v>26.2</c:v>
                </c:pt>
                <c:pt idx="4">
                  <c:v>20.399999999999999</c:v>
                </c:pt>
                <c:pt idx="5">
                  <c:v>21.6</c:v>
                </c:pt>
                <c:pt idx="6">
                  <c:v>23.6</c:v>
                </c:pt>
                <c:pt idx="7">
                  <c:v>19.3</c:v>
                </c:pt>
                <c:pt idx="8">
                  <c:v>23.5</c:v>
                </c:pt>
                <c:pt idx="9">
                  <c:v>23.4</c:v>
                </c:pt>
                <c:pt idx="10">
                  <c:v>16.899999999999999</c:v>
                </c:pt>
                <c:pt idx="11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29-4DA4-A947-46D802DF9988}"/>
            </c:ext>
          </c:extLst>
        </c:ser>
        <c:ser>
          <c:idx val="4"/>
          <c:order val="4"/>
          <c:tx>
            <c:strRef>
              <c:f>'17・西部推移 '!$A$29</c:f>
              <c:strCache>
                <c:ptCount val="1"/>
                <c:pt idx="0">
                  <c:v>令和3年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cat>
            <c:strRef>
              <c:f>'17・西部推移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'!$B$29:$M$29</c:f>
              <c:numCache>
                <c:formatCode>#,##0.0;[Red]\-#,##0.0</c:formatCode>
                <c:ptCount val="12"/>
                <c:pt idx="0">
                  <c:v>16.5</c:v>
                </c:pt>
                <c:pt idx="1">
                  <c:v>20.6</c:v>
                </c:pt>
                <c:pt idx="2">
                  <c:v>23</c:v>
                </c:pt>
                <c:pt idx="3">
                  <c:v>25.7</c:v>
                </c:pt>
                <c:pt idx="4">
                  <c:v>22.2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29-4DA4-A947-46D802DF99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9366144"/>
        <c:axId val="239366536"/>
      </c:lineChart>
      <c:catAx>
        <c:axId val="23936614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93665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9366536"/>
        <c:scaling>
          <c:orientation val="minMax"/>
          <c:max val="28"/>
          <c:min val="1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6.51890482398957E-3"/>
              <c:y val="1.7006802721088437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9366144"/>
        <c:crosses val="autoZero"/>
        <c:crossBetween val="midCat"/>
        <c:majorUnit val="2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西部支部　月末保管残高の推移                       静岡県倉庫協会</a:t>
            </a:r>
          </a:p>
        </c:rich>
      </c:tx>
      <c:layout>
        <c:manualLayout>
          <c:xMode val="edge"/>
          <c:yMode val="edge"/>
          <c:x val="0.43193204635321369"/>
          <c:y val="2.031063321385901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4830322157465104E-2"/>
          <c:y val="0.12186422583524679"/>
          <c:w val="0.91775515420709464"/>
          <c:h val="0.76702777437485115"/>
        </c:manualLayout>
      </c:layout>
      <c:lineChart>
        <c:grouping val="standard"/>
        <c:varyColors val="0"/>
        <c:ser>
          <c:idx val="0"/>
          <c:order val="0"/>
          <c:tx>
            <c:strRef>
              <c:f>'17・西部推移 '!$A$54</c:f>
              <c:strCache>
                <c:ptCount val="1"/>
                <c:pt idx="0">
                  <c:v>平成29年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'17・西部推移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'!$B$54:$M$54</c:f>
              <c:numCache>
                <c:formatCode>#,##0.0;[Red]\-#,##0.0</c:formatCode>
                <c:ptCount val="12"/>
                <c:pt idx="0">
                  <c:v>22.9</c:v>
                </c:pt>
                <c:pt idx="1">
                  <c:v>22.8</c:v>
                </c:pt>
                <c:pt idx="2">
                  <c:v>23.1</c:v>
                </c:pt>
                <c:pt idx="3">
                  <c:v>23.2</c:v>
                </c:pt>
                <c:pt idx="4">
                  <c:v>23</c:v>
                </c:pt>
                <c:pt idx="5">
                  <c:v>23.1</c:v>
                </c:pt>
                <c:pt idx="6">
                  <c:v>22.7</c:v>
                </c:pt>
                <c:pt idx="7">
                  <c:v>22.8</c:v>
                </c:pt>
                <c:pt idx="8">
                  <c:v>23.7</c:v>
                </c:pt>
                <c:pt idx="9">
                  <c:v>24.1</c:v>
                </c:pt>
                <c:pt idx="10">
                  <c:v>24.6</c:v>
                </c:pt>
                <c:pt idx="11">
                  <c:v>24.6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51E-4972-90C6-95C314535D0C}"/>
            </c:ext>
          </c:extLst>
        </c:ser>
        <c:ser>
          <c:idx val="1"/>
          <c:order val="1"/>
          <c:tx>
            <c:strRef>
              <c:f>'17・西部推移 '!$A$55</c:f>
              <c:strCache>
                <c:ptCount val="1"/>
                <c:pt idx="0">
                  <c:v>平成30年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'17・西部推移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'!$B$55:$M$55</c:f>
              <c:numCache>
                <c:formatCode>#,##0.0;[Red]\-#,##0.0</c:formatCode>
                <c:ptCount val="12"/>
                <c:pt idx="0">
                  <c:v>24.8</c:v>
                </c:pt>
                <c:pt idx="1">
                  <c:v>25.3</c:v>
                </c:pt>
                <c:pt idx="2">
                  <c:v>24.4</c:v>
                </c:pt>
                <c:pt idx="3">
                  <c:v>23.9</c:v>
                </c:pt>
                <c:pt idx="4">
                  <c:v>23.3</c:v>
                </c:pt>
                <c:pt idx="5">
                  <c:v>23.4</c:v>
                </c:pt>
                <c:pt idx="6">
                  <c:v>23.5</c:v>
                </c:pt>
                <c:pt idx="7">
                  <c:v>23.2</c:v>
                </c:pt>
                <c:pt idx="8">
                  <c:v>26.7</c:v>
                </c:pt>
                <c:pt idx="9">
                  <c:v>29.6</c:v>
                </c:pt>
                <c:pt idx="10">
                  <c:v>30.7</c:v>
                </c:pt>
                <c:pt idx="11">
                  <c:v>29.8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51E-4972-90C6-95C314535D0C}"/>
            </c:ext>
          </c:extLst>
        </c:ser>
        <c:ser>
          <c:idx val="2"/>
          <c:order val="2"/>
          <c:tx>
            <c:strRef>
              <c:f>'17・西部推移 '!$A$56</c:f>
              <c:strCache>
                <c:ptCount val="1"/>
                <c:pt idx="0">
                  <c:v>令和1年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'17・西部推移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'!$B$56:$M$56</c:f>
              <c:numCache>
                <c:formatCode>#,##0.0;[Red]\-#,##0.0</c:formatCode>
                <c:ptCount val="12"/>
                <c:pt idx="0">
                  <c:v>29.9</c:v>
                </c:pt>
                <c:pt idx="1">
                  <c:v>30.7</c:v>
                </c:pt>
                <c:pt idx="2">
                  <c:v>30.6</c:v>
                </c:pt>
                <c:pt idx="3">
                  <c:v>31.5</c:v>
                </c:pt>
                <c:pt idx="4">
                  <c:v>30.7</c:v>
                </c:pt>
                <c:pt idx="5">
                  <c:v>30.4</c:v>
                </c:pt>
                <c:pt idx="6">
                  <c:v>31.2</c:v>
                </c:pt>
                <c:pt idx="7">
                  <c:v>31.6</c:v>
                </c:pt>
                <c:pt idx="8">
                  <c:v>30.1</c:v>
                </c:pt>
                <c:pt idx="9">
                  <c:v>31.2</c:v>
                </c:pt>
                <c:pt idx="10">
                  <c:v>32.200000000000003</c:v>
                </c:pt>
                <c:pt idx="11">
                  <c:v>30.2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51E-4972-90C6-95C314535D0C}"/>
            </c:ext>
          </c:extLst>
        </c:ser>
        <c:ser>
          <c:idx val="3"/>
          <c:order val="3"/>
          <c:tx>
            <c:strRef>
              <c:f>'17・西部推移 '!$A$57</c:f>
              <c:strCache>
                <c:ptCount val="1"/>
                <c:pt idx="0">
                  <c:v>令和2年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'17・西部推移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'!$B$57:$M$57</c:f>
              <c:numCache>
                <c:formatCode>#,##0.0;[Red]\-#,##0.0</c:formatCode>
                <c:ptCount val="12"/>
                <c:pt idx="0">
                  <c:v>31.5</c:v>
                </c:pt>
                <c:pt idx="1">
                  <c:v>32.5</c:v>
                </c:pt>
                <c:pt idx="2">
                  <c:v>33.299999999999997</c:v>
                </c:pt>
                <c:pt idx="3">
                  <c:v>34</c:v>
                </c:pt>
                <c:pt idx="4">
                  <c:v>33.9</c:v>
                </c:pt>
                <c:pt idx="5">
                  <c:v>32.9</c:v>
                </c:pt>
                <c:pt idx="6">
                  <c:v>31</c:v>
                </c:pt>
                <c:pt idx="7">
                  <c:v>30.4</c:v>
                </c:pt>
                <c:pt idx="8">
                  <c:v>31.4</c:v>
                </c:pt>
                <c:pt idx="9">
                  <c:v>28.8</c:v>
                </c:pt>
                <c:pt idx="10">
                  <c:v>30</c:v>
                </c:pt>
                <c:pt idx="11">
                  <c:v>28.8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51E-4972-90C6-95C314535D0C}"/>
            </c:ext>
          </c:extLst>
        </c:ser>
        <c:ser>
          <c:idx val="4"/>
          <c:order val="4"/>
          <c:tx>
            <c:strRef>
              <c:f>'17・西部推移 '!$A$58</c:f>
              <c:strCache>
                <c:ptCount val="1"/>
                <c:pt idx="0">
                  <c:v>令和3年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cat>
            <c:strRef>
              <c:f>'17・西部推移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'!$B$58:$M$58</c:f>
              <c:numCache>
                <c:formatCode>#,##0.0;[Red]\-#,##0.0</c:formatCode>
                <c:ptCount val="12"/>
                <c:pt idx="0">
                  <c:v>29.4</c:v>
                </c:pt>
                <c:pt idx="1">
                  <c:v>31.6</c:v>
                </c:pt>
                <c:pt idx="2">
                  <c:v>30.7</c:v>
                </c:pt>
                <c:pt idx="3">
                  <c:v>30.6</c:v>
                </c:pt>
                <c:pt idx="4">
                  <c:v>30.2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51E-4972-90C6-95C314535D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9367320"/>
        <c:axId val="239367712"/>
      </c:lineChart>
      <c:catAx>
        <c:axId val="2393673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93677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9367712"/>
        <c:scaling>
          <c:orientation val="minMax"/>
          <c:max val="36"/>
          <c:min val="1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6.5274151436031424E-3"/>
              <c:y val="1.7921146953405017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9367320"/>
        <c:crosses val="autoZero"/>
        <c:crossBetween val="midCat"/>
        <c:majorUnit val="2"/>
      </c:valAx>
      <c:spPr>
        <a:solidFill>
          <a:srgbClr val="FFFFFF"/>
        </a:solidFill>
        <a:ln w="12700">
          <a:solidFill>
            <a:schemeClr val="accent4">
              <a:lumMod val="60000"/>
              <a:lumOff val="40000"/>
            </a:schemeClr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西部支部　回転率の推移　　　　　　　　　　　　　　　静岡県倉庫協会</a:t>
            </a:r>
          </a:p>
        </c:rich>
      </c:tx>
      <c:layout>
        <c:manualLayout>
          <c:xMode val="edge"/>
          <c:yMode val="edge"/>
          <c:x val="0.43024771838331161"/>
          <c:y val="2.033898305084742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563233376792699E-2"/>
          <c:y val="0.11525442805619072"/>
          <c:w val="0.92829204693611478"/>
          <c:h val="0.77966230743893583"/>
        </c:manualLayout>
      </c:layout>
      <c:lineChart>
        <c:grouping val="standard"/>
        <c:varyColors val="0"/>
        <c:ser>
          <c:idx val="0"/>
          <c:order val="0"/>
          <c:tx>
            <c:strRef>
              <c:f>'17・西部推移 '!$A$84</c:f>
              <c:strCache>
                <c:ptCount val="1"/>
                <c:pt idx="0">
                  <c:v>平成29年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'17・西部推移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'!$B$84:$M$84</c:f>
              <c:numCache>
                <c:formatCode>General</c:formatCode>
                <c:ptCount val="12"/>
                <c:pt idx="0">
                  <c:v>61.1</c:v>
                </c:pt>
                <c:pt idx="1">
                  <c:v>65.400000000000006</c:v>
                </c:pt>
                <c:pt idx="2">
                  <c:v>70.900000000000006</c:v>
                </c:pt>
                <c:pt idx="3">
                  <c:v>69.2</c:v>
                </c:pt>
                <c:pt idx="4">
                  <c:v>67.3</c:v>
                </c:pt>
                <c:pt idx="5">
                  <c:v>72.8</c:v>
                </c:pt>
                <c:pt idx="6">
                  <c:v>71.2</c:v>
                </c:pt>
                <c:pt idx="7">
                  <c:v>66</c:v>
                </c:pt>
                <c:pt idx="8">
                  <c:v>74.900000000000006</c:v>
                </c:pt>
                <c:pt idx="9">
                  <c:v>69.900000000000006</c:v>
                </c:pt>
                <c:pt idx="10">
                  <c:v>63.4</c:v>
                </c:pt>
                <c:pt idx="11">
                  <c:v>63.8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ADC-40BE-B752-338DB3BD587B}"/>
            </c:ext>
          </c:extLst>
        </c:ser>
        <c:ser>
          <c:idx val="1"/>
          <c:order val="1"/>
          <c:tx>
            <c:strRef>
              <c:f>'17・西部推移 '!$A$85</c:f>
              <c:strCache>
                <c:ptCount val="1"/>
                <c:pt idx="0">
                  <c:v>平成30年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'17・西部推移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'!$B$85:$M$85</c:f>
              <c:numCache>
                <c:formatCode>General</c:formatCode>
                <c:ptCount val="12"/>
                <c:pt idx="0">
                  <c:v>58.8</c:v>
                </c:pt>
                <c:pt idx="1">
                  <c:v>58.5</c:v>
                </c:pt>
                <c:pt idx="2">
                  <c:v>66.2</c:v>
                </c:pt>
                <c:pt idx="3">
                  <c:v>65.8</c:v>
                </c:pt>
                <c:pt idx="4">
                  <c:v>67.099999999999994</c:v>
                </c:pt>
                <c:pt idx="5">
                  <c:v>67.3</c:v>
                </c:pt>
                <c:pt idx="6">
                  <c:v>67.099999999999994</c:v>
                </c:pt>
                <c:pt idx="7">
                  <c:v>66.2</c:v>
                </c:pt>
                <c:pt idx="8">
                  <c:v>70.3</c:v>
                </c:pt>
                <c:pt idx="9">
                  <c:v>67.099999999999994</c:v>
                </c:pt>
                <c:pt idx="10">
                  <c:v>68.2</c:v>
                </c:pt>
                <c:pt idx="11">
                  <c:v>62.5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ADC-40BE-B752-338DB3BD587B}"/>
            </c:ext>
          </c:extLst>
        </c:ser>
        <c:ser>
          <c:idx val="2"/>
          <c:order val="2"/>
          <c:tx>
            <c:strRef>
              <c:f>'17・西部推移 '!$A$86</c:f>
              <c:strCache>
                <c:ptCount val="1"/>
                <c:pt idx="0">
                  <c:v>令和1年</c:v>
                </c:pt>
              </c:strCache>
            </c:strRef>
          </c:tx>
          <c:spPr>
            <a:ln w="28575">
              <a:solidFill>
                <a:schemeClr val="tx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'17・西部推移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'!$B$86:$M$86</c:f>
              <c:numCache>
                <c:formatCode>General</c:formatCode>
                <c:ptCount val="12"/>
                <c:pt idx="0">
                  <c:v>67.099999999999994</c:v>
                </c:pt>
                <c:pt idx="1">
                  <c:v>65</c:v>
                </c:pt>
                <c:pt idx="2">
                  <c:v>69.599999999999994</c:v>
                </c:pt>
                <c:pt idx="3">
                  <c:v>71.8</c:v>
                </c:pt>
                <c:pt idx="4">
                  <c:v>71.3</c:v>
                </c:pt>
                <c:pt idx="5">
                  <c:v>71.900000000000006</c:v>
                </c:pt>
                <c:pt idx="6">
                  <c:v>74.599999999999994</c:v>
                </c:pt>
                <c:pt idx="7">
                  <c:v>64.2</c:v>
                </c:pt>
                <c:pt idx="8">
                  <c:v>77.900000000000006</c:v>
                </c:pt>
                <c:pt idx="9">
                  <c:v>72.5</c:v>
                </c:pt>
                <c:pt idx="10">
                  <c:v>67.5</c:v>
                </c:pt>
                <c:pt idx="11">
                  <c:v>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ADC-40BE-B752-338DB3BD587B}"/>
            </c:ext>
          </c:extLst>
        </c:ser>
        <c:ser>
          <c:idx val="3"/>
          <c:order val="3"/>
          <c:tx>
            <c:strRef>
              <c:f>'17・西部推移 '!$A$87</c:f>
              <c:strCache>
                <c:ptCount val="1"/>
                <c:pt idx="0">
                  <c:v>令和2年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'17・西部推移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'!$B$87:$M$87</c:f>
              <c:numCache>
                <c:formatCode>General</c:formatCode>
                <c:ptCount val="12"/>
                <c:pt idx="0">
                  <c:v>63.7</c:v>
                </c:pt>
                <c:pt idx="1">
                  <c:v>66.900000000000006</c:v>
                </c:pt>
                <c:pt idx="2">
                  <c:v>76.400000000000006</c:v>
                </c:pt>
                <c:pt idx="3">
                  <c:v>76.900000000000006</c:v>
                </c:pt>
                <c:pt idx="4">
                  <c:v>60.2</c:v>
                </c:pt>
                <c:pt idx="5">
                  <c:v>66.400000000000006</c:v>
                </c:pt>
                <c:pt idx="6">
                  <c:v>77</c:v>
                </c:pt>
                <c:pt idx="7">
                  <c:v>64</c:v>
                </c:pt>
                <c:pt idx="8">
                  <c:v>74.5</c:v>
                </c:pt>
                <c:pt idx="9">
                  <c:v>82</c:v>
                </c:pt>
                <c:pt idx="10">
                  <c:v>55.6</c:v>
                </c:pt>
                <c:pt idx="11">
                  <c:v>66.8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ADC-40BE-B752-338DB3BD587B}"/>
            </c:ext>
          </c:extLst>
        </c:ser>
        <c:ser>
          <c:idx val="4"/>
          <c:order val="4"/>
          <c:tx>
            <c:strRef>
              <c:f>'17・西部推移 '!$A$88</c:f>
              <c:strCache>
                <c:ptCount val="1"/>
                <c:pt idx="0">
                  <c:v>令和3年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cat>
            <c:strRef>
              <c:f>'17・西部推移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'!$B$88:$M$88</c:f>
              <c:numCache>
                <c:formatCode>General</c:formatCode>
                <c:ptCount val="12"/>
                <c:pt idx="0">
                  <c:v>55.6</c:v>
                </c:pt>
                <c:pt idx="1">
                  <c:v>63.7</c:v>
                </c:pt>
                <c:pt idx="2">
                  <c:v>75.3</c:v>
                </c:pt>
                <c:pt idx="3">
                  <c:v>79</c:v>
                </c:pt>
                <c:pt idx="4">
                  <c:v>73.599999999999994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ADC-40BE-B752-338DB3BD58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9368496"/>
        <c:axId val="239368888"/>
      </c:lineChart>
      <c:catAx>
        <c:axId val="2393684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93688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9368888"/>
        <c:scaling>
          <c:orientation val="minMax"/>
          <c:max val="85"/>
          <c:min val="4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51890482398957E-3"/>
              <c:y val="1.6949152542372881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9368496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latin typeface="HGｺﾞｼｯｸE" pitchFamily="49" charset="-128"/>
                <a:ea typeface="HGｺﾞｼｯｸE" pitchFamily="49" charset="-128"/>
              </a:defRPr>
            </a:pPr>
            <a:r>
              <a:rPr lang="ja-JP" altLang="en-US" sz="1100">
                <a:latin typeface="+mn-ea"/>
                <a:ea typeface="+mn-ea"/>
              </a:rPr>
              <a:t>月末保管残高の推移　（万トン）　</a:t>
            </a:r>
            <a:r>
              <a:rPr lang="ja-JP" altLang="en-US" sz="1100">
                <a:latin typeface="HGｺﾞｼｯｸE" pitchFamily="49" charset="-128"/>
                <a:ea typeface="HGｺﾞｼｯｸE" pitchFamily="49" charset="-128"/>
              </a:rPr>
              <a:t>　　　　　　　　　　</a:t>
            </a:r>
            <a:r>
              <a:rPr lang="ja-JP" altLang="en-US" sz="1100">
                <a:latin typeface="+mn-ea"/>
                <a:ea typeface="+mn-ea"/>
              </a:rPr>
              <a:t>静岡県倉庫協会</a:t>
            </a:r>
          </a:p>
        </c:rich>
      </c:tx>
      <c:layout>
        <c:manualLayout>
          <c:xMode val="edge"/>
          <c:yMode val="edge"/>
          <c:x val="0.34658867641548763"/>
          <c:y val="4.4742729306487823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5.3064972622547509E-2"/>
          <c:y val="0.1624805791893463"/>
          <c:w val="0.88305198213860003"/>
          <c:h val="0.7110056544946306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'3・推移  '!$B$55:$M$55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'!$B$56:$M$56</c:f>
              <c:numCache>
                <c:formatCode>General</c:formatCode>
                <c:ptCount val="12"/>
                <c:pt idx="0">
                  <c:v>104.4</c:v>
                </c:pt>
                <c:pt idx="1">
                  <c:v>104.4</c:v>
                </c:pt>
                <c:pt idx="2">
                  <c:v>105.2</c:v>
                </c:pt>
                <c:pt idx="3">
                  <c:v>107.2</c:v>
                </c:pt>
                <c:pt idx="4">
                  <c:v>110.3</c:v>
                </c:pt>
                <c:pt idx="5">
                  <c:v>111.5</c:v>
                </c:pt>
                <c:pt idx="6">
                  <c:v>107.4</c:v>
                </c:pt>
                <c:pt idx="7">
                  <c:v>107.8</c:v>
                </c:pt>
                <c:pt idx="8">
                  <c:v>109.6</c:v>
                </c:pt>
                <c:pt idx="9">
                  <c:v>111.2</c:v>
                </c:pt>
                <c:pt idx="10">
                  <c:v>111.4</c:v>
                </c:pt>
                <c:pt idx="11">
                  <c:v>111.9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287-4FFB-8F28-7ED3B707E4D3}"/>
            </c:ext>
          </c:extLst>
        </c:ser>
        <c:ser>
          <c:idx val="1"/>
          <c:order val="1"/>
          <c:spPr>
            <a:ln w="12700">
              <a:solidFill>
                <a:schemeClr val="accent6">
                  <a:lumMod val="75000"/>
                </a:schemeClr>
              </a:solidFill>
              <a:prstDash val="dash"/>
            </a:ln>
          </c:spPr>
          <c:marker>
            <c:symbol val="none"/>
          </c:marker>
          <c:cat>
            <c:strRef>
              <c:f>'3・推移  '!$B$55:$M$55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'!$B$57:$M$57</c:f>
              <c:numCache>
                <c:formatCode>General</c:formatCode>
                <c:ptCount val="12"/>
                <c:pt idx="0">
                  <c:v>109.8</c:v>
                </c:pt>
                <c:pt idx="1">
                  <c:v>111.1</c:v>
                </c:pt>
                <c:pt idx="2">
                  <c:v>112.9</c:v>
                </c:pt>
                <c:pt idx="3">
                  <c:v>112.6</c:v>
                </c:pt>
                <c:pt idx="4">
                  <c:v>115.3</c:v>
                </c:pt>
                <c:pt idx="5">
                  <c:v>116.9</c:v>
                </c:pt>
                <c:pt idx="6">
                  <c:v>111</c:v>
                </c:pt>
                <c:pt idx="7">
                  <c:v>109</c:v>
                </c:pt>
                <c:pt idx="8">
                  <c:v>114.4</c:v>
                </c:pt>
                <c:pt idx="9">
                  <c:v>118.3</c:v>
                </c:pt>
                <c:pt idx="10">
                  <c:v>124.3</c:v>
                </c:pt>
                <c:pt idx="11">
                  <c:v>121.6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87-4FFB-8F28-7ED3B707E4D3}"/>
            </c:ext>
          </c:extLst>
        </c:ser>
        <c:ser>
          <c:idx val="2"/>
          <c:order val="2"/>
          <c:spPr>
            <a:ln w="28575">
              <a:solidFill>
                <a:schemeClr val="accent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'3・推移  '!$B$55:$M$55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'!$B$58:$M$58</c:f>
              <c:numCache>
                <c:formatCode>General</c:formatCode>
                <c:ptCount val="12"/>
                <c:pt idx="0">
                  <c:v>119.6</c:v>
                </c:pt>
                <c:pt idx="1">
                  <c:v>123</c:v>
                </c:pt>
                <c:pt idx="2">
                  <c:v>124.9</c:v>
                </c:pt>
                <c:pt idx="3">
                  <c:v>120.4</c:v>
                </c:pt>
                <c:pt idx="4">
                  <c:v>122.8</c:v>
                </c:pt>
                <c:pt idx="5">
                  <c:v>122.8</c:v>
                </c:pt>
                <c:pt idx="6">
                  <c:v>126.5</c:v>
                </c:pt>
                <c:pt idx="7">
                  <c:v>124.6</c:v>
                </c:pt>
                <c:pt idx="8">
                  <c:v>120.4</c:v>
                </c:pt>
                <c:pt idx="9">
                  <c:v>123.9</c:v>
                </c:pt>
                <c:pt idx="10">
                  <c:v>123.3</c:v>
                </c:pt>
                <c:pt idx="11">
                  <c:v>119.5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287-4FFB-8F28-7ED3B707E4D3}"/>
            </c:ext>
          </c:extLst>
        </c:ser>
        <c:ser>
          <c:idx val="3"/>
          <c:order val="3"/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'3・推移  '!$B$55:$M$55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'!$B$59:$M$59</c:f>
              <c:numCache>
                <c:formatCode>General</c:formatCode>
                <c:ptCount val="12"/>
                <c:pt idx="0">
                  <c:v>121.9</c:v>
                </c:pt>
                <c:pt idx="1">
                  <c:v>124.4</c:v>
                </c:pt>
                <c:pt idx="2">
                  <c:v>124.3</c:v>
                </c:pt>
                <c:pt idx="3">
                  <c:v>124</c:v>
                </c:pt>
                <c:pt idx="4">
                  <c:v>129.1</c:v>
                </c:pt>
                <c:pt idx="5">
                  <c:v>126</c:v>
                </c:pt>
                <c:pt idx="6">
                  <c:v>120.9</c:v>
                </c:pt>
                <c:pt idx="7">
                  <c:v>119.3</c:v>
                </c:pt>
                <c:pt idx="8">
                  <c:v>118.8</c:v>
                </c:pt>
                <c:pt idx="9">
                  <c:v>118</c:v>
                </c:pt>
                <c:pt idx="10">
                  <c:v>111.6</c:v>
                </c:pt>
                <c:pt idx="11">
                  <c:v>107.9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287-4FFB-8F28-7ED3B707E4D3}"/>
            </c:ext>
          </c:extLst>
        </c:ser>
        <c:ser>
          <c:idx val="4"/>
          <c:order val="4"/>
          <c:spPr>
            <a:ln w="19050">
              <a:solidFill>
                <a:srgbClr val="FF00FF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C08F0"/>
              </a:solidFill>
              <a:ln w="19050">
                <a:solidFill>
                  <a:srgbClr val="FC08F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1.436908506541121E-2"/>
                  <c:y val="-4.47092603357466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287-4FFB-8F28-7ED3B707E4D3}"/>
                </c:ext>
              </c:extLst>
            </c:dLbl>
            <c:dLbl>
              <c:idx val="1"/>
              <c:layout>
                <c:manualLayout>
                  <c:x val="-3.3516169486647082E-2"/>
                  <c:y val="-7.155489791963924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287-4FFB-8F28-7ED3B707E4D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aseline="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'3・推移  '!$B$55:$M$55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'!$B$60:$M$60</c:f>
              <c:numCache>
                <c:formatCode>General</c:formatCode>
                <c:ptCount val="12"/>
                <c:pt idx="0">
                  <c:v>107.9</c:v>
                </c:pt>
                <c:pt idx="1">
                  <c:v>111.7</c:v>
                </c:pt>
                <c:pt idx="2">
                  <c:v>111.9</c:v>
                </c:pt>
                <c:pt idx="3">
                  <c:v>110.2</c:v>
                </c:pt>
                <c:pt idx="4">
                  <c:v>112.5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287-4FFB-8F28-7ED3B707E4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3634648"/>
        <c:axId val="183635032"/>
      </c:lineChart>
      <c:catAx>
        <c:axId val="183634648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crossAx val="183635032"/>
        <c:crosses val="autoZero"/>
        <c:auto val="1"/>
        <c:lblAlgn val="ctr"/>
        <c:lblOffset val="100"/>
        <c:noMultiLvlLbl val="0"/>
      </c:catAx>
      <c:valAx>
        <c:axId val="183635032"/>
        <c:scaling>
          <c:orientation val="minMax"/>
          <c:max val="135"/>
          <c:min val="9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83634648"/>
        <c:crosses val="autoZero"/>
        <c:crossBetween val="midCat"/>
      </c:valAx>
      <c:spPr>
        <a:noFill/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aseline="0"/>
            </a:pPr>
            <a:r>
              <a:rPr lang="ja-JP" altLang="en-US" sz="1100" baseline="0"/>
              <a:t>　　回転率の推移　　　         　　　　                      　　　　　　　　静岡県倉庫協会</a:t>
            </a:r>
          </a:p>
        </c:rich>
      </c:tx>
      <c:layout>
        <c:manualLayout>
          <c:xMode val="edge"/>
          <c:yMode val="edge"/>
          <c:x val="0.34232935355049332"/>
          <c:y val="1.88019354723516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3896073871597434E-2"/>
          <c:y val="0.11297462817147859"/>
          <c:w val="0.88862551507486465"/>
          <c:h val="0.75879015123115889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CC66"/>
              </a:solidFill>
              <a:prstDash val="lgDashDot"/>
            </a:ln>
          </c:spPr>
          <c:marker>
            <c:symbol val="none"/>
          </c:marker>
          <c:cat>
            <c:strRef>
              <c:f>'3・推移  '!$B$85:$M$85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'!$B$86:$M$86</c:f>
              <c:numCache>
                <c:formatCode>General</c:formatCode>
                <c:ptCount val="12"/>
                <c:pt idx="0">
                  <c:v>59</c:v>
                </c:pt>
                <c:pt idx="1">
                  <c:v>61.8</c:v>
                </c:pt>
                <c:pt idx="2">
                  <c:v>70</c:v>
                </c:pt>
                <c:pt idx="3">
                  <c:v>71.099999999999994</c:v>
                </c:pt>
                <c:pt idx="4">
                  <c:v>71.400000000000006</c:v>
                </c:pt>
                <c:pt idx="5">
                  <c:v>69.900000000000006</c:v>
                </c:pt>
                <c:pt idx="6">
                  <c:v>72.599999999999994</c:v>
                </c:pt>
                <c:pt idx="7">
                  <c:v>65.900000000000006</c:v>
                </c:pt>
                <c:pt idx="8">
                  <c:v>68.8</c:v>
                </c:pt>
                <c:pt idx="9">
                  <c:v>65.7</c:v>
                </c:pt>
                <c:pt idx="10">
                  <c:v>65.400000000000006</c:v>
                </c:pt>
                <c:pt idx="11">
                  <c:v>67.3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440-499C-9EF9-CBAE15DE3CFF}"/>
            </c:ext>
          </c:extLst>
        </c:ser>
        <c:ser>
          <c:idx val="1"/>
          <c:order val="1"/>
          <c:spPr>
            <a:ln w="12700">
              <a:solidFill>
                <a:schemeClr val="accent6">
                  <a:lumMod val="75000"/>
                </a:schemeClr>
              </a:solidFill>
              <a:prstDash val="dash"/>
            </a:ln>
          </c:spPr>
          <c:marker>
            <c:symbol val="none"/>
          </c:marker>
          <c:cat>
            <c:strRef>
              <c:f>'3・推移  '!$B$85:$M$85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'!$B$87:$M$87</c:f>
              <c:numCache>
                <c:formatCode>General</c:formatCode>
                <c:ptCount val="12"/>
                <c:pt idx="0">
                  <c:v>59.5</c:v>
                </c:pt>
                <c:pt idx="1">
                  <c:v>60.6</c:v>
                </c:pt>
                <c:pt idx="2">
                  <c:v>68.3</c:v>
                </c:pt>
                <c:pt idx="3">
                  <c:v>65.8</c:v>
                </c:pt>
                <c:pt idx="4">
                  <c:v>66.5</c:v>
                </c:pt>
                <c:pt idx="5">
                  <c:v>66.7</c:v>
                </c:pt>
                <c:pt idx="6">
                  <c:v>68.8</c:v>
                </c:pt>
                <c:pt idx="7">
                  <c:v>68.900000000000006</c:v>
                </c:pt>
                <c:pt idx="8">
                  <c:v>66.5</c:v>
                </c:pt>
                <c:pt idx="9">
                  <c:v>67.7</c:v>
                </c:pt>
                <c:pt idx="10">
                  <c:v>66.8</c:v>
                </c:pt>
                <c:pt idx="11">
                  <c:v>61.7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440-499C-9EF9-CBAE15DE3CFF}"/>
            </c:ext>
          </c:extLst>
        </c:ser>
        <c:ser>
          <c:idx val="2"/>
          <c:order val="2"/>
          <c:spPr>
            <a:ln w="28575">
              <a:solidFill>
                <a:schemeClr val="accent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'3・推移  '!$B$85:$M$85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'!$B$88:$M$88</c:f>
              <c:numCache>
                <c:formatCode>General</c:formatCode>
                <c:ptCount val="12"/>
                <c:pt idx="0">
                  <c:v>62.7</c:v>
                </c:pt>
                <c:pt idx="1">
                  <c:v>60.7</c:v>
                </c:pt>
                <c:pt idx="2">
                  <c:v>64.7</c:v>
                </c:pt>
                <c:pt idx="3">
                  <c:v>68.3</c:v>
                </c:pt>
                <c:pt idx="4">
                  <c:v>65.3</c:v>
                </c:pt>
                <c:pt idx="5">
                  <c:v>64.7</c:v>
                </c:pt>
                <c:pt idx="6">
                  <c:v>68.400000000000006</c:v>
                </c:pt>
                <c:pt idx="7">
                  <c:v>58.6</c:v>
                </c:pt>
                <c:pt idx="8">
                  <c:v>66.2</c:v>
                </c:pt>
                <c:pt idx="9">
                  <c:v>66.3</c:v>
                </c:pt>
                <c:pt idx="10">
                  <c:v>62.1</c:v>
                </c:pt>
                <c:pt idx="11">
                  <c:v>64.599999999999994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440-499C-9EF9-CBAE15DE3CFF}"/>
            </c:ext>
          </c:extLst>
        </c:ser>
        <c:ser>
          <c:idx val="3"/>
          <c:order val="3"/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'3・推移  '!$B$85:$M$85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'!$B$89:$M$89</c:f>
              <c:numCache>
                <c:formatCode>General</c:formatCode>
                <c:ptCount val="12"/>
                <c:pt idx="0">
                  <c:v>56.2</c:v>
                </c:pt>
                <c:pt idx="1">
                  <c:v>61.9</c:v>
                </c:pt>
                <c:pt idx="2">
                  <c:v>67.900000000000006</c:v>
                </c:pt>
                <c:pt idx="3">
                  <c:v>67</c:v>
                </c:pt>
                <c:pt idx="4">
                  <c:v>55.4</c:v>
                </c:pt>
                <c:pt idx="5">
                  <c:v>60.3</c:v>
                </c:pt>
                <c:pt idx="6">
                  <c:v>65.5</c:v>
                </c:pt>
                <c:pt idx="7">
                  <c:v>58.5</c:v>
                </c:pt>
                <c:pt idx="8">
                  <c:v>63.9</c:v>
                </c:pt>
                <c:pt idx="9">
                  <c:v>67.900000000000006</c:v>
                </c:pt>
                <c:pt idx="10">
                  <c:v>61.4</c:v>
                </c:pt>
                <c:pt idx="11">
                  <c:v>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440-499C-9EF9-CBAE15DE3CFF}"/>
            </c:ext>
          </c:extLst>
        </c:ser>
        <c:ser>
          <c:idx val="4"/>
          <c:order val="4"/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C08F0"/>
              </a:solidFill>
              <a:ln w="19050">
                <a:solidFill>
                  <a:srgbClr val="FC08F0"/>
                </a:solidFill>
                <a:prstDash val="solid"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'3・推移  '!$B$85:$M$85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'!$B$90:$M$90</c:f>
              <c:numCache>
                <c:formatCode>General</c:formatCode>
                <c:ptCount val="12"/>
                <c:pt idx="0">
                  <c:v>57.4</c:v>
                </c:pt>
                <c:pt idx="1">
                  <c:v>63.8</c:v>
                </c:pt>
                <c:pt idx="2">
                  <c:v>73.5</c:v>
                </c:pt>
                <c:pt idx="3">
                  <c:v>79</c:v>
                </c:pt>
                <c:pt idx="4">
                  <c:v>70.3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440-499C-9EF9-CBAE15DE3C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3685240"/>
        <c:axId val="183606344"/>
      </c:lineChart>
      <c:catAx>
        <c:axId val="183685240"/>
        <c:scaling>
          <c:orientation val="minMax"/>
        </c:scaling>
        <c:delete val="0"/>
        <c:axPos val="b"/>
        <c:majorGridlines/>
        <c:numFmt formatCode="General" sourceLinked="0"/>
        <c:majorTickMark val="none"/>
        <c:minorTickMark val="none"/>
        <c:tickLblPos val="nextTo"/>
        <c:crossAx val="183606344"/>
        <c:crosses val="autoZero"/>
        <c:auto val="1"/>
        <c:lblAlgn val="ctr"/>
        <c:lblOffset val="100"/>
        <c:noMultiLvlLbl val="0"/>
      </c:catAx>
      <c:valAx>
        <c:axId val="183606344"/>
        <c:scaling>
          <c:orientation val="minMax"/>
          <c:max val="80"/>
          <c:min val="5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sz="900" baseline="0"/>
                </a:pPr>
                <a:r>
                  <a:rPr lang="ja-JP" altLang="en-US" sz="900" baseline="0"/>
                  <a:t>単位：％</a:t>
                </a:r>
                <a:endParaRPr lang="en-US" altLang="ja-JP" sz="900" baseline="0"/>
              </a:p>
            </c:rich>
          </c:tx>
          <c:layout>
            <c:manualLayout>
              <c:xMode val="edge"/>
              <c:yMode val="edge"/>
              <c:x val="2.072538860103627E-2"/>
              <c:y val="2.8585712500227203E-2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crossAx val="183685240"/>
        <c:crosses val="autoZero"/>
        <c:crossBetween val="midCat"/>
        <c:majorUnit val="5"/>
      </c:val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1"/>
    </mc:Choice>
    <mc:Fallback>
      <c:style val="21"/>
    </mc:Fallback>
  </mc:AlternateContent>
  <c:chart>
    <c:autoTitleDeleted val="0"/>
    <c:plotArea>
      <c:layout>
        <c:manualLayout>
          <c:layoutTarget val="inner"/>
          <c:xMode val="edge"/>
          <c:yMode val="edge"/>
          <c:x val="8.5092929561525837E-2"/>
          <c:y val="1.6976968787992413E-2"/>
          <c:w val="0.91490707043854058"/>
          <c:h val="0.7770721841587986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'4・入庫高'!$C$52</c:f>
              <c:strCache>
                <c:ptCount val="1"/>
                <c:pt idx="0">
                  <c:v>令和3年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 cap="flat" cmpd="sng" algn="ctr">
              <a:noFill/>
              <a:prstDash val="solid"/>
            </a:ln>
            <a:effectLst/>
          </c:spPr>
          <c:invertIfNegative val="0"/>
          <c:dLbls>
            <c:dLbl>
              <c:idx val="0"/>
              <c:layout>
                <c:manualLayout>
                  <c:x val="-5.3548936399868789E-3"/>
                  <c:y val="8.657781413686924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22B-4E6A-BFCB-C0CBDCD2CEB5}"/>
                </c:ext>
              </c:extLst>
            </c:dLbl>
            <c:dLbl>
              <c:idx val="1"/>
              <c:layout>
                <c:manualLayout>
                  <c:x val="-1.070950619057243E-2"/>
                  <c:y val="-1.73162445603390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22B-4E6A-BFCB-C0CBDCD2CEB5}"/>
                </c:ext>
              </c:extLst>
            </c:dLbl>
            <c:dLbl>
              <c:idx val="2"/>
              <c:layout>
                <c:manualLayout>
                  <c:x val="-1.0709506190572397E-2"/>
                  <c:y val="5.7720057720057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22B-4E6A-BFCB-C0CBDCD2CEB5}"/>
                </c:ext>
              </c:extLst>
            </c:dLbl>
            <c:dLbl>
              <c:idx val="3"/>
              <c:layout>
                <c:manualLayout>
                  <c:x val="-5.354753095286215E-3"/>
                  <c:y val="2.886002886002859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22B-4E6A-BFCB-C0CBDCD2CEB5}"/>
                </c:ext>
              </c:extLst>
            </c:dLbl>
            <c:dLbl>
              <c:idx val="4"/>
              <c:layout>
                <c:manualLayout>
                  <c:x val="-3.569835396857542E-3"/>
                  <c:y val="-5.29094416956675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22B-4E6A-BFCB-C0CBDCD2CEB5}"/>
                </c:ext>
              </c:extLst>
            </c:dLbl>
            <c:dLbl>
              <c:idx val="5"/>
              <c:layout>
                <c:manualLayout>
                  <c:x val="-1.0709506190572496E-2"/>
                  <c:y val="8.657781413686924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22B-4E6A-BFCB-C0CBDCD2CEB5}"/>
                </c:ext>
              </c:extLst>
            </c:dLbl>
            <c:dLbl>
              <c:idx val="6"/>
              <c:layout>
                <c:manualLayout>
                  <c:x val="-1.3089245247066038E-16"/>
                  <c:y val="5.772005772005719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22B-4E6A-BFCB-C0CBDCD2CEB5}"/>
                </c:ext>
              </c:extLst>
            </c:dLbl>
            <c:dLbl>
              <c:idx val="7"/>
              <c:layout>
                <c:manualLayout>
                  <c:x val="-7.13967079371508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22B-4E6A-BFCB-C0CBDCD2CEB5}"/>
                </c:ext>
              </c:extLst>
            </c:dLbl>
            <c:dLbl>
              <c:idx val="8"/>
              <c:layout>
                <c:manualLayout>
                  <c:x val="-1.070950619057243E-2"/>
                  <c:y val="-5.29094416956675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22B-4E6A-BFCB-C0CBDCD2CEB5}"/>
                </c:ext>
              </c:extLst>
            </c:dLbl>
            <c:dLbl>
              <c:idx val="9"/>
              <c:layout>
                <c:manualLayout>
                  <c:x val="-1.4054470066368019E-7"/>
                  <c:y val="1.44300144300143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22B-4E6A-BFCB-C0CBDCD2CEB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'4・入庫高'!$M$3:$M$12</c:f>
              <c:strCache>
                <c:ptCount val="10"/>
                <c:pt idx="0">
                  <c:v>飲料</c:v>
                </c:pt>
                <c:pt idx="1">
                  <c:v>紙・パルプ</c:v>
                </c:pt>
                <c:pt idx="2">
                  <c:v>その他の日用品</c:v>
                </c:pt>
                <c:pt idx="3">
                  <c:v>電気機械</c:v>
                </c:pt>
                <c:pt idx="4">
                  <c:v>その他の機械</c:v>
                </c:pt>
                <c:pt idx="5">
                  <c:v>雑品</c:v>
                </c:pt>
                <c:pt idx="6">
                  <c:v>その他の食料工業品</c:v>
                </c:pt>
                <c:pt idx="7">
                  <c:v>鉄鋼</c:v>
                </c:pt>
                <c:pt idx="8">
                  <c:v>合成樹脂</c:v>
                </c:pt>
                <c:pt idx="9">
                  <c:v>その他の製造工業品</c:v>
                </c:pt>
              </c:strCache>
            </c:strRef>
          </c:cat>
          <c:val>
            <c:numRef>
              <c:f>'4・入庫高'!$N$3:$N$12</c:f>
              <c:numCache>
                <c:formatCode>#,##0_ ;[Red]\-#,##0\ </c:formatCode>
                <c:ptCount val="10"/>
                <c:pt idx="0">
                  <c:v>133653</c:v>
                </c:pt>
                <c:pt idx="1">
                  <c:v>94378</c:v>
                </c:pt>
                <c:pt idx="2">
                  <c:v>73668</c:v>
                </c:pt>
                <c:pt idx="3">
                  <c:v>69500</c:v>
                </c:pt>
                <c:pt idx="4">
                  <c:v>65458</c:v>
                </c:pt>
                <c:pt idx="5">
                  <c:v>52476</c:v>
                </c:pt>
                <c:pt idx="6">
                  <c:v>40250</c:v>
                </c:pt>
                <c:pt idx="7">
                  <c:v>37632</c:v>
                </c:pt>
                <c:pt idx="8">
                  <c:v>31736</c:v>
                </c:pt>
                <c:pt idx="9">
                  <c:v>30122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322B-4E6A-BFCB-C0CBDCD2CEB5}"/>
            </c:ext>
          </c:extLst>
        </c:ser>
        <c:ser>
          <c:idx val="1"/>
          <c:order val="1"/>
          <c:tx>
            <c:strRef>
              <c:f>'4・入庫高'!$Q$1</c:f>
              <c:strCache>
                <c:ptCount val="1"/>
                <c:pt idx="0">
                  <c:v>令和2年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solidFill>
                <a:schemeClr val="bg1">
                  <a:lumMod val="85000"/>
                </a:schemeClr>
              </a:solidFill>
            </a:ln>
            <a:effectLst>
              <a:innerShdw blurRad="114300">
                <a:schemeClr val="bg2">
                  <a:lumMod val="50000"/>
                </a:schemeClr>
              </a:innerShdw>
            </a:effectLst>
          </c:spPr>
          <c:invertIfNegative val="0"/>
          <c:dLbls>
            <c:dLbl>
              <c:idx val="0"/>
              <c:layout>
                <c:manualLayout>
                  <c:x val="8.924588492143691E-3"/>
                  <c:y val="1.44295599413709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22B-4E6A-BFCB-C0CBDCD2CEB5}"/>
                </c:ext>
              </c:extLst>
            </c:dLbl>
            <c:dLbl>
              <c:idx val="1"/>
              <c:layout>
                <c:manualLayout>
                  <c:x val="7.1395302490142899E-3"/>
                  <c:y val="8.6580086580086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322B-4E6A-BFCB-C0CBDCD2CEB5}"/>
                </c:ext>
              </c:extLst>
            </c:dLbl>
            <c:dLbl>
              <c:idx val="2"/>
              <c:layout>
                <c:manualLayout>
                  <c:x val="1.7849176984287383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322B-4E6A-BFCB-C0CBDCD2CEB5}"/>
                </c:ext>
              </c:extLst>
            </c:dLbl>
            <c:dLbl>
              <c:idx val="3"/>
              <c:layout>
                <c:manualLayout>
                  <c:x val="1.2494423889001169E-2"/>
                  <c:y val="2.88554839735936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322B-4E6A-BFCB-C0CBDCD2CEB5}"/>
                </c:ext>
              </c:extLst>
            </c:dLbl>
            <c:dLbl>
              <c:idx val="4"/>
              <c:layout>
                <c:manualLayout>
                  <c:x val="8.924588492143691E-3"/>
                  <c:y val="-5.29094416956675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322B-4E6A-BFCB-C0CBDCD2CEB5}"/>
                </c:ext>
              </c:extLst>
            </c:dLbl>
            <c:dLbl>
              <c:idx val="5"/>
              <c:layout>
                <c:manualLayout>
                  <c:x val="7.139670793714888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322B-4E6A-BFCB-C0CBDCD2CEB5}"/>
                </c:ext>
              </c:extLst>
            </c:dLbl>
            <c:dLbl>
              <c:idx val="6"/>
              <c:layout>
                <c:manualLayout>
                  <c:x val="1.2494423889001169E-2"/>
                  <c:y val="8.658008658008552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322B-4E6A-BFCB-C0CBDCD2CEB5}"/>
                </c:ext>
              </c:extLst>
            </c:dLbl>
            <c:dLbl>
              <c:idx val="7"/>
              <c:layout>
                <c:manualLayout>
                  <c:x val="1.7849176984287383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322B-4E6A-BFCB-C0CBDCD2CEB5}"/>
                </c:ext>
              </c:extLst>
            </c:dLbl>
            <c:dLbl>
              <c:idx val="8"/>
              <c:layout>
                <c:manualLayout>
                  <c:x val="7.139670793714953E-3"/>
                  <c:y val="2.8860028860028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322B-4E6A-BFCB-C0CBDCD2CEB5}"/>
                </c:ext>
              </c:extLst>
            </c:dLbl>
            <c:dLbl>
              <c:idx val="9"/>
              <c:layout>
                <c:manualLayout>
                  <c:x val="6.3089110680919396E-3"/>
                  <c:y val="5.7720057720057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322B-4E6A-BFCB-C0CBDCD2CEB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'4・入庫高'!$M$3:$M$12</c:f>
              <c:strCache>
                <c:ptCount val="10"/>
                <c:pt idx="0">
                  <c:v>飲料</c:v>
                </c:pt>
                <c:pt idx="1">
                  <c:v>紙・パルプ</c:v>
                </c:pt>
                <c:pt idx="2">
                  <c:v>その他の日用品</c:v>
                </c:pt>
                <c:pt idx="3">
                  <c:v>電気機械</c:v>
                </c:pt>
                <c:pt idx="4">
                  <c:v>その他の機械</c:v>
                </c:pt>
                <c:pt idx="5">
                  <c:v>雑品</c:v>
                </c:pt>
                <c:pt idx="6">
                  <c:v>その他の食料工業品</c:v>
                </c:pt>
                <c:pt idx="7">
                  <c:v>鉄鋼</c:v>
                </c:pt>
                <c:pt idx="8">
                  <c:v>合成樹脂</c:v>
                </c:pt>
                <c:pt idx="9">
                  <c:v>その他の製造工業品</c:v>
                </c:pt>
              </c:strCache>
            </c:strRef>
          </c:cat>
          <c:val>
            <c:numRef>
              <c:f>'4・入庫高'!$Q$3:$Q$12</c:f>
              <c:numCache>
                <c:formatCode>#,##0_ ;[Red]\-#,##0\ </c:formatCode>
                <c:ptCount val="10"/>
                <c:pt idx="0">
                  <c:v>107558</c:v>
                </c:pt>
                <c:pt idx="1">
                  <c:v>88934</c:v>
                </c:pt>
                <c:pt idx="2">
                  <c:v>86874</c:v>
                </c:pt>
                <c:pt idx="3">
                  <c:v>57813</c:v>
                </c:pt>
                <c:pt idx="4">
                  <c:v>46178</c:v>
                </c:pt>
                <c:pt idx="5">
                  <c:v>44093</c:v>
                </c:pt>
                <c:pt idx="6">
                  <c:v>52293</c:v>
                </c:pt>
                <c:pt idx="7">
                  <c:v>19380</c:v>
                </c:pt>
                <c:pt idx="8">
                  <c:v>22543</c:v>
                </c:pt>
                <c:pt idx="9">
                  <c:v>24598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322B-4E6A-BFCB-C0CBDCD2CEB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22"/>
        <c:axId val="183606736"/>
        <c:axId val="183607520"/>
      </c:barChart>
      <c:catAx>
        <c:axId val="1836067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607520"/>
        <c:crosses val="autoZero"/>
        <c:auto val="1"/>
        <c:lblAlgn val="ctr"/>
        <c:lblOffset val="100"/>
        <c:noMultiLvlLbl val="0"/>
      </c:catAx>
      <c:valAx>
        <c:axId val="183607520"/>
        <c:scaling>
          <c:orientation val="minMax"/>
        </c:scaling>
        <c:delete val="0"/>
        <c:axPos val="l"/>
        <c:majorGridlines/>
        <c:numFmt formatCode="#,##0_ ;[Red]\-#,##0\ 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606736"/>
        <c:crosses val="autoZero"/>
        <c:crossBetween val="between"/>
      </c:valAx>
    </c:plotArea>
    <c:legend>
      <c:legendPos val="tr"/>
      <c:layout>
        <c:manualLayout>
          <c:xMode val="edge"/>
          <c:yMode val="edge"/>
          <c:x val="0.84984471216031943"/>
          <c:y val="4.9062049062049112E-2"/>
          <c:w val="0.10691389978656882"/>
          <c:h val="0.11063389803547283"/>
        </c:manualLayout>
      </c:layout>
      <c:overlay val="1"/>
      <c:spPr>
        <a:noFill/>
      </c:spPr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900" b="0" baseline="0">
                <a:ea typeface="ＤＨＰ平成明朝体W3" panose="02010601000101010101" pitchFamily="2" charset="-128"/>
              </a:defRPr>
            </a:pPr>
            <a:r>
              <a:rPr lang="ja-JP" altLang="en-US" sz="1000" b="0" baseline="0">
                <a:ea typeface="ＤＨＰ平成明朝体W3" panose="02010601000101010101" pitchFamily="2" charset="-128"/>
              </a:rPr>
              <a:t>令和</a:t>
            </a:r>
            <a:r>
              <a:rPr lang="en-US" altLang="ja-JP" sz="1000" b="0" baseline="0">
                <a:ea typeface="ＤＨＰ平成明朝体W3" panose="02010601000101010101" pitchFamily="2" charset="-128"/>
              </a:rPr>
              <a:t>3</a:t>
            </a:r>
            <a:r>
              <a:rPr lang="ja-JP" altLang="en-US" sz="1000" b="0" baseline="0">
                <a:ea typeface="ＤＨＰ平成明朝体W3" panose="02010601000101010101" pitchFamily="2" charset="-128"/>
              </a:rPr>
              <a:t>年</a:t>
            </a:r>
            <a:r>
              <a:rPr lang="en-US" altLang="ja-JP" sz="1000" b="0" baseline="0">
                <a:ea typeface="ＤＨＰ平成明朝体W3" panose="02010601000101010101" pitchFamily="2" charset="-128"/>
              </a:rPr>
              <a:t>5</a:t>
            </a:r>
            <a:r>
              <a:rPr lang="ja-JP" sz="1000" b="0" baseline="0">
                <a:ea typeface="ＤＨＰ平成明朝体W3" panose="02010601000101010101" pitchFamily="2" charset="-128"/>
              </a:rPr>
              <a:t>月入庫高</a:t>
            </a:r>
          </a:p>
        </c:rich>
      </c:tx>
      <c:layout>
        <c:manualLayout>
          <c:xMode val="edge"/>
          <c:yMode val="edge"/>
          <c:x val="0.30319013542110657"/>
          <c:y val="6.422018348623853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3.3390612498224045E-2"/>
          <c:y val="0.2017144645910087"/>
          <c:w val="0.89654914312181566"/>
          <c:h val="0.85645933014360065"/>
        </c:manualLayout>
      </c:layout>
      <c:pieChart>
        <c:varyColors val="1"/>
        <c:ser>
          <c:idx val="0"/>
          <c:order val="0"/>
          <c:spPr>
            <a:gradFill>
              <a:gsLst>
                <a:gs pos="0">
                  <a:srgbClr val="FFEFD1"/>
                </a:gs>
                <a:gs pos="64999">
                  <a:srgbClr val="F0EBD5"/>
                </a:gs>
                <a:gs pos="100000">
                  <a:srgbClr val="D1C39F"/>
                </a:gs>
              </a:gsLst>
              <a:path path="circle">
                <a:fillToRect l="100000" t="100000"/>
              </a:path>
            </a:gradFill>
            <a:ln>
              <a:solidFill>
                <a:schemeClr val="bg2">
                  <a:lumMod val="25000"/>
                </a:schemeClr>
              </a:solidFill>
            </a:ln>
          </c:spPr>
          <c:dPt>
            <c:idx val="0"/>
            <c:bubble3D val="0"/>
            <c:spPr>
              <a:gradFill>
                <a:gsLst>
                  <a:gs pos="0">
                    <a:srgbClr val="4F81BD">
                      <a:tint val="66000"/>
                      <a:satMod val="160000"/>
                    </a:srgbClr>
                  </a:gs>
                  <a:gs pos="50000">
                    <a:srgbClr val="4F81BD">
                      <a:tint val="44500"/>
                      <a:satMod val="160000"/>
                    </a:srgbClr>
                  </a:gs>
                  <a:gs pos="100000">
                    <a:srgbClr val="4F81BD">
                      <a:tint val="23500"/>
                      <a:satMod val="160000"/>
                    </a:srgbClr>
                  </a:gs>
                </a:gsLst>
                <a:lin ang="5400000" scaled="0"/>
              </a:gra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1-7149-4E36-A09A-5870257480CD}"/>
              </c:ext>
            </c:extLst>
          </c:dPt>
          <c:dPt>
            <c:idx val="1"/>
            <c:bubble3D val="0"/>
            <c:spPr>
              <a:solidFill>
                <a:schemeClr val="accent3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3-7149-4E36-A09A-5870257480CD}"/>
              </c:ext>
            </c:extLst>
          </c:dPt>
          <c:dPt>
            <c:idx val="2"/>
            <c:bubble3D val="0"/>
            <c:spPr>
              <a:solidFill>
                <a:srgbClr val="FFCCFF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5-7149-4E36-A09A-5870257480CD}"/>
              </c:ext>
            </c:extLst>
          </c:dPt>
          <c:dPt>
            <c:idx val="3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7-7149-4E36-A09A-5870257480CD}"/>
              </c:ext>
            </c:extLst>
          </c:dPt>
          <c:dPt>
            <c:idx val="4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9-7149-4E36-A09A-5870257480CD}"/>
              </c:ext>
            </c:extLst>
          </c:dPt>
          <c:dPt>
            <c:idx val="5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B-7149-4E36-A09A-5870257480CD}"/>
              </c:ext>
            </c:extLst>
          </c:dPt>
          <c:dPt>
            <c:idx val="6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D-7149-4E36-A09A-5870257480CD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F-7149-4E36-A09A-5870257480CD}"/>
              </c:ext>
            </c:extLst>
          </c:dPt>
          <c:dPt>
            <c:idx val="8"/>
            <c:bubble3D val="0"/>
            <c:spPr>
              <a:solidFill>
                <a:srgbClr val="FFCC00">
                  <a:alpha val="62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1-7149-4E36-A09A-5870257480CD}"/>
              </c:ext>
            </c:extLst>
          </c:dPt>
          <c:dPt>
            <c:idx val="9"/>
            <c:bubble3D val="0"/>
            <c:spPr>
              <a:solidFill>
                <a:srgbClr val="E2BCE6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3-7149-4E36-A09A-5870257480CD}"/>
              </c:ext>
            </c:extLst>
          </c:dPt>
          <c:dLbls>
            <c:dLbl>
              <c:idx val="0"/>
              <c:layout>
                <c:manualLayout>
                  <c:x val="-0.15093194547262789"/>
                  <c:y val="0.1517469719954730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149-4E36-A09A-5870257480CD}"/>
                </c:ext>
              </c:extLst>
            </c:dLbl>
            <c:dLbl>
              <c:idx val="1"/>
              <c:layout>
                <c:manualLayout>
                  <c:x val="-5.2309935617022185E-2"/>
                  <c:y val="5.047448770738519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0151931863217957"/>
                      <c:h val="0.1026453803366322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7149-4E36-A09A-5870257480CD}"/>
                </c:ext>
              </c:extLst>
            </c:dLbl>
            <c:dLbl>
              <c:idx val="2"/>
              <c:layout>
                <c:manualLayout>
                  <c:x val="-7.3255714830518057E-2"/>
                  <c:y val="-9.250704327096727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0911665956285378"/>
                      <c:h val="0.124052108165378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7149-4E36-A09A-5870257480CD}"/>
                </c:ext>
              </c:extLst>
            </c:dLbl>
            <c:dLbl>
              <c:idx val="3"/>
              <c:layout>
                <c:manualLayout>
                  <c:x val="-0.19792314422235688"/>
                  <c:y val="-9.425172770834838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973394351347101"/>
                      <c:h val="0.1485169399696597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7149-4E36-A09A-5870257480CD}"/>
                </c:ext>
              </c:extLst>
            </c:dLbl>
            <c:dLbl>
              <c:idx val="4"/>
              <c:layout>
                <c:manualLayout>
                  <c:x val="4.387913049330372E-2"/>
                  <c:y val="-4.884996026872776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275388653341408"/>
                      <c:h val="0.154633147920730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7149-4E36-A09A-5870257480CD}"/>
                </c:ext>
              </c:extLst>
            </c:dLbl>
            <c:dLbl>
              <c:idx val="5"/>
              <c:layout>
                <c:manualLayout>
                  <c:x val="0.14629607196536329"/>
                  <c:y val="-0.1040366972477065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0911665956285378"/>
                      <c:h val="0.1209940041898432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7149-4E36-A09A-5870257480CD}"/>
                </c:ext>
              </c:extLst>
            </c:dLbl>
            <c:dLbl>
              <c:idx val="6"/>
              <c:layout>
                <c:manualLayout>
                  <c:x val="3.1204731887146578E-2"/>
                  <c:y val="-7.452623467938067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2431134142420232"/>
                      <c:h val="9.041296443449156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7149-4E36-A09A-5870257480CD}"/>
                </c:ext>
              </c:extLst>
            </c:dLbl>
            <c:dLbl>
              <c:idx val="7"/>
              <c:layout>
                <c:manualLayout>
                  <c:x val="2.8490028490028491E-2"/>
                  <c:y val="-4.940981001228057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934457979077402"/>
                      <c:h val="0.1148777962387729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F-7149-4E36-A09A-5870257480CD}"/>
                </c:ext>
              </c:extLst>
            </c:dLbl>
            <c:dLbl>
              <c:idx val="8"/>
              <c:layout>
                <c:manualLayout>
                  <c:x val="1.1396011396011397E-2"/>
                  <c:y val="-1.137626718678513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252147968683402"/>
                      <c:h val="9.3471068410026711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7149-4E36-A09A-5870257480CD}"/>
                </c:ext>
              </c:extLst>
            </c:dLbl>
            <c:dLbl>
              <c:idx val="9"/>
              <c:layout>
                <c:manualLayout>
                  <c:x val="1.5194831415303856E-2"/>
                  <c:y val="2.624142165715524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609439845660314"/>
                      <c:h val="0.1209940041898432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3-7149-4E36-A09A-5870257480CD}"/>
                </c:ext>
              </c:extLst>
            </c:dLbl>
            <c:dLbl>
              <c:idx val="10"/>
              <c:layout>
                <c:manualLayout>
                  <c:x val="0.14446283958094974"/>
                  <c:y val="0.1314736690023838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7149-4E36-A09A-5870257480C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'4・入庫高'!$N$16:$N$26</c:f>
              <c:strCache>
                <c:ptCount val="11"/>
                <c:pt idx="0">
                  <c:v>飲料</c:v>
                </c:pt>
                <c:pt idx="1">
                  <c:v>紙・パルプ</c:v>
                </c:pt>
                <c:pt idx="2">
                  <c:v>その他の日用品</c:v>
                </c:pt>
                <c:pt idx="3">
                  <c:v>電気機械</c:v>
                </c:pt>
                <c:pt idx="4">
                  <c:v>その他の機械</c:v>
                </c:pt>
                <c:pt idx="5">
                  <c:v>雑品</c:v>
                </c:pt>
                <c:pt idx="6">
                  <c:v>その他の食料工業品</c:v>
                </c:pt>
                <c:pt idx="7">
                  <c:v>鉄鋼</c:v>
                </c:pt>
                <c:pt idx="8">
                  <c:v>合成樹脂</c:v>
                </c:pt>
                <c:pt idx="9">
                  <c:v>その他の製造工業品</c:v>
                </c:pt>
                <c:pt idx="10">
                  <c:v>その他</c:v>
                </c:pt>
              </c:strCache>
            </c:strRef>
          </c:cat>
          <c:val>
            <c:numRef>
              <c:f>'4・入庫高'!$M$16:$M$26</c:f>
              <c:numCache>
                <c:formatCode>#,##0_ ;[Red]\-#,##0\ </c:formatCode>
                <c:ptCount val="11"/>
                <c:pt idx="0">
                  <c:v>133653</c:v>
                </c:pt>
                <c:pt idx="1">
                  <c:v>94378</c:v>
                </c:pt>
                <c:pt idx="2">
                  <c:v>73668</c:v>
                </c:pt>
                <c:pt idx="3">
                  <c:v>69500</c:v>
                </c:pt>
                <c:pt idx="4">
                  <c:v>65458</c:v>
                </c:pt>
                <c:pt idx="5">
                  <c:v>52476</c:v>
                </c:pt>
                <c:pt idx="6">
                  <c:v>40250</c:v>
                </c:pt>
                <c:pt idx="7">
                  <c:v>37632</c:v>
                </c:pt>
                <c:pt idx="8">
                  <c:v>31736</c:v>
                </c:pt>
                <c:pt idx="9">
                  <c:v>30122</c:v>
                </c:pt>
                <c:pt idx="10">
                  <c:v>165720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7149-4E36-A09A-5870257480CD}"/>
            </c:ext>
          </c:extLst>
        </c:ser>
        <c:ser>
          <c:idx val="1"/>
          <c:order val="1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'4・入庫高'!$N$16:$N$26</c:f>
              <c:strCache>
                <c:ptCount val="11"/>
                <c:pt idx="0">
                  <c:v>飲料</c:v>
                </c:pt>
                <c:pt idx="1">
                  <c:v>紙・パルプ</c:v>
                </c:pt>
                <c:pt idx="2">
                  <c:v>その他の日用品</c:v>
                </c:pt>
                <c:pt idx="3">
                  <c:v>電気機械</c:v>
                </c:pt>
                <c:pt idx="4">
                  <c:v>その他の機械</c:v>
                </c:pt>
                <c:pt idx="5">
                  <c:v>雑品</c:v>
                </c:pt>
                <c:pt idx="6">
                  <c:v>その他の食料工業品</c:v>
                </c:pt>
                <c:pt idx="7">
                  <c:v>鉄鋼</c:v>
                </c:pt>
                <c:pt idx="8">
                  <c:v>合成樹脂</c:v>
                </c:pt>
                <c:pt idx="9">
                  <c:v>その他の製造工業品</c:v>
                </c:pt>
                <c:pt idx="10">
                  <c:v>その他</c:v>
                </c:pt>
              </c:strCache>
            </c:strRef>
          </c:cat>
          <c:val>
            <c:numRef>
              <c:f>'4・入庫高'!$N$16:$N$26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7149-4E36-A09A-5870257480CD}"/>
            </c:ext>
          </c:extLst>
        </c:ser>
        <c:ser>
          <c:idx val="2"/>
          <c:order val="2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'4・入庫高'!$N$16:$N$26</c:f>
              <c:strCache>
                <c:ptCount val="11"/>
                <c:pt idx="0">
                  <c:v>飲料</c:v>
                </c:pt>
                <c:pt idx="1">
                  <c:v>紙・パルプ</c:v>
                </c:pt>
                <c:pt idx="2">
                  <c:v>その他の日用品</c:v>
                </c:pt>
                <c:pt idx="3">
                  <c:v>電気機械</c:v>
                </c:pt>
                <c:pt idx="4">
                  <c:v>その他の機械</c:v>
                </c:pt>
                <c:pt idx="5">
                  <c:v>雑品</c:v>
                </c:pt>
                <c:pt idx="6">
                  <c:v>その他の食料工業品</c:v>
                </c:pt>
                <c:pt idx="7">
                  <c:v>鉄鋼</c:v>
                </c:pt>
                <c:pt idx="8">
                  <c:v>合成樹脂</c:v>
                </c:pt>
                <c:pt idx="9">
                  <c:v>その他の製造工業品</c:v>
                </c:pt>
                <c:pt idx="10">
                  <c:v>その他</c:v>
                </c:pt>
              </c:strCache>
            </c:strRef>
          </c:cat>
          <c:val>
            <c:numRef>
              <c:f>'4・入庫高'!$P$16:$P$26</c:f>
              <c:numCache>
                <c:formatCode>#,##0_ ;[Red]\-#,##0\ </c:formatCode>
                <c:ptCount val="11"/>
                <c:pt idx="0">
                  <c:v>133653</c:v>
                </c:pt>
                <c:pt idx="1">
                  <c:v>94378</c:v>
                </c:pt>
                <c:pt idx="2">
                  <c:v>73668</c:v>
                </c:pt>
                <c:pt idx="3">
                  <c:v>69500</c:v>
                </c:pt>
                <c:pt idx="4">
                  <c:v>65458</c:v>
                </c:pt>
                <c:pt idx="5">
                  <c:v>52476</c:v>
                </c:pt>
                <c:pt idx="6">
                  <c:v>40250</c:v>
                </c:pt>
                <c:pt idx="7">
                  <c:v>37632</c:v>
                </c:pt>
                <c:pt idx="8">
                  <c:v>31736</c:v>
                </c:pt>
                <c:pt idx="9">
                  <c:v>30122</c:v>
                </c:pt>
                <c:pt idx="10">
                  <c:v>165720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7149-4E36-A09A-5870257480C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b="0"/>
            </a:pPr>
            <a:r>
              <a:rPr lang="ja-JP" altLang="en-US" sz="1000" b="0" baseline="0">
                <a:ea typeface="ＤＦ平成明朝体W3" pitchFamily="1" charset="-128"/>
              </a:rPr>
              <a:t>令和</a:t>
            </a:r>
            <a:r>
              <a:rPr lang="en-US" altLang="ja-JP" sz="1000" b="0" baseline="0">
                <a:ea typeface="ＤＦ平成明朝体W3" pitchFamily="1" charset="-128"/>
              </a:rPr>
              <a:t>2</a:t>
            </a:r>
            <a:r>
              <a:rPr lang="ja-JP" altLang="en-US" sz="1000" b="0" baseline="0">
                <a:ea typeface="ＤＦ平成明朝体W3" pitchFamily="1" charset="-128"/>
              </a:rPr>
              <a:t>年</a:t>
            </a:r>
            <a:r>
              <a:rPr lang="en-US" altLang="ja-JP" sz="1000" b="0" baseline="0">
                <a:ea typeface="ＤＦ平成明朝体W3" pitchFamily="1" charset="-128"/>
              </a:rPr>
              <a:t>5</a:t>
            </a:r>
            <a:r>
              <a:rPr lang="ja-JP" altLang="en-US" sz="1000" b="0" baseline="0">
                <a:ea typeface="ＤＦ平成明朝体W3" pitchFamily="1" charset="-128"/>
              </a:rPr>
              <a:t>月入庫高</a:t>
            </a:r>
          </a:p>
        </c:rich>
      </c:tx>
      <c:layout>
        <c:manualLayout>
          <c:xMode val="edge"/>
          <c:yMode val="edge"/>
          <c:x val="0.35436365536277603"/>
          <c:y val="6.496521304059202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9443676410677667E-2"/>
          <c:y val="0.19943620840498386"/>
          <c:w val="0.80111254355170336"/>
          <c:h val="0.73113029836787646"/>
        </c:manualLayout>
      </c:layout>
      <c:pieChart>
        <c:varyColors val="1"/>
        <c:ser>
          <c:idx val="0"/>
          <c:order val="0"/>
          <c:spPr>
            <a:ln>
              <a:solidFill>
                <a:schemeClr val="bg2">
                  <a:lumMod val="25000"/>
                </a:schemeClr>
              </a:solidFill>
            </a:ln>
          </c:spPr>
          <c:dPt>
            <c:idx val="0"/>
            <c:bubble3D val="0"/>
            <c:spPr>
              <a:gradFill>
                <a:gsLst>
                  <a:gs pos="0">
                    <a:srgbClr val="4F81BD">
                      <a:tint val="66000"/>
                      <a:satMod val="160000"/>
                    </a:srgbClr>
                  </a:gs>
                  <a:gs pos="50000">
                    <a:srgbClr val="4F81BD">
                      <a:tint val="44500"/>
                      <a:satMod val="160000"/>
                    </a:srgbClr>
                  </a:gs>
                  <a:gs pos="100000">
                    <a:srgbClr val="4F81BD">
                      <a:tint val="23500"/>
                      <a:satMod val="160000"/>
                    </a:srgbClr>
                  </a:gs>
                </a:gsLst>
                <a:lin ang="5400000" scaled="0"/>
              </a:gra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1-6A6F-463C-99EF-FD0F4968C230}"/>
              </c:ext>
            </c:extLst>
          </c:dPt>
          <c:dPt>
            <c:idx val="1"/>
            <c:bubble3D val="0"/>
            <c:spPr>
              <a:solidFill>
                <a:schemeClr val="accent3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3-6A6F-463C-99EF-FD0F4968C230}"/>
              </c:ext>
            </c:extLst>
          </c:dPt>
          <c:dPt>
            <c:idx val="2"/>
            <c:bubble3D val="0"/>
            <c:spPr>
              <a:solidFill>
                <a:srgbClr val="FC08F0">
                  <a:alpha val="23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5-6A6F-463C-99EF-FD0F4968C230}"/>
              </c:ext>
            </c:extLst>
          </c:dPt>
          <c:dPt>
            <c:idx val="3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7-6A6F-463C-99EF-FD0F4968C230}"/>
              </c:ext>
            </c:extLst>
          </c:dPt>
          <c:dPt>
            <c:idx val="4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9-6A6F-463C-99EF-FD0F4968C230}"/>
              </c:ext>
            </c:extLst>
          </c:dPt>
          <c:dPt>
            <c:idx val="5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B-6A6F-463C-99EF-FD0F4968C230}"/>
              </c:ext>
            </c:extLst>
          </c:dPt>
          <c:dPt>
            <c:idx val="6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D-6A6F-463C-99EF-FD0F4968C230}"/>
              </c:ext>
            </c:extLst>
          </c:dPt>
          <c:dPt>
            <c:idx val="8"/>
            <c:bubble3D val="0"/>
            <c:spPr>
              <a:solidFill>
                <a:srgbClr val="FFCC00">
                  <a:alpha val="67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F-6A6F-463C-99EF-FD0F4968C230}"/>
              </c:ext>
            </c:extLst>
          </c:dPt>
          <c:dPt>
            <c:idx val="9"/>
            <c:bubble3D val="0"/>
            <c:spPr>
              <a:solidFill>
                <a:srgbClr val="D097E9">
                  <a:alpha val="62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1-6A6F-463C-99EF-FD0F4968C230}"/>
              </c:ext>
            </c:extLst>
          </c:dPt>
          <c:dPt>
            <c:idx val="10"/>
            <c:bubble3D val="0"/>
            <c:spPr>
              <a:gradFill>
                <a:gsLst>
                  <a:gs pos="0">
                    <a:srgbClr val="FFEFD1"/>
                  </a:gs>
                  <a:gs pos="64999">
                    <a:srgbClr val="F0EBD5"/>
                  </a:gs>
                  <a:gs pos="100000">
                    <a:srgbClr val="D1C39F"/>
                  </a:gs>
                </a:gsLst>
                <a:lin ang="7800000" scaled="0"/>
              </a:gra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3-6A6F-463C-99EF-FD0F4968C230}"/>
              </c:ext>
            </c:extLst>
          </c:dPt>
          <c:dLbls>
            <c:dLbl>
              <c:idx val="0"/>
              <c:layout>
                <c:manualLayout>
                  <c:x val="-8.9690582570308541E-2"/>
                  <c:y val="0.1439495580293841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A6F-463C-99EF-FD0F4968C230}"/>
                </c:ext>
              </c:extLst>
            </c:dLbl>
            <c:dLbl>
              <c:idx val="1"/>
              <c:layout>
                <c:manualLayout>
                  <c:x val="-8.6725571517300801E-2"/>
                  <c:y val="5.523166500739131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94739970480789"/>
                      <c:h val="0.1028813467282106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6A6F-463C-99EF-FD0F4968C230}"/>
                </c:ext>
              </c:extLst>
            </c:dLbl>
            <c:dLbl>
              <c:idx val="2"/>
              <c:layout>
                <c:manualLayout>
                  <c:x val="-0.10506314573273773"/>
                  <c:y val="-9.648161221226657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911776295138678"/>
                      <c:h val="0.1059464808278275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6A6F-463C-99EF-FD0F4968C230}"/>
                </c:ext>
              </c:extLst>
            </c:dLbl>
            <c:dLbl>
              <c:idx val="3"/>
              <c:layout>
                <c:manualLayout>
                  <c:x val="-0.15165474544689547"/>
                  <c:y val="-0.10937906899568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215423453747673"/>
                      <c:h val="0.1335326877243792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6A6F-463C-99EF-FD0F4968C230}"/>
                </c:ext>
              </c:extLst>
            </c:dLbl>
            <c:dLbl>
              <c:idx val="4"/>
              <c:layout>
                <c:manualLayout>
                  <c:x val="2.7237549504785186E-2"/>
                  <c:y val="-3.990008145533532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9982235045046851"/>
                      <c:h val="0.1549886264216972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6A6F-463C-99EF-FD0F4968C230}"/>
                </c:ext>
              </c:extLst>
            </c:dLbl>
            <c:dLbl>
              <c:idx val="5"/>
              <c:layout>
                <c:manualLayout>
                  <c:x val="9.5406089505987321E-2"/>
                  <c:y val="-9.154469484417895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085665818490246"/>
                      <c:h val="8.6329622590279667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6A6F-463C-99EF-FD0F4968C230}"/>
                </c:ext>
              </c:extLst>
            </c:dLbl>
            <c:dLbl>
              <c:idx val="6"/>
              <c:layout>
                <c:manualLayout>
                  <c:x val="0.10039764113455281"/>
                  <c:y val="-6.103792198389005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9983023114477103"/>
                      <c:h val="8.142540803089269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6A6F-463C-99EF-FD0F4968C230}"/>
                </c:ext>
              </c:extLst>
            </c:dLbl>
            <c:dLbl>
              <c:idx val="7"/>
              <c:layout>
                <c:manualLayout>
                  <c:x val="3.7595586811190587E-2"/>
                  <c:y val="-5.451328928711508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590317431695082"/>
                      <c:h val="0.1703142969197815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4-6A6F-463C-99EF-FD0F4968C230}"/>
                </c:ext>
              </c:extLst>
            </c:dLbl>
            <c:dLbl>
              <c:idx val="8"/>
              <c:layout>
                <c:manualLayout>
                  <c:x val="5.1402162515945052E-2"/>
                  <c:y val="-2.394774791082149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3036458228980919"/>
                      <c:h val="0.1028813467282106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F-6A6F-463C-99EF-FD0F4968C230}"/>
                </c:ext>
              </c:extLst>
            </c:dLbl>
            <c:dLbl>
              <c:idx val="9"/>
              <c:layout>
                <c:manualLayout>
                  <c:x val="1.8660148397480848E-2"/>
                  <c:y val="-2.086716746613569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9983023114477103"/>
                      <c:h val="0.1028813467282106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6A6F-463C-99EF-FD0F4968C230}"/>
                </c:ext>
              </c:extLst>
            </c:dLbl>
            <c:dLbl>
              <c:idx val="10"/>
              <c:layout>
                <c:manualLayout>
                  <c:x val="0.11451185730247188"/>
                  <c:y val="0.1383422934202262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6A6F-463C-99EF-FD0F4968C23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aseline="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'4・入庫高'!$N$28:$N$38</c:f>
              <c:strCache>
                <c:ptCount val="11"/>
                <c:pt idx="0">
                  <c:v>飲料</c:v>
                </c:pt>
                <c:pt idx="1">
                  <c:v>紙・パルプ</c:v>
                </c:pt>
                <c:pt idx="2">
                  <c:v>その他の日用品</c:v>
                </c:pt>
                <c:pt idx="3">
                  <c:v>電気機械</c:v>
                </c:pt>
                <c:pt idx="4">
                  <c:v>その他の機械</c:v>
                </c:pt>
                <c:pt idx="5">
                  <c:v>雑品</c:v>
                </c:pt>
                <c:pt idx="6">
                  <c:v>その他の食料工業品</c:v>
                </c:pt>
                <c:pt idx="7">
                  <c:v>鉄鋼</c:v>
                </c:pt>
                <c:pt idx="8">
                  <c:v>合成樹脂</c:v>
                </c:pt>
                <c:pt idx="9">
                  <c:v>その他の製造工業品</c:v>
                </c:pt>
                <c:pt idx="10">
                  <c:v>その他</c:v>
                </c:pt>
              </c:strCache>
            </c:strRef>
          </c:cat>
          <c:val>
            <c:numRef>
              <c:f>'4・入庫高'!$P$28:$P$38</c:f>
              <c:numCache>
                <c:formatCode>#,##0_ ;[Red]\-#,##0\ </c:formatCode>
                <c:ptCount val="11"/>
                <c:pt idx="0">
                  <c:v>107558</c:v>
                </c:pt>
                <c:pt idx="1">
                  <c:v>88934</c:v>
                </c:pt>
                <c:pt idx="2">
                  <c:v>86874</c:v>
                </c:pt>
                <c:pt idx="3">
                  <c:v>57813</c:v>
                </c:pt>
                <c:pt idx="4">
                  <c:v>46178</c:v>
                </c:pt>
                <c:pt idx="5">
                  <c:v>44093</c:v>
                </c:pt>
                <c:pt idx="6">
                  <c:v>52293</c:v>
                </c:pt>
                <c:pt idx="7">
                  <c:v>19380</c:v>
                </c:pt>
                <c:pt idx="8">
                  <c:v>22543</c:v>
                </c:pt>
                <c:pt idx="9">
                  <c:v>24598</c:v>
                </c:pt>
                <c:pt idx="10" formatCode="#,##0_);[Red]\(#,##0\)">
                  <c:v>176480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6A6F-463C-99EF-FD0F4968C2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26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3">
      <cs:styleClr val="auto"/>
    </cs:fillRef>
    <cs:effectRef idx="3">
      <a:schemeClr val="dk1"/>
    </cs:effectRef>
    <cs:fontRef idx="minor">
      <a:schemeClr val="tx1"/>
    </cs:fontRef>
  </cs:dataPoint>
  <cs:dataPoint3D>
    <cs:lnRef idx="0"/>
    <cs:fillRef idx="3">
      <cs:styleClr val="auto"/>
    </cs:fillRef>
    <cs:effectRef idx="3">
      <a:schemeClr val="dk1"/>
    </cs:effectRef>
    <cs:fontRef idx="minor">
      <a:schemeClr val="tx1"/>
    </cs:fontRef>
  </cs:dataPoint3D>
  <cs:dataPointLine>
    <cs:lnRef idx="1">
      <cs:styleClr val="auto"/>
    </cs:lnRef>
    <cs:lineWidthScale>7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3">
      <cs:styleClr val="auto"/>
    </cs:fillRef>
    <cs:effectRef idx="3">
      <a:schemeClr val="dk1"/>
    </cs:effectRef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0"/>
    <cs:fillRef idx="3">
      <a:schemeClr val="dk1">
        <a:tint val="95000"/>
      </a:schemeClr>
    </cs:fillRef>
    <cs:effectRef idx="3">
      <a:schemeClr val="dk1"/>
    </cs:effectRef>
    <cs:fontRef idx="minor">
      <a:schemeClr val="tx1"/>
    </cs:fontRef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0"/>
    <cs:fillRef idx="3">
      <a:schemeClr val="dk1">
        <a:tint val="5000"/>
      </a:schemeClr>
    </cs:fillRef>
    <cs:effectRef idx="3">
      <a:schemeClr val="dk1"/>
    </cs:effectRef>
    <cs:fontRef idx="minor">
      <a:schemeClr val="tx1"/>
    </cs:fontRef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3.xml"/><Relationship Id="rId1" Type="http://schemas.openxmlformats.org/officeDocument/2006/relationships/chart" Target="../charts/chart12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5.xml"/><Relationship Id="rId1" Type="http://schemas.openxmlformats.org/officeDocument/2006/relationships/chart" Target="../charts/chart14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7.xml"/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0.xml"/><Relationship Id="rId2" Type="http://schemas.openxmlformats.org/officeDocument/2006/relationships/chart" Target="../charts/chart29.xml"/><Relationship Id="rId1" Type="http://schemas.openxmlformats.org/officeDocument/2006/relationships/chart" Target="../charts/chart28.xml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3.xml"/><Relationship Id="rId2" Type="http://schemas.openxmlformats.org/officeDocument/2006/relationships/chart" Target="../charts/chart32.xml"/><Relationship Id="rId1" Type="http://schemas.openxmlformats.org/officeDocument/2006/relationships/chart" Target="../charts/chart31.xml"/></Relationships>
</file>

<file path=xl/drawings/_rels/drawing3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6.xml"/><Relationship Id="rId2" Type="http://schemas.openxmlformats.org/officeDocument/2006/relationships/chart" Target="../charts/chart35.xml"/><Relationship Id="rId1" Type="http://schemas.openxmlformats.org/officeDocument/2006/relationships/chart" Target="../charts/chart34.xml"/></Relationships>
</file>

<file path=xl/drawings/_rels/drawing3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9.xml"/><Relationship Id="rId2" Type="http://schemas.openxmlformats.org/officeDocument/2006/relationships/chart" Target="../charts/chart38.xml"/><Relationship Id="rId1" Type="http://schemas.openxmlformats.org/officeDocument/2006/relationships/chart" Target="../charts/chart37.xml"/></Relationships>
</file>

<file path=xl/drawings/_rels/drawing3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2.xml"/><Relationship Id="rId2" Type="http://schemas.openxmlformats.org/officeDocument/2006/relationships/chart" Target="../charts/chart41.xml"/><Relationship Id="rId1" Type="http://schemas.openxmlformats.org/officeDocument/2006/relationships/chart" Target="../charts/chart40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6</xdr:row>
      <xdr:rowOff>114300</xdr:rowOff>
    </xdr:from>
    <xdr:to>
      <xdr:col>8</xdr:col>
      <xdr:colOff>0</xdr:colOff>
      <xdr:row>6</xdr:row>
      <xdr:rowOff>114300</xdr:rowOff>
    </xdr:to>
    <xdr:sp macro="" textlink="">
      <xdr:nvSpPr>
        <xdr:cNvPr id="2" name="Line 9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>
          <a:off x="6419850" y="18002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8</xdr:row>
      <xdr:rowOff>114300</xdr:rowOff>
    </xdr:from>
    <xdr:to>
      <xdr:col>8</xdr:col>
      <xdr:colOff>0</xdr:colOff>
      <xdr:row>8</xdr:row>
      <xdr:rowOff>114300</xdr:rowOff>
    </xdr:to>
    <xdr:sp macro="" textlink="">
      <xdr:nvSpPr>
        <xdr:cNvPr id="3" name="Line 10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>
          <a:off x="6419850" y="2219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10</xdr:row>
      <xdr:rowOff>123825</xdr:rowOff>
    </xdr:from>
    <xdr:to>
      <xdr:col>8</xdr:col>
      <xdr:colOff>0</xdr:colOff>
      <xdr:row>10</xdr:row>
      <xdr:rowOff>123825</xdr:rowOff>
    </xdr:to>
    <xdr:sp macro="" textlink="">
      <xdr:nvSpPr>
        <xdr:cNvPr id="4" name="Line 1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ShapeType="1"/>
        </xdr:cNvSpPr>
      </xdr:nvSpPr>
      <xdr:spPr bwMode="auto">
        <a:xfrm>
          <a:off x="6419850" y="2647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12</xdr:row>
      <xdr:rowOff>123825</xdr:rowOff>
    </xdr:from>
    <xdr:to>
      <xdr:col>8</xdr:col>
      <xdr:colOff>0</xdr:colOff>
      <xdr:row>12</xdr:row>
      <xdr:rowOff>123825</xdr:rowOff>
    </xdr:to>
    <xdr:sp macro="" textlink="">
      <xdr:nvSpPr>
        <xdr:cNvPr id="5" name="Line 12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ShapeType="1"/>
        </xdr:cNvSpPr>
      </xdr:nvSpPr>
      <xdr:spPr bwMode="auto">
        <a:xfrm flipV="1">
          <a:off x="6419850" y="3067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14</xdr:row>
      <xdr:rowOff>114300</xdr:rowOff>
    </xdr:from>
    <xdr:to>
      <xdr:col>8</xdr:col>
      <xdr:colOff>0</xdr:colOff>
      <xdr:row>14</xdr:row>
      <xdr:rowOff>114300</xdr:rowOff>
    </xdr:to>
    <xdr:sp macro="" textlink="">
      <xdr:nvSpPr>
        <xdr:cNvPr id="6" name="Line 13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ShapeType="1"/>
        </xdr:cNvSpPr>
      </xdr:nvSpPr>
      <xdr:spPr bwMode="auto">
        <a:xfrm>
          <a:off x="6419850" y="3476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428625</xdr:colOff>
      <xdr:row>29</xdr:row>
      <xdr:rowOff>85725</xdr:rowOff>
    </xdr:from>
    <xdr:to>
      <xdr:col>5</xdr:col>
      <xdr:colOff>781050</xdr:colOff>
      <xdr:row>29</xdr:row>
      <xdr:rowOff>85725</xdr:rowOff>
    </xdr:to>
    <xdr:sp macro="" textlink="">
      <xdr:nvSpPr>
        <xdr:cNvPr id="205002" name="Line 10">
          <a:extLst>
            <a:ext uri="{FF2B5EF4-FFF2-40B4-BE49-F238E27FC236}">
              <a16:creationId xmlns:a16="http://schemas.microsoft.com/office/drawing/2014/main" id="{00000000-0008-0000-0500-0000CA200300}"/>
            </a:ext>
          </a:extLst>
        </xdr:cNvPr>
        <xdr:cNvSpPr>
          <a:spLocks noChangeShapeType="1"/>
        </xdr:cNvSpPr>
      </xdr:nvSpPr>
      <xdr:spPr bwMode="auto">
        <a:xfrm>
          <a:off x="5276850" y="5095875"/>
          <a:ext cx="352425" cy="0"/>
        </a:xfrm>
        <a:prstGeom prst="line">
          <a:avLst/>
        </a:prstGeom>
        <a:noFill/>
        <a:ln w="1">
          <a:noFill/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1543050</xdr:colOff>
      <xdr:row>19</xdr:row>
      <xdr:rowOff>171449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32</xdr:row>
      <xdr:rowOff>38100</xdr:rowOff>
    </xdr:from>
    <xdr:to>
      <xdr:col>6</xdr:col>
      <xdr:colOff>1533525</xdr:colOff>
      <xdr:row>51</xdr:row>
      <xdr:rowOff>133350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428625</xdr:colOff>
      <xdr:row>30</xdr:row>
      <xdr:rowOff>85725</xdr:rowOff>
    </xdr:from>
    <xdr:to>
      <xdr:col>5</xdr:col>
      <xdr:colOff>781050</xdr:colOff>
      <xdr:row>30</xdr:row>
      <xdr:rowOff>85725</xdr:rowOff>
    </xdr:to>
    <xdr:sp macro="" textlink="">
      <xdr:nvSpPr>
        <xdr:cNvPr id="7" name="Line 10">
          <a:extLst>
            <a:ext uri="{FF2B5EF4-FFF2-40B4-BE49-F238E27FC236}">
              <a16:creationId xmlns:a16="http://schemas.microsoft.com/office/drawing/2014/main" id="{58733FD4-754D-4E24-8027-30B9FD3731ED}"/>
            </a:ext>
          </a:extLst>
        </xdr:cNvPr>
        <xdr:cNvSpPr>
          <a:spLocks noChangeShapeType="1"/>
        </xdr:cNvSpPr>
      </xdr:nvSpPr>
      <xdr:spPr bwMode="auto">
        <a:xfrm>
          <a:off x="5276850" y="5095875"/>
          <a:ext cx="352425" cy="0"/>
        </a:xfrm>
        <a:prstGeom prst="line">
          <a:avLst/>
        </a:prstGeom>
        <a:noFill/>
        <a:ln w="1">
          <a:noFill/>
          <a:round/>
          <a:headEnd/>
          <a:tailEnd/>
        </a:ln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1390650</xdr:colOff>
      <xdr:row>18</xdr:row>
      <xdr:rowOff>171450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31</xdr:row>
      <xdr:rowOff>9525</xdr:rowOff>
    </xdr:from>
    <xdr:to>
      <xdr:col>6</xdr:col>
      <xdr:colOff>1371600</xdr:colOff>
      <xdr:row>51</xdr:row>
      <xdr:rowOff>142875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6</xdr:col>
      <xdr:colOff>1495425</xdr:colOff>
      <xdr:row>19</xdr:row>
      <xdr:rowOff>114301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32</xdr:row>
      <xdr:rowOff>28575</xdr:rowOff>
    </xdr:from>
    <xdr:to>
      <xdr:col>6</xdr:col>
      <xdr:colOff>1504949</xdr:colOff>
      <xdr:row>52</xdr:row>
      <xdr:rowOff>142875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6</xdr:col>
      <xdr:colOff>1123950</xdr:colOff>
      <xdr:row>25</xdr:row>
      <xdr:rowOff>95249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25</xdr:row>
      <xdr:rowOff>19051</xdr:rowOff>
    </xdr:from>
    <xdr:to>
      <xdr:col>3</xdr:col>
      <xdr:colOff>438149</xdr:colOff>
      <xdr:row>49</xdr:row>
      <xdr:rowOff>152401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id="{00000000-0008-0000-08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447675</xdr:colOff>
      <xdr:row>25</xdr:row>
      <xdr:rowOff>19050</xdr:rowOff>
    </xdr:from>
    <xdr:to>
      <xdr:col>6</xdr:col>
      <xdr:colOff>1133475</xdr:colOff>
      <xdr:row>49</xdr:row>
      <xdr:rowOff>123825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00000000-0008-0000-08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895350</xdr:colOff>
      <xdr:row>62</xdr:row>
      <xdr:rowOff>142875</xdr:rowOff>
    </xdr:from>
    <xdr:to>
      <xdr:col>6</xdr:col>
      <xdr:colOff>9525</xdr:colOff>
      <xdr:row>63</xdr:row>
      <xdr:rowOff>152400</xdr:rowOff>
    </xdr:to>
    <xdr:sp macro="" textlink="">
      <xdr:nvSpPr>
        <xdr:cNvPr id="3250204" name="Line 18">
          <a:extLst>
            <a:ext uri="{FF2B5EF4-FFF2-40B4-BE49-F238E27FC236}">
              <a16:creationId xmlns:a16="http://schemas.microsoft.com/office/drawing/2014/main" id="{00000000-0008-0000-0900-00001C983100}"/>
            </a:ext>
          </a:extLst>
        </xdr:cNvPr>
        <xdr:cNvSpPr>
          <a:spLocks noChangeShapeType="1"/>
        </xdr:cNvSpPr>
      </xdr:nvSpPr>
      <xdr:spPr bwMode="auto">
        <a:xfrm flipH="1">
          <a:off x="4819650" y="10791825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62</xdr:row>
      <xdr:rowOff>161925</xdr:rowOff>
    </xdr:from>
    <xdr:to>
      <xdr:col>6</xdr:col>
      <xdr:colOff>0</xdr:colOff>
      <xdr:row>63</xdr:row>
      <xdr:rowOff>171450</xdr:rowOff>
    </xdr:to>
    <xdr:sp macro="" textlink="">
      <xdr:nvSpPr>
        <xdr:cNvPr id="3250205" name="Line 19">
          <a:extLst>
            <a:ext uri="{FF2B5EF4-FFF2-40B4-BE49-F238E27FC236}">
              <a16:creationId xmlns:a16="http://schemas.microsoft.com/office/drawing/2014/main" id="{00000000-0008-0000-0900-00001D983100}"/>
            </a:ext>
          </a:extLst>
        </xdr:cNvPr>
        <xdr:cNvSpPr>
          <a:spLocks noChangeShapeType="1"/>
        </xdr:cNvSpPr>
      </xdr:nvSpPr>
      <xdr:spPr bwMode="auto">
        <a:xfrm flipH="1">
          <a:off x="4800600" y="10810875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5</xdr:col>
      <xdr:colOff>9525</xdr:colOff>
      <xdr:row>63</xdr:row>
      <xdr:rowOff>19050</xdr:rowOff>
    </xdr:from>
    <xdr:to>
      <xdr:col>5</xdr:col>
      <xdr:colOff>895350</xdr:colOff>
      <xdr:row>63</xdr:row>
      <xdr:rowOff>171450</xdr:rowOff>
    </xdr:to>
    <xdr:sp macro="" textlink="">
      <xdr:nvSpPr>
        <xdr:cNvPr id="3250206" name="Line 20">
          <a:extLst>
            <a:ext uri="{FF2B5EF4-FFF2-40B4-BE49-F238E27FC236}">
              <a16:creationId xmlns:a16="http://schemas.microsoft.com/office/drawing/2014/main" id="{00000000-0008-0000-0900-00001E983100}"/>
            </a:ext>
          </a:extLst>
        </xdr:cNvPr>
        <xdr:cNvSpPr>
          <a:spLocks noChangeShapeType="1"/>
        </xdr:cNvSpPr>
      </xdr:nvSpPr>
      <xdr:spPr bwMode="auto">
        <a:xfrm flipH="1">
          <a:off x="4838700" y="10848975"/>
          <a:ext cx="885825" cy="1524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62</xdr:row>
      <xdr:rowOff>142875</xdr:rowOff>
    </xdr:from>
    <xdr:to>
      <xdr:col>6</xdr:col>
      <xdr:colOff>9525</xdr:colOff>
      <xdr:row>63</xdr:row>
      <xdr:rowOff>152400</xdr:rowOff>
    </xdr:to>
    <xdr:sp macro="" textlink="">
      <xdr:nvSpPr>
        <xdr:cNvPr id="3250207" name="Line 21">
          <a:extLst>
            <a:ext uri="{FF2B5EF4-FFF2-40B4-BE49-F238E27FC236}">
              <a16:creationId xmlns:a16="http://schemas.microsoft.com/office/drawing/2014/main" id="{00000000-0008-0000-0900-00001F983100}"/>
            </a:ext>
          </a:extLst>
        </xdr:cNvPr>
        <xdr:cNvSpPr>
          <a:spLocks noChangeShapeType="1"/>
        </xdr:cNvSpPr>
      </xdr:nvSpPr>
      <xdr:spPr bwMode="auto">
        <a:xfrm flipH="1">
          <a:off x="4819650" y="10791825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5</xdr:col>
      <xdr:colOff>28575</xdr:colOff>
      <xdr:row>63</xdr:row>
      <xdr:rowOff>9525</xdr:rowOff>
    </xdr:from>
    <xdr:to>
      <xdr:col>6</xdr:col>
      <xdr:colOff>19050</xdr:colOff>
      <xdr:row>63</xdr:row>
      <xdr:rowOff>152400</xdr:rowOff>
    </xdr:to>
    <xdr:sp macro="" textlink="">
      <xdr:nvSpPr>
        <xdr:cNvPr id="3250208" name="Line 22">
          <a:extLst>
            <a:ext uri="{FF2B5EF4-FFF2-40B4-BE49-F238E27FC236}">
              <a16:creationId xmlns:a16="http://schemas.microsoft.com/office/drawing/2014/main" id="{00000000-0008-0000-0900-000020983100}"/>
            </a:ext>
          </a:extLst>
        </xdr:cNvPr>
        <xdr:cNvSpPr>
          <a:spLocks noChangeShapeType="1"/>
        </xdr:cNvSpPr>
      </xdr:nvSpPr>
      <xdr:spPr bwMode="auto">
        <a:xfrm flipV="1">
          <a:off x="4857750" y="10839450"/>
          <a:ext cx="895350" cy="142875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62</xdr:row>
      <xdr:rowOff>161925</xdr:rowOff>
    </xdr:from>
    <xdr:to>
      <xdr:col>6</xdr:col>
      <xdr:colOff>0</xdr:colOff>
      <xdr:row>63</xdr:row>
      <xdr:rowOff>171450</xdr:rowOff>
    </xdr:to>
    <xdr:sp macro="" textlink="">
      <xdr:nvSpPr>
        <xdr:cNvPr id="3250209" name="Line 23">
          <a:extLst>
            <a:ext uri="{FF2B5EF4-FFF2-40B4-BE49-F238E27FC236}">
              <a16:creationId xmlns:a16="http://schemas.microsoft.com/office/drawing/2014/main" id="{00000000-0008-0000-0900-000021983100}"/>
            </a:ext>
          </a:extLst>
        </xdr:cNvPr>
        <xdr:cNvSpPr>
          <a:spLocks noChangeShapeType="1"/>
        </xdr:cNvSpPr>
      </xdr:nvSpPr>
      <xdr:spPr bwMode="auto">
        <a:xfrm flipH="1">
          <a:off x="4800600" y="10810875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5</xdr:col>
      <xdr:colOff>9525</xdr:colOff>
      <xdr:row>63</xdr:row>
      <xdr:rowOff>0</xdr:rowOff>
    </xdr:from>
    <xdr:to>
      <xdr:col>5</xdr:col>
      <xdr:colOff>895350</xdr:colOff>
      <xdr:row>63</xdr:row>
      <xdr:rowOff>142875</xdr:rowOff>
    </xdr:to>
    <xdr:sp macro="" textlink="">
      <xdr:nvSpPr>
        <xdr:cNvPr id="3250210" name="Line 24">
          <a:extLst>
            <a:ext uri="{FF2B5EF4-FFF2-40B4-BE49-F238E27FC236}">
              <a16:creationId xmlns:a16="http://schemas.microsoft.com/office/drawing/2014/main" id="{00000000-0008-0000-0900-000022983100}"/>
            </a:ext>
          </a:extLst>
        </xdr:cNvPr>
        <xdr:cNvSpPr>
          <a:spLocks noChangeShapeType="1"/>
        </xdr:cNvSpPr>
      </xdr:nvSpPr>
      <xdr:spPr bwMode="auto">
        <a:xfrm>
          <a:off x="4838700" y="10829925"/>
          <a:ext cx="885825" cy="142875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11" name="Line 25">
          <a:extLst>
            <a:ext uri="{FF2B5EF4-FFF2-40B4-BE49-F238E27FC236}">
              <a16:creationId xmlns:a16="http://schemas.microsoft.com/office/drawing/2014/main" id="{00000000-0008-0000-0900-000023983100}"/>
            </a:ext>
          </a:extLst>
        </xdr:cNvPr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12" name="Line 26">
          <a:extLst>
            <a:ext uri="{FF2B5EF4-FFF2-40B4-BE49-F238E27FC236}">
              <a16:creationId xmlns:a16="http://schemas.microsoft.com/office/drawing/2014/main" id="{00000000-0008-0000-0900-000024983100}"/>
            </a:ext>
          </a:extLst>
        </xdr:cNvPr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62</xdr:row>
      <xdr:rowOff>142875</xdr:rowOff>
    </xdr:from>
    <xdr:to>
      <xdr:col>6</xdr:col>
      <xdr:colOff>9525</xdr:colOff>
      <xdr:row>63</xdr:row>
      <xdr:rowOff>152400</xdr:rowOff>
    </xdr:to>
    <xdr:sp macro="" textlink="">
      <xdr:nvSpPr>
        <xdr:cNvPr id="3250213" name="Line 27">
          <a:extLst>
            <a:ext uri="{FF2B5EF4-FFF2-40B4-BE49-F238E27FC236}">
              <a16:creationId xmlns:a16="http://schemas.microsoft.com/office/drawing/2014/main" id="{00000000-0008-0000-0900-000025983100}"/>
            </a:ext>
          </a:extLst>
        </xdr:cNvPr>
        <xdr:cNvSpPr>
          <a:spLocks noChangeShapeType="1"/>
        </xdr:cNvSpPr>
      </xdr:nvSpPr>
      <xdr:spPr bwMode="auto">
        <a:xfrm flipH="1">
          <a:off x="4819650" y="10791825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62</xdr:row>
      <xdr:rowOff>161925</xdr:rowOff>
    </xdr:from>
    <xdr:to>
      <xdr:col>6</xdr:col>
      <xdr:colOff>0</xdr:colOff>
      <xdr:row>63</xdr:row>
      <xdr:rowOff>171450</xdr:rowOff>
    </xdr:to>
    <xdr:sp macro="" textlink="">
      <xdr:nvSpPr>
        <xdr:cNvPr id="3250214" name="Line 28">
          <a:extLst>
            <a:ext uri="{FF2B5EF4-FFF2-40B4-BE49-F238E27FC236}">
              <a16:creationId xmlns:a16="http://schemas.microsoft.com/office/drawing/2014/main" id="{00000000-0008-0000-0900-000026983100}"/>
            </a:ext>
          </a:extLst>
        </xdr:cNvPr>
        <xdr:cNvSpPr>
          <a:spLocks noChangeShapeType="1"/>
        </xdr:cNvSpPr>
      </xdr:nvSpPr>
      <xdr:spPr bwMode="auto">
        <a:xfrm flipH="1">
          <a:off x="4800600" y="10810875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5</xdr:col>
      <xdr:colOff>9525</xdr:colOff>
      <xdr:row>63</xdr:row>
      <xdr:rowOff>19050</xdr:rowOff>
    </xdr:from>
    <xdr:to>
      <xdr:col>5</xdr:col>
      <xdr:colOff>895350</xdr:colOff>
      <xdr:row>63</xdr:row>
      <xdr:rowOff>171450</xdr:rowOff>
    </xdr:to>
    <xdr:sp macro="" textlink="">
      <xdr:nvSpPr>
        <xdr:cNvPr id="3250215" name="Line 29">
          <a:extLst>
            <a:ext uri="{FF2B5EF4-FFF2-40B4-BE49-F238E27FC236}">
              <a16:creationId xmlns:a16="http://schemas.microsoft.com/office/drawing/2014/main" id="{00000000-0008-0000-0900-000027983100}"/>
            </a:ext>
          </a:extLst>
        </xdr:cNvPr>
        <xdr:cNvSpPr>
          <a:spLocks noChangeShapeType="1"/>
        </xdr:cNvSpPr>
      </xdr:nvSpPr>
      <xdr:spPr bwMode="auto">
        <a:xfrm flipH="1">
          <a:off x="4838700" y="10848975"/>
          <a:ext cx="885825" cy="1524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62</xdr:row>
      <xdr:rowOff>142875</xdr:rowOff>
    </xdr:from>
    <xdr:to>
      <xdr:col>6</xdr:col>
      <xdr:colOff>9525</xdr:colOff>
      <xdr:row>63</xdr:row>
      <xdr:rowOff>152400</xdr:rowOff>
    </xdr:to>
    <xdr:sp macro="" textlink="">
      <xdr:nvSpPr>
        <xdr:cNvPr id="3250216" name="Line 30">
          <a:extLst>
            <a:ext uri="{FF2B5EF4-FFF2-40B4-BE49-F238E27FC236}">
              <a16:creationId xmlns:a16="http://schemas.microsoft.com/office/drawing/2014/main" id="{00000000-0008-0000-0900-000028983100}"/>
            </a:ext>
          </a:extLst>
        </xdr:cNvPr>
        <xdr:cNvSpPr>
          <a:spLocks noChangeShapeType="1"/>
        </xdr:cNvSpPr>
      </xdr:nvSpPr>
      <xdr:spPr bwMode="auto">
        <a:xfrm flipH="1">
          <a:off x="4819650" y="10791825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5</xdr:col>
      <xdr:colOff>28575</xdr:colOff>
      <xdr:row>64</xdr:row>
      <xdr:rowOff>104775</xdr:rowOff>
    </xdr:from>
    <xdr:to>
      <xdr:col>6</xdr:col>
      <xdr:colOff>19050</xdr:colOff>
      <xdr:row>65</xdr:row>
      <xdr:rowOff>19050</xdr:rowOff>
    </xdr:to>
    <xdr:sp macro="" textlink="">
      <xdr:nvSpPr>
        <xdr:cNvPr id="3250217" name="Line 31">
          <a:extLst>
            <a:ext uri="{FF2B5EF4-FFF2-40B4-BE49-F238E27FC236}">
              <a16:creationId xmlns:a16="http://schemas.microsoft.com/office/drawing/2014/main" id="{00000000-0008-0000-0900-000029983100}"/>
            </a:ext>
          </a:extLst>
        </xdr:cNvPr>
        <xdr:cNvSpPr>
          <a:spLocks noChangeShapeType="1"/>
        </xdr:cNvSpPr>
      </xdr:nvSpPr>
      <xdr:spPr bwMode="auto">
        <a:xfrm>
          <a:off x="4857750" y="11115675"/>
          <a:ext cx="895350" cy="85725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18" name="Line 34">
          <a:extLst>
            <a:ext uri="{FF2B5EF4-FFF2-40B4-BE49-F238E27FC236}">
              <a16:creationId xmlns:a16="http://schemas.microsoft.com/office/drawing/2014/main" id="{00000000-0008-0000-0900-00002A983100}"/>
            </a:ext>
          </a:extLst>
        </xdr:cNvPr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19" name="Line 35">
          <a:extLst>
            <a:ext uri="{FF2B5EF4-FFF2-40B4-BE49-F238E27FC236}">
              <a16:creationId xmlns:a16="http://schemas.microsoft.com/office/drawing/2014/main" id="{00000000-0008-0000-0900-00002B983100}"/>
            </a:ext>
          </a:extLst>
        </xdr:cNvPr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20" name="Line 36">
          <a:extLst>
            <a:ext uri="{FF2B5EF4-FFF2-40B4-BE49-F238E27FC236}">
              <a16:creationId xmlns:a16="http://schemas.microsoft.com/office/drawing/2014/main" id="{00000000-0008-0000-0900-00002C983100}"/>
            </a:ext>
          </a:extLst>
        </xdr:cNvPr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21" name="Line 37">
          <a:extLst>
            <a:ext uri="{FF2B5EF4-FFF2-40B4-BE49-F238E27FC236}">
              <a16:creationId xmlns:a16="http://schemas.microsoft.com/office/drawing/2014/main" id="{00000000-0008-0000-0900-00002D983100}"/>
            </a:ext>
          </a:extLst>
        </xdr:cNvPr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22" name="Line 38">
          <a:extLst>
            <a:ext uri="{FF2B5EF4-FFF2-40B4-BE49-F238E27FC236}">
              <a16:creationId xmlns:a16="http://schemas.microsoft.com/office/drawing/2014/main" id="{00000000-0008-0000-0900-00002E983100}"/>
            </a:ext>
          </a:extLst>
        </xdr:cNvPr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23" name="Line 39">
          <a:extLst>
            <a:ext uri="{FF2B5EF4-FFF2-40B4-BE49-F238E27FC236}">
              <a16:creationId xmlns:a16="http://schemas.microsoft.com/office/drawing/2014/main" id="{00000000-0008-0000-0900-00002F983100}"/>
            </a:ext>
          </a:extLst>
        </xdr:cNvPr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62</xdr:row>
      <xdr:rowOff>142875</xdr:rowOff>
    </xdr:from>
    <xdr:to>
      <xdr:col>6</xdr:col>
      <xdr:colOff>9525</xdr:colOff>
      <xdr:row>63</xdr:row>
      <xdr:rowOff>152400</xdr:rowOff>
    </xdr:to>
    <xdr:sp macro="" textlink="">
      <xdr:nvSpPr>
        <xdr:cNvPr id="3250224" name="Line 41">
          <a:extLst>
            <a:ext uri="{FF2B5EF4-FFF2-40B4-BE49-F238E27FC236}">
              <a16:creationId xmlns:a16="http://schemas.microsoft.com/office/drawing/2014/main" id="{00000000-0008-0000-0900-000030983100}"/>
            </a:ext>
          </a:extLst>
        </xdr:cNvPr>
        <xdr:cNvSpPr>
          <a:spLocks noChangeShapeType="1"/>
        </xdr:cNvSpPr>
      </xdr:nvSpPr>
      <xdr:spPr bwMode="auto">
        <a:xfrm flipH="1">
          <a:off x="4819650" y="10791825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25" name="Line 44">
          <a:extLst>
            <a:ext uri="{FF2B5EF4-FFF2-40B4-BE49-F238E27FC236}">
              <a16:creationId xmlns:a16="http://schemas.microsoft.com/office/drawing/2014/main" id="{00000000-0008-0000-0900-000031983100}"/>
            </a:ext>
          </a:extLst>
        </xdr:cNvPr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26" name="Line 45">
          <a:extLst>
            <a:ext uri="{FF2B5EF4-FFF2-40B4-BE49-F238E27FC236}">
              <a16:creationId xmlns:a16="http://schemas.microsoft.com/office/drawing/2014/main" id="{00000000-0008-0000-0900-000032983100}"/>
            </a:ext>
          </a:extLst>
        </xdr:cNvPr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27" name="Line 46">
          <a:extLst>
            <a:ext uri="{FF2B5EF4-FFF2-40B4-BE49-F238E27FC236}">
              <a16:creationId xmlns:a16="http://schemas.microsoft.com/office/drawing/2014/main" id="{00000000-0008-0000-0900-000033983100}"/>
            </a:ext>
          </a:extLst>
        </xdr:cNvPr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28" name="Line 47">
          <a:extLst>
            <a:ext uri="{FF2B5EF4-FFF2-40B4-BE49-F238E27FC236}">
              <a16:creationId xmlns:a16="http://schemas.microsoft.com/office/drawing/2014/main" id="{00000000-0008-0000-0900-000034983100}"/>
            </a:ext>
          </a:extLst>
        </xdr:cNvPr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29" name="Line 48">
          <a:extLst>
            <a:ext uri="{FF2B5EF4-FFF2-40B4-BE49-F238E27FC236}">
              <a16:creationId xmlns:a16="http://schemas.microsoft.com/office/drawing/2014/main" id="{00000000-0008-0000-0900-000035983100}"/>
            </a:ext>
          </a:extLst>
        </xdr:cNvPr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30" name="Line 49">
          <a:extLst>
            <a:ext uri="{FF2B5EF4-FFF2-40B4-BE49-F238E27FC236}">
              <a16:creationId xmlns:a16="http://schemas.microsoft.com/office/drawing/2014/main" id="{00000000-0008-0000-0900-000036983100}"/>
            </a:ext>
          </a:extLst>
        </xdr:cNvPr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31" name="Line 50">
          <a:extLst>
            <a:ext uri="{FF2B5EF4-FFF2-40B4-BE49-F238E27FC236}">
              <a16:creationId xmlns:a16="http://schemas.microsoft.com/office/drawing/2014/main" id="{00000000-0008-0000-0900-000037983100}"/>
            </a:ext>
          </a:extLst>
        </xdr:cNvPr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32" name="Line 51">
          <a:extLst>
            <a:ext uri="{FF2B5EF4-FFF2-40B4-BE49-F238E27FC236}">
              <a16:creationId xmlns:a16="http://schemas.microsoft.com/office/drawing/2014/main" id="{00000000-0008-0000-0900-000038983100}"/>
            </a:ext>
          </a:extLst>
        </xdr:cNvPr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33" name="Line 53">
          <a:extLst>
            <a:ext uri="{FF2B5EF4-FFF2-40B4-BE49-F238E27FC236}">
              <a16:creationId xmlns:a16="http://schemas.microsoft.com/office/drawing/2014/main" id="{00000000-0008-0000-0900-000039983100}"/>
            </a:ext>
          </a:extLst>
        </xdr:cNvPr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34" name="Line 54">
          <a:extLst>
            <a:ext uri="{FF2B5EF4-FFF2-40B4-BE49-F238E27FC236}">
              <a16:creationId xmlns:a16="http://schemas.microsoft.com/office/drawing/2014/main" id="{00000000-0008-0000-0900-00003A983100}"/>
            </a:ext>
          </a:extLst>
        </xdr:cNvPr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35" name="Line 55">
          <a:extLst>
            <a:ext uri="{FF2B5EF4-FFF2-40B4-BE49-F238E27FC236}">
              <a16:creationId xmlns:a16="http://schemas.microsoft.com/office/drawing/2014/main" id="{00000000-0008-0000-0900-00003B983100}"/>
            </a:ext>
          </a:extLst>
        </xdr:cNvPr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36" name="Line 56">
          <a:extLst>
            <a:ext uri="{FF2B5EF4-FFF2-40B4-BE49-F238E27FC236}">
              <a16:creationId xmlns:a16="http://schemas.microsoft.com/office/drawing/2014/main" id="{00000000-0008-0000-0900-00003C983100}"/>
            </a:ext>
          </a:extLst>
        </xdr:cNvPr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37" name="Line 57">
          <a:extLst>
            <a:ext uri="{FF2B5EF4-FFF2-40B4-BE49-F238E27FC236}">
              <a16:creationId xmlns:a16="http://schemas.microsoft.com/office/drawing/2014/main" id="{00000000-0008-0000-0900-00003D983100}"/>
            </a:ext>
          </a:extLst>
        </xdr:cNvPr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38" name="Line 58">
          <a:extLst>
            <a:ext uri="{FF2B5EF4-FFF2-40B4-BE49-F238E27FC236}">
              <a16:creationId xmlns:a16="http://schemas.microsoft.com/office/drawing/2014/main" id="{00000000-0008-0000-0900-00003E983100}"/>
            </a:ext>
          </a:extLst>
        </xdr:cNvPr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39" name="Line 59">
          <a:extLst>
            <a:ext uri="{FF2B5EF4-FFF2-40B4-BE49-F238E27FC236}">
              <a16:creationId xmlns:a16="http://schemas.microsoft.com/office/drawing/2014/main" id="{00000000-0008-0000-0900-00003F983100}"/>
            </a:ext>
          </a:extLst>
        </xdr:cNvPr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40" name="Line 60">
          <a:extLst>
            <a:ext uri="{FF2B5EF4-FFF2-40B4-BE49-F238E27FC236}">
              <a16:creationId xmlns:a16="http://schemas.microsoft.com/office/drawing/2014/main" id="{00000000-0008-0000-0900-000040983100}"/>
            </a:ext>
          </a:extLst>
        </xdr:cNvPr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41" name="Line 62">
          <a:extLst>
            <a:ext uri="{FF2B5EF4-FFF2-40B4-BE49-F238E27FC236}">
              <a16:creationId xmlns:a16="http://schemas.microsoft.com/office/drawing/2014/main" id="{00000000-0008-0000-0900-000041983100}"/>
            </a:ext>
          </a:extLst>
        </xdr:cNvPr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42" name="Line 63">
          <a:extLst>
            <a:ext uri="{FF2B5EF4-FFF2-40B4-BE49-F238E27FC236}">
              <a16:creationId xmlns:a16="http://schemas.microsoft.com/office/drawing/2014/main" id="{00000000-0008-0000-0900-000042983100}"/>
            </a:ext>
          </a:extLst>
        </xdr:cNvPr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43" name="Line 64">
          <a:extLst>
            <a:ext uri="{FF2B5EF4-FFF2-40B4-BE49-F238E27FC236}">
              <a16:creationId xmlns:a16="http://schemas.microsoft.com/office/drawing/2014/main" id="{00000000-0008-0000-0900-000043983100}"/>
            </a:ext>
          </a:extLst>
        </xdr:cNvPr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44" name="Line 65">
          <a:extLst>
            <a:ext uri="{FF2B5EF4-FFF2-40B4-BE49-F238E27FC236}">
              <a16:creationId xmlns:a16="http://schemas.microsoft.com/office/drawing/2014/main" id="{00000000-0008-0000-0900-000044983100}"/>
            </a:ext>
          </a:extLst>
        </xdr:cNvPr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45" name="Line 66">
          <a:extLst>
            <a:ext uri="{FF2B5EF4-FFF2-40B4-BE49-F238E27FC236}">
              <a16:creationId xmlns:a16="http://schemas.microsoft.com/office/drawing/2014/main" id="{00000000-0008-0000-0900-000045983100}"/>
            </a:ext>
          </a:extLst>
        </xdr:cNvPr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46" name="Line 67">
          <a:extLst>
            <a:ext uri="{FF2B5EF4-FFF2-40B4-BE49-F238E27FC236}">
              <a16:creationId xmlns:a16="http://schemas.microsoft.com/office/drawing/2014/main" id="{00000000-0008-0000-0900-000046983100}"/>
            </a:ext>
          </a:extLst>
        </xdr:cNvPr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66</xdr:row>
      <xdr:rowOff>0</xdr:rowOff>
    </xdr:from>
    <xdr:to>
      <xdr:col>6</xdr:col>
      <xdr:colOff>9525</xdr:colOff>
      <xdr:row>67</xdr:row>
      <xdr:rowOff>19050</xdr:rowOff>
    </xdr:to>
    <xdr:sp macro="" textlink="">
      <xdr:nvSpPr>
        <xdr:cNvPr id="3250247" name="Line 69">
          <a:extLst>
            <a:ext uri="{FF2B5EF4-FFF2-40B4-BE49-F238E27FC236}">
              <a16:creationId xmlns:a16="http://schemas.microsoft.com/office/drawing/2014/main" id="{00000000-0008-0000-0900-000047983100}"/>
            </a:ext>
          </a:extLst>
        </xdr:cNvPr>
        <xdr:cNvSpPr>
          <a:spLocks noChangeShapeType="1"/>
        </xdr:cNvSpPr>
      </xdr:nvSpPr>
      <xdr:spPr bwMode="auto">
        <a:xfrm flipH="1">
          <a:off x="4819650" y="11353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123825</xdr:colOff>
      <xdr:row>66</xdr:row>
      <xdr:rowOff>66675</xdr:rowOff>
    </xdr:from>
    <xdr:to>
      <xdr:col>4</xdr:col>
      <xdr:colOff>123825</xdr:colOff>
      <xdr:row>66</xdr:row>
      <xdr:rowOff>66675</xdr:rowOff>
    </xdr:to>
    <xdr:sp macro="" textlink="">
      <xdr:nvSpPr>
        <xdr:cNvPr id="3250248" name="Line 71">
          <a:extLst>
            <a:ext uri="{FF2B5EF4-FFF2-40B4-BE49-F238E27FC236}">
              <a16:creationId xmlns:a16="http://schemas.microsoft.com/office/drawing/2014/main" id="{00000000-0008-0000-0900-000048983100}"/>
            </a:ext>
          </a:extLst>
        </xdr:cNvPr>
        <xdr:cNvSpPr>
          <a:spLocks noChangeShapeType="1"/>
        </xdr:cNvSpPr>
      </xdr:nvSpPr>
      <xdr:spPr bwMode="auto">
        <a:xfrm>
          <a:off x="4048125" y="11420475"/>
          <a:ext cx="0" cy="0"/>
        </a:xfrm>
        <a:prstGeom prst="line">
          <a:avLst/>
        </a:prstGeom>
        <a:noFill/>
        <a:ln w="1">
          <a:noFill/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1438275</xdr:colOff>
      <xdr:row>19</xdr:row>
      <xdr:rowOff>171449</xdr:rowOff>
    </xdr:to>
    <xdr:graphicFrame macro="">
      <xdr:nvGraphicFramePr>
        <xdr:cNvPr id="56" name="グラフ 55">
          <a:extLst>
            <a:ext uri="{FF2B5EF4-FFF2-40B4-BE49-F238E27FC236}">
              <a16:creationId xmlns:a16="http://schemas.microsoft.com/office/drawing/2014/main" id="{00000000-0008-0000-0900-00003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32</xdr:row>
      <xdr:rowOff>28575</xdr:rowOff>
    </xdr:from>
    <xdr:to>
      <xdr:col>6</xdr:col>
      <xdr:colOff>1447800</xdr:colOff>
      <xdr:row>51</xdr:row>
      <xdr:rowOff>85725</xdr:rowOff>
    </xdr:to>
    <xdr:graphicFrame macro="">
      <xdr:nvGraphicFramePr>
        <xdr:cNvPr id="59" name="グラフ 58">
          <a:extLst>
            <a:ext uri="{FF2B5EF4-FFF2-40B4-BE49-F238E27FC236}">
              <a16:creationId xmlns:a16="http://schemas.microsoft.com/office/drawing/2014/main" id="{00000000-0008-0000-0900-00003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0</xdr:row>
      <xdr:rowOff>0</xdr:rowOff>
    </xdr:from>
    <xdr:to>
      <xdr:col>6</xdr:col>
      <xdr:colOff>1371600</xdr:colOff>
      <xdr:row>19</xdr:row>
      <xdr:rowOff>142875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32</xdr:row>
      <xdr:rowOff>19050</xdr:rowOff>
    </xdr:from>
    <xdr:to>
      <xdr:col>6</xdr:col>
      <xdr:colOff>1362075</xdr:colOff>
      <xdr:row>51</xdr:row>
      <xdr:rowOff>152400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0.70706</cdr:x>
      <cdr:y>0.44382</cdr:y>
    </cdr:from>
    <cdr:to>
      <cdr:x>0.83489</cdr:x>
      <cdr:y>0.71348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5057775" y="150495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2</xdr:rowOff>
    </xdr:from>
    <xdr:to>
      <xdr:col>6</xdr:col>
      <xdr:colOff>1381125</xdr:colOff>
      <xdr:row>18</xdr:row>
      <xdr:rowOff>123826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31</xdr:row>
      <xdr:rowOff>19050</xdr:rowOff>
    </xdr:from>
    <xdr:to>
      <xdr:col>7</xdr:col>
      <xdr:colOff>9525</xdr:colOff>
      <xdr:row>51</xdr:row>
      <xdr:rowOff>152400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21</xdr:row>
      <xdr:rowOff>142875</xdr:rowOff>
    </xdr:from>
    <xdr:to>
      <xdr:col>14</xdr:col>
      <xdr:colOff>619125</xdr:colOff>
      <xdr:row>38</xdr:row>
      <xdr:rowOff>95250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0</xdr:row>
      <xdr:rowOff>0</xdr:rowOff>
    </xdr:from>
    <xdr:to>
      <xdr:col>14</xdr:col>
      <xdr:colOff>609600</xdr:colOff>
      <xdr:row>14</xdr:row>
      <xdr:rowOff>114300</xdr:rowOff>
    </xdr:to>
    <xdr:graphicFrame macro="">
      <xdr:nvGraphicFramePr>
        <xdr:cNvPr id="3" name="Chart 4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46</xdr:row>
      <xdr:rowOff>66675</xdr:rowOff>
    </xdr:from>
    <xdr:to>
      <xdr:col>14</xdr:col>
      <xdr:colOff>619125</xdr:colOff>
      <xdr:row>63</xdr:row>
      <xdr:rowOff>9525</xdr:rowOff>
    </xdr:to>
    <xdr:graphicFrame macro="">
      <xdr:nvGraphicFramePr>
        <xdr:cNvPr id="4" name="Chart 5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0.99383</cdr:x>
      <cdr:y>0.96954</cdr:y>
    </cdr:from>
    <cdr:to>
      <cdr:x>0.99383</cdr:x>
      <cdr:y>0.98282</cdr:y>
    </cdr:to>
    <cdr:sp macro="" textlink="">
      <cdr:nvSpPr>
        <cdr:cNvPr id="424968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80325" y="2690523"/>
          <a:ext cx="0" cy="3680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0.91952</cdr:x>
      <cdr:y>0.28276</cdr:y>
    </cdr:from>
    <cdr:to>
      <cdr:x>0.99259</cdr:x>
      <cdr:y>0.87931</cdr:y>
    </cdr:to>
    <cdr:sp macro="" textlink="">
      <cdr:nvSpPr>
        <cdr:cNvPr id="424971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094305" y="781050"/>
          <a:ext cx="563795" cy="16478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  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57150</xdr:rowOff>
    </xdr:from>
    <xdr:to>
      <xdr:col>13</xdr:col>
      <xdr:colOff>0</xdr:colOff>
      <xdr:row>33</xdr:row>
      <xdr:rowOff>95250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0.90977</cdr:x>
      <cdr:y>0.39773</cdr:y>
    </cdr:from>
    <cdr:to>
      <cdr:x>0.99876</cdr:x>
      <cdr:y>0.71591</cdr:y>
    </cdr:to>
    <cdr:sp macro="" textlink="">
      <cdr:nvSpPr>
        <cdr:cNvPr id="447496" name="Text Box 103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010400" y="1000132"/>
          <a:ext cx="685770" cy="80009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・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0.92051</cdr:x>
      <cdr:y>0.34932</cdr:y>
    </cdr:from>
    <cdr:to>
      <cdr:x>0.99631</cdr:x>
      <cdr:y>0.73288</cdr:y>
    </cdr:to>
    <cdr:sp macro="" textlink="">
      <cdr:nvSpPr>
        <cdr:cNvPr id="480264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10733" y="971564"/>
          <a:ext cx="585538" cy="106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</c:userShapes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542925</xdr:colOff>
      <xdr:row>16</xdr:row>
      <xdr:rowOff>161925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23</xdr:row>
      <xdr:rowOff>114300</xdr:rowOff>
    </xdr:from>
    <xdr:to>
      <xdr:col>14</xdr:col>
      <xdr:colOff>552450</xdr:colOff>
      <xdr:row>40</xdr:row>
      <xdr:rowOff>219075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38100</xdr:colOff>
      <xdr:row>49</xdr:row>
      <xdr:rowOff>28575</xdr:rowOff>
    </xdr:from>
    <xdr:to>
      <xdr:col>14</xdr:col>
      <xdr:colOff>561975</xdr:colOff>
      <xdr:row>67</xdr:row>
      <xdr:rowOff>95250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0.94124</cdr:y>
    </cdr:from>
    <cdr:to>
      <cdr:x>1</cdr:x>
      <cdr:y>1</cdr:y>
    </cdr:to>
    <cdr:sp macro="" textlink="">
      <cdr:nvSpPr>
        <cdr:cNvPr id="42803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870200"/>
          <a:ext cx="75909" cy="17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0.8815</cdr:x>
      <cdr:y>0.36066</cdr:y>
    </cdr:from>
    <cdr:to>
      <cdr:x>0.99089</cdr:x>
      <cdr:y>0.80984</cdr:y>
    </cdr:to>
    <cdr:sp macro="" textlink="">
      <cdr:nvSpPr>
        <cdr:cNvPr id="428042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448315" y="1047752"/>
          <a:ext cx="800210" cy="13049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0.93494</cdr:y>
    </cdr:from>
    <cdr:to>
      <cdr:x>1</cdr:x>
      <cdr:y>1</cdr:y>
    </cdr:to>
    <cdr:sp macro="" textlink="">
      <cdr:nvSpPr>
        <cdr:cNvPr id="4290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593975"/>
          <a:ext cx="759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0.93494</cdr:y>
    </cdr:from>
    <cdr:to>
      <cdr:x>1</cdr:x>
      <cdr:y>1</cdr:y>
    </cdr:to>
    <cdr:sp macro="" textlink="">
      <cdr:nvSpPr>
        <cdr:cNvPr id="4290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593975"/>
          <a:ext cx="759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0.93494</cdr:y>
    </cdr:from>
    <cdr:to>
      <cdr:x>1</cdr:x>
      <cdr:y>1</cdr:y>
    </cdr:to>
    <cdr:sp macro="" textlink="">
      <cdr:nvSpPr>
        <cdr:cNvPr id="42905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593975"/>
          <a:ext cx="759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0.88457</cdr:y>
    </cdr:from>
    <cdr:to>
      <cdr:x>1</cdr:x>
      <cdr:y>1</cdr:y>
    </cdr:to>
    <cdr:sp macro="" textlink="">
      <cdr:nvSpPr>
        <cdr:cNvPr id="429062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593975"/>
          <a:ext cx="75909" cy="3045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0.9935</cdr:x>
      <cdr:y>0.98195</cdr:y>
    </cdr:from>
    <cdr:to>
      <cdr:x>0.9935</cdr:x>
      <cdr:y>0.98195</cdr:y>
    </cdr:to>
    <cdr:sp macro="" textlink="">
      <cdr:nvSpPr>
        <cdr:cNvPr id="429063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5939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0.90364</cdr:x>
      <cdr:y>0.17392</cdr:y>
    </cdr:from>
    <cdr:to>
      <cdr:x>0.9961</cdr:x>
      <cdr:y>0.78261</cdr:y>
    </cdr:to>
    <cdr:sp macro="" textlink="">
      <cdr:nvSpPr>
        <cdr:cNvPr id="429071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10310" y="457218"/>
          <a:ext cx="676364" cy="160018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3008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774950"/>
          <a:ext cx="757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0.78089</cdr:x>
      <cdr:y>0.02052</cdr:y>
    </cdr:from>
    <cdr:to>
      <cdr:x>1</cdr:x>
      <cdr:y>0.09491</cdr:y>
    </cdr:to>
    <cdr:sp macro="" textlink="">
      <cdr:nvSpPr>
        <cdr:cNvPr id="43008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61016"/>
          <a:ext cx="1600714" cy="20975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0.88772</cdr:x>
      <cdr:y>0.21963</cdr:y>
    </cdr:from>
    <cdr:to>
      <cdr:x>0.98825</cdr:x>
      <cdr:y>0.7322</cdr:y>
    </cdr:to>
    <cdr:sp macro="" textlink="">
      <cdr:nvSpPr>
        <cdr:cNvPr id="430092" name="Text Box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476931" y="617131"/>
          <a:ext cx="733482" cy="14402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28575</xdr:rowOff>
    </xdr:from>
    <xdr:to>
      <xdr:col>14</xdr:col>
      <xdr:colOff>561974</xdr:colOff>
      <xdr:row>22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29</xdr:row>
      <xdr:rowOff>66675</xdr:rowOff>
    </xdr:from>
    <xdr:to>
      <xdr:col>14</xdr:col>
      <xdr:colOff>514350</xdr:colOff>
      <xdr:row>51</xdr:row>
      <xdr:rowOff>9525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59</xdr:row>
      <xdr:rowOff>19050</xdr:rowOff>
    </xdr:from>
    <xdr:to>
      <xdr:col>14</xdr:col>
      <xdr:colOff>523875</xdr:colOff>
      <xdr:row>81</xdr:row>
      <xdr:rowOff>28575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7.xml><?xml version="1.0" encoding="utf-8"?>
<c:userShapes xmlns:c="http://schemas.openxmlformats.org/drawingml/2006/chart">
  <cdr:relSizeAnchor xmlns:cdr="http://schemas.openxmlformats.org/drawingml/2006/chartDrawing">
    <cdr:from>
      <cdr:x>0.83838</cdr:x>
      <cdr:y>0.02454</cdr:y>
    </cdr:from>
    <cdr:to>
      <cdr:x>1</cdr:x>
      <cdr:y>0.10173</cdr:y>
    </cdr:to>
    <cdr:sp macro="" textlink="">
      <cdr:nvSpPr>
        <cdr:cNvPr id="4321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69790"/>
          <a:ext cx="1180707" cy="2095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21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21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213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0.86086</cdr:x>
      <cdr:y>0.07747</cdr:y>
    </cdr:from>
    <cdr:to>
      <cdr:x>0.9922</cdr:x>
      <cdr:y>0.63381</cdr:y>
    </cdr:to>
    <cdr:sp macro="" textlink="">
      <cdr:nvSpPr>
        <cdr:cNvPr id="432141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305550" y="209552"/>
          <a:ext cx="962041" cy="15049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年・令和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8.xml><?xml version="1.0" encoding="utf-8"?>
<c:userShapes xmlns:c="http://schemas.openxmlformats.org/drawingml/2006/chart">
  <cdr:relSizeAnchor xmlns:cdr="http://schemas.openxmlformats.org/drawingml/2006/chartDrawing">
    <cdr:from>
      <cdr:x>0.82334</cdr:x>
      <cdr:y>0.02744</cdr:y>
    </cdr:from>
    <cdr:to>
      <cdr:x>1</cdr:x>
      <cdr:y>0.1058</cdr:y>
    </cdr:to>
    <cdr:sp macro="" textlink="">
      <cdr:nvSpPr>
        <cdr:cNvPr id="4331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76613"/>
          <a:ext cx="1285551" cy="20972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0.92401</cdr:x>
      <cdr:y>0.96094</cdr:y>
    </cdr:from>
    <cdr:to>
      <cdr:x>1</cdr:x>
      <cdr:y>1</cdr:y>
    </cdr:to>
    <cdr:sp macro="" textlink="">
      <cdr:nvSpPr>
        <cdr:cNvPr id="433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553002" cy="10454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31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754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31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754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0.9018</cdr:x>
      <cdr:y>0.93587</cdr:y>
    </cdr:from>
    <cdr:to>
      <cdr:x>1</cdr:x>
      <cdr:y>1</cdr:y>
    </cdr:to>
    <cdr:sp macro="" textlink="">
      <cdr:nvSpPr>
        <cdr:cNvPr id="43315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714594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3158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754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3159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754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0.90431</cdr:x>
      <cdr:y>0.15357</cdr:y>
    </cdr:from>
    <cdr:to>
      <cdr:x>1</cdr:x>
      <cdr:y>0.53214</cdr:y>
    </cdr:to>
    <cdr:sp macro="" textlink="">
      <cdr:nvSpPr>
        <cdr:cNvPr id="433168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72141" y="409575"/>
          <a:ext cx="695434" cy="10096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9.xml><?xml version="1.0" encoding="utf-8"?>
<c:userShapes xmlns:c="http://schemas.openxmlformats.org/drawingml/2006/chart">
  <cdr:relSizeAnchor xmlns:cdr="http://schemas.openxmlformats.org/drawingml/2006/chartDrawing">
    <cdr:from>
      <cdr:x>0.91117</cdr:x>
      <cdr:y>0.94788</cdr:y>
    </cdr:from>
    <cdr:to>
      <cdr:x>1</cdr:x>
      <cdr:y>1</cdr:y>
    </cdr:to>
    <cdr:sp macro="" textlink="">
      <cdr:nvSpPr>
        <cdr:cNvPr id="43417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648081" cy="14298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0.98964</cdr:x>
      <cdr:y>0.9235</cdr:y>
    </cdr:from>
    <cdr:to>
      <cdr:x>1</cdr:x>
      <cdr:y>1</cdr:y>
    </cdr:to>
    <cdr:sp macro="" textlink="">
      <cdr:nvSpPr>
        <cdr:cNvPr id="43417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75609" cy="2098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0.91512</cdr:x>
      <cdr:y>0.95825</cdr:y>
    </cdr:from>
    <cdr:to>
      <cdr:x>1</cdr:x>
      <cdr:y>1</cdr:y>
    </cdr:to>
    <cdr:sp macro="" textlink="">
      <cdr:nvSpPr>
        <cdr:cNvPr id="43418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619277" cy="1145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0.91512</cdr:x>
      <cdr:y>0.9375</cdr:y>
    </cdr:from>
    <cdr:to>
      <cdr:x>1</cdr:x>
      <cdr:y>1</cdr:y>
    </cdr:to>
    <cdr:sp macro="" textlink="">
      <cdr:nvSpPr>
        <cdr:cNvPr id="434181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619277" cy="1714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0.91389</cdr:x>
      <cdr:y>0.9375</cdr:y>
    </cdr:from>
    <cdr:to>
      <cdr:x>1</cdr:x>
      <cdr:y>1</cdr:y>
    </cdr:to>
    <cdr:sp macro="" textlink="">
      <cdr:nvSpPr>
        <cdr:cNvPr id="434182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628279" cy="1714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0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0.98964</cdr:x>
      <cdr:y>0.88899</cdr:y>
    </cdr:from>
    <cdr:to>
      <cdr:x>1</cdr:x>
      <cdr:y>1</cdr:y>
    </cdr:to>
    <cdr:sp macro="" textlink="">
      <cdr:nvSpPr>
        <cdr:cNvPr id="434183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75609" cy="3045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0.90196</cdr:x>
      <cdr:y>0.25087</cdr:y>
    </cdr:from>
    <cdr:to>
      <cdr:x>0.98954</cdr:x>
      <cdr:y>0.6899</cdr:y>
    </cdr:to>
    <cdr:sp macro="" textlink="">
      <cdr:nvSpPr>
        <cdr:cNvPr id="434191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72212" y="685788"/>
          <a:ext cx="638163" cy="12001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0.27676</cdr:x>
      <cdr:y>0.77324</cdr:y>
    </cdr:from>
    <cdr:to>
      <cdr:x>0.5622</cdr:x>
      <cdr:y>0.82055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2733675" y="4514801"/>
          <a:ext cx="2819405" cy="27623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ja-JP" altLang="en-US" sz="1100" b="1">
              <a:solidFill>
                <a:schemeClr val="accent4">
                  <a:lumMod val="75000"/>
                </a:schemeClr>
              </a:solidFill>
              <a:latin typeface="HG明朝B" pitchFamily="17" charset="-128"/>
              <a:ea typeface="HG明朝B" pitchFamily="17" charset="-128"/>
            </a:rPr>
            <a:t>平　均　保　管　残　高</a:t>
          </a:r>
          <a:r>
            <a:rPr lang="en-US" altLang="ja-JP" sz="1100" b="1">
              <a:solidFill>
                <a:schemeClr val="accent4">
                  <a:lumMod val="75000"/>
                </a:schemeClr>
              </a:solidFill>
              <a:latin typeface="HG明朝B" pitchFamily="17" charset="-128"/>
              <a:ea typeface="HG明朝B" pitchFamily="17" charset="-128"/>
            </a:rPr>
            <a:t>:</a:t>
          </a:r>
          <a:r>
            <a:rPr lang="ja-JP" altLang="en-US" sz="1100" b="1">
              <a:solidFill>
                <a:schemeClr val="accent4">
                  <a:lumMod val="75000"/>
                </a:schemeClr>
              </a:solidFill>
              <a:latin typeface="HG明朝B" pitchFamily="17" charset="-128"/>
              <a:ea typeface="HG明朝B" pitchFamily="17" charset="-128"/>
            </a:rPr>
            <a:t>万トン</a:t>
          </a:r>
          <a:endParaRPr lang="en-US" altLang="ja-JP" sz="1100" b="1" baseline="0">
            <a:solidFill>
              <a:schemeClr val="accent4">
                <a:lumMod val="75000"/>
              </a:schemeClr>
            </a:solidFill>
            <a:latin typeface="HG明朝B" pitchFamily="17" charset="-128"/>
            <a:ea typeface="HG明朝B" pitchFamily="17" charset="-128"/>
          </a:endParaRPr>
        </a:p>
      </cdr:txBody>
    </cdr:sp>
  </cdr:relSizeAnchor>
  <cdr:relSizeAnchor xmlns:cdr="http://schemas.openxmlformats.org/drawingml/2006/chartDrawing">
    <cdr:from>
      <cdr:x>0.56315</cdr:x>
      <cdr:y>0.30995</cdr:y>
    </cdr:from>
    <cdr:to>
      <cdr:x>0.74637</cdr:x>
      <cdr:y>0.36216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5562461" y="1809757"/>
          <a:ext cx="1809742" cy="30484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algn="l"/>
          <a:r>
            <a:rPr lang="ja-JP" altLang="en-US" sz="1100" b="1">
              <a:solidFill>
                <a:schemeClr val="accent2"/>
              </a:solidFill>
            </a:rPr>
            <a:t>所　管　面　積　：　万㎡</a:t>
          </a:r>
        </a:p>
      </cdr:txBody>
    </cdr:sp>
  </cdr:relSizeAnchor>
</c:userShapes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</xdr:rowOff>
    </xdr:from>
    <xdr:to>
      <xdr:col>14</xdr:col>
      <xdr:colOff>533400</xdr:colOff>
      <xdr:row>21</xdr:row>
      <xdr:rowOff>114300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30</xdr:row>
      <xdr:rowOff>9525</xdr:rowOff>
    </xdr:from>
    <xdr:to>
      <xdr:col>14</xdr:col>
      <xdr:colOff>533400</xdr:colOff>
      <xdr:row>51</xdr:row>
      <xdr:rowOff>76200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59</xdr:row>
      <xdr:rowOff>28575</xdr:rowOff>
    </xdr:from>
    <xdr:to>
      <xdr:col>14</xdr:col>
      <xdr:colOff>552450</xdr:colOff>
      <xdr:row>81</xdr:row>
      <xdr:rowOff>38100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1.xml><?xml version="1.0" encoding="utf-8"?>
<c:userShapes xmlns:c="http://schemas.openxmlformats.org/drawingml/2006/chart">
  <cdr:relSizeAnchor xmlns:cdr="http://schemas.openxmlformats.org/drawingml/2006/chartDrawing">
    <cdr:from>
      <cdr:x>0.9282</cdr:x>
      <cdr:y>0.9368</cdr:y>
    </cdr:from>
    <cdr:to>
      <cdr:x>1</cdr:x>
      <cdr:y>1</cdr:y>
    </cdr:to>
    <cdr:sp macro="" textlink="">
      <cdr:nvSpPr>
        <cdr:cNvPr id="436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524558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62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622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622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0.92281</cdr:y>
    </cdr:from>
    <cdr:to>
      <cdr:x>1</cdr:x>
      <cdr:y>1</cdr:y>
    </cdr:to>
    <cdr:sp macro="" textlink="">
      <cdr:nvSpPr>
        <cdr:cNvPr id="43622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2095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0.8527</cdr:x>
      <cdr:y>0.03178</cdr:y>
    </cdr:from>
    <cdr:to>
      <cdr:x>1</cdr:x>
      <cdr:y>0.10897</cdr:y>
    </cdr:to>
    <cdr:sp macro="" textlink="">
      <cdr:nvSpPr>
        <cdr:cNvPr id="436230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89436"/>
          <a:ext cx="1076156" cy="2095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6231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0.90861</cdr:x>
      <cdr:y>0.33098</cdr:y>
    </cdr:from>
    <cdr:to>
      <cdr:x>0.98564</cdr:x>
      <cdr:y>0.74296</cdr:y>
    </cdr:to>
    <cdr:sp macro="" textlink="">
      <cdr:nvSpPr>
        <cdr:cNvPr id="436240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29374" y="895334"/>
          <a:ext cx="562022" cy="111444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  <cdr:relSizeAnchor xmlns:cdr="http://schemas.openxmlformats.org/drawingml/2006/chartDrawing">
    <cdr:from>
      <cdr:x>0.16465</cdr:x>
      <cdr:y>0.98246</cdr:y>
    </cdr:from>
    <cdr:to>
      <cdr:x>0.33773</cdr:x>
      <cdr:y>0.98246</cdr:y>
    </cdr:to>
    <cdr:sp macro="" textlink="">
      <cdr:nvSpPr>
        <cdr:cNvPr id="436242" name="Text Box 1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49176" y="2670175"/>
          <a:ext cx="144569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</c:userShapes>
</file>

<file path=xl/drawings/drawing32.xml><?xml version="1.0" encoding="utf-8"?>
<c:userShapes xmlns:c="http://schemas.openxmlformats.org/drawingml/2006/chart">
  <cdr:relSizeAnchor xmlns:cdr="http://schemas.openxmlformats.org/drawingml/2006/chartDrawing">
    <cdr:from>
      <cdr:x>0.98964</cdr:x>
      <cdr:y>0.02479</cdr:y>
    </cdr:from>
    <cdr:to>
      <cdr:x>1</cdr:x>
      <cdr:y>0.10314</cdr:y>
    </cdr:to>
    <cdr:sp macro="" textlink="">
      <cdr:nvSpPr>
        <cdr:cNvPr id="437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69514"/>
          <a:ext cx="75609" cy="2097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0.92178</cdr:x>
      <cdr:y>0.95371</cdr:y>
    </cdr:from>
    <cdr:to>
      <cdr:x>1</cdr:x>
      <cdr:y>1</cdr:y>
    </cdr:to>
    <cdr:sp macro="" textlink="">
      <cdr:nvSpPr>
        <cdr:cNvPr id="4372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570671" cy="12390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72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756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0.92549</cdr:x>
      <cdr:y>0.93587</cdr:y>
    </cdr:from>
    <cdr:to>
      <cdr:x>1</cdr:x>
      <cdr:y>1</cdr:y>
    </cdr:to>
    <cdr:sp macro="" textlink="">
      <cdr:nvSpPr>
        <cdr:cNvPr id="4372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543668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725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756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0.92164</cdr:y>
    </cdr:from>
    <cdr:to>
      <cdr:x>1</cdr:x>
      <cdr:y>1</cdr:y>
    </cdr:to>
    <cdr:sp macro="" textlink="">
      <cdr:nvSpPr>
        <cdr:cNvPr id="43725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75609" cy="2097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7255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756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0.90589</cdr:x>
      <cdr:y>0.20714</cdr:y>
    </cdr:from>
    <cdr:to>
      <cdr:x>0.99348</cdr:x>
      <cdr:y>0.86429</cdr:y>
    </cdr:to>
    <cdr:sp macro="" textlink="">
      <cdr:nvSpPr>
        <cdr:cNvPr id="437263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00860" y="552450"/>
          <a:ext cx="638236" cy="175260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33.xml><?xml version="1.0" encoding="utf-8"?>
<c:userShapes xmlns:c="http://schemas.openxmlformats.org/drawingml/2006/chart">
  <cdr:relSizeAnchor xmlns:cdr="http://schemas.openxmlformats.org/drawingml/2006/chartDrawing">
    <cdr:from>
      <cdr:x>0.83492</cdr:x>
      <cdr:y>0.02701</cdr:y>
    </cdr:from>
    <cdr:to>
      <cdr:x>1</cdr:x>
      <cdr:y>0.10351</cdr:y>
    </cdr:to>
    <cdr:sp macro="" textlink="">
      <cdr:nvSpPr>
        <cdr:cNvPr id="438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77280"/>
          <a:ext cx="1209130" cy="2098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0.9375</cdr:y>
    </cdr:from>
    <cdr:to>
      <cdr:x>1</cdr:x>
      <cdr:y>1</cdr:y>
    </cdr:to>
    <cdr:sp macro="" textlink="">
      <cdr:nvSpPr>
        <cdr:cNvPr id="438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698750"/>
          <a:ext cx="75909" cy="1714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0.9235</cdr:y>
    </cdr:from>
    <cdr:to>
      <cdr:x>1</cdr:x>
      <cdr:y>1</cdr:y>
    </cdr:to>
    <cdr:sp macro="" textlink="">
      <cdr:nvSpPr>
        <cdr:cNvPr id="43827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698750"/>
          <a:ext cx="75909" cy="2098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0.92598</cdr:x>
      <cdr:y>0.9375</cdr:y>
    </cdr:from>
    <cdr:to>
      <cdr:x>1</cdr:x>
      <cdr:y>1</cdr:y>
    </cdr:to>
    <cdr:sp macro="" textlink="">
      <cdr:nvSpPr>
        <cdr:cNvPr id="43827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698750"/>
          <a:ext cx="542211" cy="1714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0.92326</cdr:x>
      <cdr:y>0.9445</cdr:y>
    </cdr:from>
    <cdr:to>
      <cdr:x>1</cdr:x>
      <cdr:y>1</cdr:y>
    </cdr:to>
    <cdr:sp macro="" textlink="">
      <cdr:nvSpPr>
        <cdr:cNvPr id="43827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698750"/>
          <a:ext cx="562092" cy="15225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0.92598</cdr:x>
      <cdr:y>0.9375</cdr:y>
    </cdr:from>
    <cdr:to>
      <cdr:x>1</cdr:x>
      <cdr:y>1</cdr:y>
    </cdr:to>
    <cdr:sp macro="" textlink="">
      <cdr:nvSpPr>
        <cdr:cNvPr id="438278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698750"/>
          <a:ext cx="542211" cy="1714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0.89273</cdr:x>
      <cdr:y>0.3101</cdr:y>
    </cdr:from>
    <cdr:to>
      <cdr:x>0.98829</cdr:x>
      <cdr:y>0.88502</cdr:y>
    </cdr:to>
    <cdr:sp macro="" textlink="">
      <cdr:nvSpPr>
        <cdr:cNvPr id="438287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30486" y="847724"/>
          <a:ext cx="699041" cy="157162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  <cdr:relSizeAnchor xmlns:cdr="http://schemas.openxmlformats.org/drawingml/2006/chartDrawing">
    <cdr:from>
      <cdr:x>0.993</cdr:x>
      <cdr:y>0.98264</cdr:y>
    </cdr:from>
    <cdr:to>
      <cdr:x>0.993</cdr:x>
      <cdr:y>0.98264</cdr:y>
    </cdr:to>
    <cdr:sp macro="" textlink="">
      <cdr:nvSpPr>
        <cdr:cNvPr id="438288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6660" y="269875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800" b="1" i="0" strike="noStrike">
              <a:solidFill>
                <a:srgbClr val="80008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1" i="0" strike="noStrike">
              <a:solidFill>
                <a:srgbClr val="800080"/>
              </a:solidFill>
              <a:latin typeface="ＭＳ Ｐゴシック"/>
              <a:ea typeface="ＭＳ Ｐゴシック"/>
            </a:rPr>
            <a:t>21</a:t>
          </a:r>
          <a:r>
            <a:rPr lang="ja-JP" altLang="en-US" sz="800" b="1" i="0" strike="noStrike">
              <a:solidFill>
                <a:srgbClr val="80008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</c:userShapes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28575</xdr:rowOff>
    </xdr:from>
    <xdr:to>
      <xdr:col>14</xdr:col>
      <xdr:colOff>552450</xdr:colOff>
      <xdr:row>22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</xdr:row>
      <xdr:rowOff>104775</xdr:rowOff>
    </xdr:from>
    <xdr:to>
      <xdr:col>14</xdr:col>
      <xdr:colOff>542925</xdr:colOff>
      <xdr:row>51</xdr:row>
      <xdr:rowOff>104775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58</xdr:row>
      <xdr:rowOff>95250</xdr:rowOff>
    </xdr:from>
    <xdr:to>
      <xdr:col>14</xdr:col>
      <xdr:colOff>542925</xdr:colOff>
      <xdr:row>81</xdr:row>
      <xdr:rowOff>47625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1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5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0.93703</cdr:y>
    </cdr:from>
    <cdr:to>
      <cdr:x>1</cdr:x>
      <cdr:y>1</cdr:y>
    </cdr:to>
    <cdr:sp macro="" textlink="">
      <cdr:nvSpPr>
        <cdr:cNvPr id="4403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1715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0.92304</cdr:y>
    </cdr:from>
    <cdr:to>
      <cdr:x>1</cdr:x>
      <cdr:y>1</cdr:y>
    </cdr:to>
    <cdr:sp macro="" textlink="">
      <cdr:nvSpPr>
        <cdr:cNvPr id="4403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209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0.93017</cdr:x>
      <cdr:y>0.93003</cdr:y>
    </cdr:from>
    <cdr:to>
      <cdr:x>1</cdr:x>
      <cdr:y>1</cdr:y>
    </cdr:to>
    <cdr:sp macro="" textlink="">
      <cdr:nvSpPr>
        <cdr:cNvPr id="44032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513507" cy="1905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0.92622</cdr:x>
      <cdr:y>0.93703</cdr:y>
    </cdr:from>
    <cdr:to>
      <cdr:x>1</cdr:x>
      <cdr:y>1</cdr:y>
    </cdr:to>
    <cdr:sp macro="" textlink="">
      <cdr:nvSpPr>
        <cdr:cNvPr id="4403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542539" cy="1715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0.92304</cdr:y>
    </cdr:from>
    <cdr:to>
      <cdr:x>1</cdr:x>
      <cdr:y>1</cdr:y>
    </cdr:to>
    <cdr:sp macro="" textlink="">
      <cdr:nvSpPr>
        <cdr:cNvPr id="44032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209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</a:p>
      </cdr:txBody>
    </cdr:sp>
  </cdr:relSizeAnchor>
  <cdr:relSizeAnchor xmlns:cdr="http://schemas.openxmlformats.org/drawingml/2006/chartDrawing">
    <cdr:from>
      <cdr:x>0.98964</cdr:x>
      <cdr:y>0.01748</cdr:y>
    </cdr:from>
    <cdr:to>
      <cdr:x>1</cdr:x>
      <cdr:y>0.09444</cdr:y>
    </cdr:to>
    <cdr:sp macro="" textlink="">
      <cdr:nvSpPr>
        <cdr:cNvPr id="440327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50800"/>
          <a:ext cx="76210" cy="209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0.93703</cdr:y>
    </cdr:from>
    <cdr:to>
      <cdr:x>1</cdr:x>
      <cdr:y>1</cdr:y>
    </cdr:to>
    <cdr:sp macro="" textlink="">
      <cdr:nvSpPr>
        <cdr:cNvPr id="440328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1715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0.85473</cdr:x>
      <cdr:y>0.39042</cdr:y>
    </cdr:from>
    <cdr:to>
      <cdr:x>0.99352</cdr:x>
      <cdr:y>0.82456</cdr:y>
    </cdr:to>
    <cdr:sp macro="" textlink="">
      <cdr:nvSpPr>
        <cdr:cNvPr id="440336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276967" y="1059852"/>
          <a:ext cx="1019242" cy="11785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年・令和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36.xml><?xml version="1.0" encoding="utf-8"?>
<c:userShapes xmlns:c="http://schemas.openxmlformats.org/drawingml/2006/chart">
  <cdr:relSizeAnchor xmlns:cdr="http://schemas.openxmlformats.org/drawingml/2006/chartDrawing">
    <cdr:from>
      <cdr:x>0.92597</cdr:x>
      <cdr:y>0.93726</cdr:y>
    </cdr:from>
    <cdr:to>
      <cdr:x>1</cdr:x>
      <cdr:y>1</cdr:y>
    </cdr:to>
    <cdr:sp macro="" textlink="">
      <cdr:nvSpPr>
        <cdr:cNvPr id="4413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543639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0.86053</cdr:y>
    </cdr:from>
    <cdr:to>
      <cdr:x>1</cdr:x>
      <cdr:y>1</cdr:y>
    </cdr:to>
    <cdr:sp macro="" textlink="">
      <cdr:nvSpPr>
        <cdr:cNvPr id="4413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38125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0.98964</cdr:x>
      <cdr:y>0.93726</cdr:y>
    </cdr:from>
    <cdr:to>
      <cdr:x>1</cdr:x>
      <cdr:y>1</cdr:y>
    </cdr:to>
    <cdr:sp macro="" textlink="">
      <cdr:nvSpPr>
        <cdr:cNvPr id="4413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0.92597</cdr:x>
      <cdr:y>0.93726</cdr:y>
    </cdr:from>
    <cdr:to>
      <cdr:x>1</cdr:x>
      <cdr:y>1</cdr:y>
    </cdr:to>
    <cdr:sp macro="" textlink="">
      <cdr:nvSpPr>
        <cdr:cNvPr id="44134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543639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0.93726</cdr:y>
    </cdr:from>
    <cdr:to>
      <cdr:x>1</cdr:x>
      <cdr:y>1</cdr:y>
    </cdr:to>
    <cdr:sp macro="" textlink="">
      <cdr:nvSpPr>
        <cdr:cNvPr id="44134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0.85343</cdr:x>
      <cdr:y>0.03455</cdr:y>
    </cdr:from>
    <cdr:to>
      <cdr:x>1</cdr:x>
      <cdr:y>0.11128</cdr:y>
    </cdr:to>
    <cdr:sp macro="" textlink="">
      <cdr:nvSpPr>
        <cdr:cNvPr id="441350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97632"/>
          <a:ext cx="1076406" cy="2097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0.93726</cdr:y>
    </cdr:from>
    <cdr:to>
      <cdr:x>1</cdr:x>
      <cdr:y>1</cdr:y>
    </cdr:to>
    <cdr:sp macro="" textlink="">
      <cdr:nvSpPr>
        <cdr:cNvPr id="441351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0.90779</cdr:x>
      <cdr:y>0.19581</cdr:y>
    </cdr:from>
    <cdr:to>
      <cdr:x>0.9987</cdr:x>
      <cdr:y>0.65385</cdr:y>
    </cdr:to>
    <cdr:sp macro="" textlink="">
      <cdr:nvSpPr>
        <cdr:cNvPr id="441365" name="Text Box 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57968" y="533412"/>
          <a:ext cx="666757" cy="12477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　　　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　　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</c:userShapes>
</file>

<file path=xl/drawings/drawing37.xml><?xml version="1.0" encoding="utf-8"?>
<c:userShapes xmlns:c="http://schemas.openxmlformats.org/drawingml/2006/chart">
  <cdr:relSizeAnchor xmlns:cdr="http://schemas.openxmlformats.org/drawingml/2006/chartDrawing">
    <cdr:from>
      <cdr:x>0.92597</cdr:x>
      <cdr:y>0.93889</cdr:y>
    </cdr:from>
    <cdr:to>
      <cdr:x>1</cdr:x>
      <cdr:y>1</cdr:y>
    </cdr:to>
    <cdr:sp macro="" textlink="">
      <cdr:nvSpPr>
        <cdr:cNvPr id="4423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543639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0.90006</cdr:x>
      <cdr:y>0.93889</cdr:y>
    </cdr:from>
    <cdr:to>
      <cdr:x>1</cdr:x>
      <cdr:y>1</cdr:y>
    </cdr:to>
    <cdr:sp macro="" textlink="">
      <cdr:nvSpPr>
        <cdr:cNvPr id="4423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33913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0.01695</cdr:y>
    </cdr:from>
    <cdr:to>
      <cdr:x>1</cdr:x>
      <cdr:y>0.09158</cdr:y>
    </cdr:to>
    <cdr:sp macro="" textlink="">
      <cdr:nvSpPr>
        <cdr:cNvPr id="44237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50800"/>
          <a:ext cx="76110" cy="2097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5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0.86223</cdr:x>
      <cdr:y>0.35034</cdr:y>
    </cdr:from>
    <cdr:to>
      <cdr:x>0.97922</cdr:x>
      <cdr:y>0.82653</cdr:y>
    </cdr:to>
    <cdr:sp macro="" textlink="">
      <cdr:nvSpPr>
        <cdr:cNvPr id="442389" name="Text Box 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323813" y="981075"/>
          <a:ext cx="858034" cy="13334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</c:userShapes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542925</xdr:colOff>
      <xdr:row>22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29</xdr:row>
      <xdr:rowOff>95250</xdr:rowOff>
    </xdr:from>
    <xdr:to>
      <xdr:col>14</xdr:col>
      <xdr:colOff>542925</xdr:colOff>
      <xdr:row>51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9525</xdr:colOff>
      <xdr:row>58</xdr:row>
      <xdr:rowOff>104775</xdr:rowOff>
    </xdr:from>
    <xdr:to>
      <xdr:col>14</xdr:col>
      <xdr:colOff>552450</xdr:colOff>
      <xdr:row>81</xdr:row>
      <xdr:rowOff>66675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1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9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44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75809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0.92573</cdr:x>
      <cdr:y>0.93889</cdr:y>
    </cdr:from>
    <cdr:to>
      <cdr:x>1</cdr:x>
      <cdr:y>1</cdr:y>
    </cdr:to>
    <cdr:sp macro="" textlink="">
      <cdr:nvSpPr>
        <cdr:cNvPr id="4444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543301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44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75809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0.92573</cdr:x>
      <cdr:y>0.94228</cdr:y>
    </cdr:from>
    <cdr:to>
      <cdr:x>1</cdr:x>
      <cdr:y>1</cdr:y>
    </cdr:to>
    <cdr:sp macro="" textlink="">
      <cdr:nvSpPr>
        <cdr:cNvPr id="44442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543301" cy="1621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0.92537</cdr:y>
    </cdr:from>
    <cdr:to>
      <cdr:x>1</cdr:x>
      <cdr:y>1</cdr:y>
    </cdr:to>
    <cdr:sp macro="" textlink="">
      <cdr:nvSpPr>
        <cdr:cNvPr id="444421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75809" cy="2097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0.85294</cdr:x>
      <cdr:y>0.02009</cdr:y>
    </cdr:from>
    <cdr:to>
      <cdr:x>0.9704</cdr:x>
      <cdr:y>0.09472</cdr:y>
    </cdr:to>
    <cdr:sp macro="" textlink="">
      <cdr:nvSpPr>
        <cdr:cNvPr id="444422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59623"/>
          <a:ext cx="1075773" cy="20970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4423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75809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0.90482</cdr:x>
      <cdr:y>0.34354</cdr:y>
    </cdr:from>
    <cdr:to>
      <cdr:x>0.98957</cdr:x>
      <cdr:y>0.96258</cdr:y>
    </cdr:to>
    <cdr:sp macro="" textlink="">
      <cdr:nvSpPr>
        <cdr:cNvPr id="444431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10319" y="962032"/>
          <a:ext cx="619156" cy="17335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28575</xdr:rowOff>
    </xdr:from>
    <xdr:to>
      <xdr:col>8</xdr:col>
      <xdr:colOff>657225</xdr:colOff>
      <xdr:row>27</xdr:row>
      <xdr:rowOff>152399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28</xdr:row>
      <xdr:rowOff>9523</xdr:rowOff>
    </xdr:from>
    <xdr:to>
      <xdr:col>8</xdr:col>
      <xdr:colOff>657225</xdr:colOff>
      <xdr:row>53</xdr:row>
      <xdr:rowOff>142874</xdr:rowOff>
    </xdr:to>
    <xdr:graphicFrame macro="">
      <xdr:nvGraphicFramePr>
        <xdr:cNvPr id="17" name="グラフ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0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0.93563</cdr:y>
    </cdr:from>
    <cdr:to>
      <cdr:x>1</cdr:x>
      <cdr:y>1</cdr:y>
    </cdr:to>
    <cdr:sp macro="" textlink="">
      <cdr:nvSpPr>
        <cdr:cNvPr id="4454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22550"/>
          <a:ext cx="757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0.93563</cdr:y>
    </cdr:from>
    <cdr:to>
      <cdr:x>1</cdr:x>
      <cdr:y>1</cdr:y>
    </cdr:to>
    <cdr:sp macro="" textlink="">
      <cdr:nvSpPr>
        <cdr:cNvPr id="4454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22550"/>
          <a:ext cx="757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0.92573</cdr:x>
      <cdr:y>0.92503</cdr:y>
    </cdr:from>
    <cdr:to>
      <cdr:x>1</cdr:x>
      <cdr:y>1</cdr:y>
    </cdr:to>
    <cdr:sp macro="" textlink="">
      <cdr:nvSpPr>
        <cdr:cNvPr id="44544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22550"/>
          <a:ext cx="542584" cy="19995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0.93563</cdr:y>
    </cdr:from>
    <cdr:to>
      <cdr:x>1</cdr:x>
      <cdr:y>1</cdr:y>
    </cdr:to>
    <cdr:sp macro="" textlink="">
      <cdr:nvSpPr>
        <cdr:cNvPr id="44544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22550"/>
          <a:ext cx="757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0.93563</cdr:y>
    </cdr:from>
    <cdr:to>
      <cdr:x>1</cdr:x>
      <cdr:y>1</cdr:y>
    </cdr:to>
    <cdr:sp macro="" textlink="">
      <cdr:nvSpPr>
        <cdr:cNvPr id="44544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22550"/>
          <a:ext cx="757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0.0316</cdr:y>
    </cdr:from>
    <cdr:to>
      <cdr:x>1</cdr:x>
      <cdr:y>0.11019</cdr:y>
    </cdr:to>
    <cdr:sp macro="" textlink="">
      <cdr:nvSpPr>
        <cdr:cNvPr id="44544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87447"/>
          <a:ext cx="75709" cy="2095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0.87729</cdr:x>
      <cdr:y>0.22221</cdr:y>
    </cdr:from>
    <cdr:to>
      <cdr:x>0.97128</cdr:x>
      <cdr:y>0.91398</cdr:y>
    </cdr:to>
    <cdr:sp macro="" textlink="">
      <cdr:nvSpPr>
        <cdr:cNvPr id="445454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400830" y="590513"/>
          <a:ext cx="685765" cy="18383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　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41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464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74950"/>
          <a:ext cx="758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464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74950"/>
          <a:ext cx="758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4646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74950"/>
          <a:ext cx="758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4646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74950"/>
          <a:ext cx="758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4646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74950"/>
          <a:ext cx="758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0.01689</cdr:y>
    </cdr:from>
    <cdr:to>
      <cdr:x>1</cdr:x>
      <cdr:y>0.09129</cdr:y>
    </cdr:to>
    <cdr:sp macro="" textlink="">
      <cdr:nvSpPr>
        <cdr:cNvPr id="446470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50800"/>
          <a:ext cx="75809" cy="2097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0.89213</cdr:x>
      <cdr:y>0.36949</cdr:y>
    </cdr:from>
    <cdr:to>
      <cdr:x>0.99478</cdr:x>
      <cdr:y>0.87458</cdr:y>
    </cdr:to>
    <cdr:sp macro="" textlink="">
      <cdr:nvSpPr>
        <cdr:cNvPr id="446478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17612" y="1038225"/>
          <a:ext cx="749927" cy="14192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9526</xdr:rowOff>
    </xdr:from>
    <xdr:to>
      <xdr:col>14</xdr:col>
      <xdr:colOff>552450</xdr:colOff>
      <xdr:row>23</xdr:row>
      <xdr:rowOff>57151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30</xdr:row>
      <xdr:rowOff>104775</xdr:rowOff>
    </xdr:from>
    <xdr:to>
      <xdr:col>14</xdr:col>
      <xdr:colOff>533400</xdr:colOff>
      <xdr:row>53</xdr:row>
      <xdr:rowOff>95250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60</xdr:row>
      <xdr:rowOff>66675</xdr:rowOff>
    </xdr:from>
    <xdr:to>
      <xdr:col>14</xdr:col>
      <xdr:colOff>542925</xdr:colOff>
      <xdr:row>83</xdr:row>
      <xdr:rowOff>19050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0.85547</cdr:x>
      <cdr:y>0.22368</cdr:y>
    </cdr:from>
    <cdr:to>
      <cdr:x>0.98047</cdr:x>
      <cdr:y>0.68421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6257934" y="647688"/>
          <a:ext cx="914400" cy="133351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　　令和</a:t>
          </a:r>
          <a:r>
            <a:rPr lang="en-US" altLang="ja-JP" sz="900">
              <a:ea typeface="$ＪＳ明朝" pitchFamily="17" charset="-128"/>
            </a:rPr>
            <a:t>1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平成</a:t>
          </a:r>
          <a:r>
            <a:rPr lang="en-US" altLang="ja-JP" sz="900">
              <a:ea typeface="$ＪＳ明朝" pitchFamily="17" charset="-128"/>
            </a:rPr>
            <a:t>29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平成</a:t>
          </a:r>
          <a:r>
            <a:rPr lang="en-US" altLang="ja-JP" sz="900">
              <a:ea typeface="$ＪＳ明朝" pitchFamily="17" charset="-128"/>
            </a:rPr>
            <a:t>30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令和</a:t>
          </a:r>
          <a:r>
            <a:rPr lang="en-US" altLang="ja-JP" sz="900">
              <a:ea typeface="$ＪＳ明朝" pitchFamily="17" charset="-128"/>
            </a:rPr>
            <a:t>2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ja-JP" altLang="en-US" sz="900">
            <a:ea typeface="$ＪＳ明朝" pitchFamily="17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0.86487</cdr:x>
      <cdr:y>0.23155</cdr:y>
    </cdr:from>
    <cdr:to>
      <cdr:x>0.98955</cdr:x>
      <cdr:y>0.7349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6310235" y="657240"/>
          <a:ext cx="909684" cy="142873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平成</a:t>
          </a:r>
          <a:r>
            <a:rPr lang="en-US" altLang="ja-JP" sz="900">
              <a:ea typeface="$ＪＳ明朝" pitchFamily="17" charset="-128"/>
            </a:rPr>
            <a:t>30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令和</a:t>
          </a:r>
          <a:r>
            <a:rPr lang="en-US" altLang="ja-JP" sz="900">
              <a:ea typeface="$ＪＳ明朝" pitchFamily="17" charset="-128"/>
            </a:rPr>
            <a:t>1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平成</a:t>
          </a:r>
          <a:r>
            <a:rPr lang="en-US" altLang="ja-JP" sz="900">
              <a:ea typeface="$ＪＳ明朝" pitchFamily="17" charset="-128"/>
            </a:rPr>
            <a:t>29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令和</a:t>
          </a:r>
          <a:r>
            <a:rPr lang="en-US" altLang="ja-JP" sz="900">
              <a:ea typeface="$ＪＳ明朝" pitchFamily="17" charset="-128"/>
            </a:rPr>
            <a:t>2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0.73316</cdr:x>
      <cdr:y>0.22917</cdr:y>
    </cdr:from>
    <cdr:to>
      <cdr:x>0.85751</cdr:x>
      <cdr:y>0.5625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5391150" y="62865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0.8963</cdr:x>
      <cdr:y>0.33335</cdr:y>
    </cdr:from>
    <cdr:to>
      <cdr:x>0.98956</cdr:x>
      <cdr:y>0.66667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6548067" y="933485"/>
          <a:ext cx="681327" cy="93341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algn="r"/>
          <a:endParaRPr lang="en-US" altLang="ja-JP" sz="900"/>
        </a:p>
        <a:p xmlns:a="http://schemas.openxmlformats.org/drawingml/2006/main">
          <a:pPr algn="r"/>
          <a:r>
            <a:rPr lang="ja-JP" altLang="en-US" sz="900"/>
            <a:t>平成</a:t>
          </a:r>
          <a:r>
            <a:rPr lang="en-US" altLang="ja-JP" sz="900"/>
            <a:t>29</a:t>
          </a:r>
          <a:r>
            <a:rPr lang="ja-JP" altLang="en-US" sz="900"/>
            <a:t>年</a:t>
          </a:r>
          <a:endParaRPr lang="en-US" altLang="ja-JP" sz="900"/>
        </a:p>
        <a:p xmlns:a="http://schemas.openxmlformats.org/drawingml/2006/main">
          <a:pPr algn="r"/>
          <a:r>
            <a:rPr lang="ja-JP" altLang="en-US" sz="900"/>
            <a:t>令和</a:t>
          </a:r>
          <a:r>
            <a:rPr lang="en-US" altLang="ja-JP" sz="900"/>
            <a:t>2</a:t>
          </a:r>
          <a:r>
            <a:rPr lang="ja-JP" altLang="en-US" sz="900"/>
            <a:t>年</a:t>
          </a:r>
          <a:endParaRPr lang="en-US" altLang="ja-JP" sz="900"/>
        </a:p>
        <a:p xmlns:a="http://schemas.openxmlformats.org/drawingml/2006/main">
          <a:pPr algn="r"/>
          <a:r>
            <a:rPr lang="ja-JP" altLang="en-US" sz="900"/>
            <a:t>令和</a:t>
          </a:r>
          <a:r>
            <a:rPr lang="en-US" altLang="ja-JP" sz="900"/>
            <a:t>1</a:t>
          </a:r>
          <a:r>
            <a:rPr lang="ja-JP" altLang="en-US" sz="900"/>
            <a:t>年</a:t>
          </a:r>
          <a:endParaRPr lang="en-US" altLang="ja-JP" sz="900"/>
        </a:p>
        <a:p xmlns:a="http://schemas.openxmlformats.org/drawingml/2006/main">
          <a:pPr algn="r"/>
          <a:r>
            <a:rPr lang="ja-JP" altLang="en-US" sz="900"/>
            <a:t>平成</a:t>
          </a:r>
          <a:r>
            <a:rPr lang="en-US" altLang="ja-JP" sz="900"/>
            <a:t>30</a:t>
          </a:r>
          <a:r>
            <a:rPr lang="ja-JP" altLang="en-US" sz="900"/>
            <a:t>年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19050</xdr:colOff>
      <xdr:row>23</xdr:row>
      <xdr:rowOff>85725</xdr:rowOff>
    </xdr:from>
    <xdr:to>
      <xdr:col>10</xdr:col>
      <xdr:colOff>28575</xdr:colOff>
      <xdr:row>23</xdr:row>
      <xdr:rowOff>85725</xdr:rowOff>
    </xdr:to>
    <xdr:sp macro="" textlink="">
      <xdr:nvSpPr>
        <xdr:cNvPr id="190907" name="Line 2079">
          <a:extLst>
            <a:ext uri="{FF2B5EF4-FFF2-40B4-BE49-F238E27FC236}">
              <a16:creationId xmlns:a16="http://schemas.microsoft.com/office/drawing/2014/main" id="{00000000-0008-0000-0400-0000BBE90200}"/>
            </a:ext>
          </a:extLst>
        </xdr:cNvPr>
        <xdr:cNvSpPr>
          <a:spLocks noChangeShapeType="1"/>
        </xdr:cNvSpPr>
      </xdr:nvSpPr>
      <xdr:spPr bwMode="auto">
        <a:xfrm>
          <a:off x="9563100" y="4143375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295275</xdr:colOff>
      <xdr:row>14</xdr:row>
      <xdr:rowOff>38100</xdr:rowOff>
    </xdr:from>
    <xdr:to>
      <xdr:col>11</xdr:col>
      <xdr:colOff>295275</xdr:colOff>
      <xdr:row>14</xdr:row>
      <xdr:rowOff>38100</xdr:rowOff>
    </xdr:to>
    <xdr:sp macro="" textlink="">
      <xdr:nvSpPr>
        <xdr:cNvPr id="190908" name="Line 2081">
          <a:extLst>
            <a:ext uri="{FF2B5EF4-FFF2-40B4-BE49-F238E27FC236}">
              <a16:creationId xmlns:a16="http://schemas.microsoft.com/office/drawing/2014/main" id="{00000000-0008-0000-0400-0000BCE90200}"/>
            </a:ext>
          </a:extLst>
        </xdr:cNvPr>
        <xdr:cNvSpPr>
          <a:spLocks noChangeShapeType="1"/>
        </xdr:cNvSpPr>
      </xdr:nvSpPr>
      <xdr:spPr bwMode="auto">
        <a:xfrm>
          <a:off x="10258425" y="2552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6</xdr:col>
      <xdr:colOff>1343024</xdr:colOff>
      <xdr:row>26</xdr:row>
      <xdr:rowOff>114300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26</xdr:row>
      <xdr:rowOff>114300</xdr:rowOff>
    </xdr:from>
    <xdr:to>
      <xdr:col>3</xdr:col>
      <xdr:colOff>409575</xdr:colOff>
      <xdr:row>50</xdr:row>
      <xdr:rowOff>152400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409575</xdr:colOff>
      <xdr:row>26</xdr:row>
      <xdr:rowOff>123825</xdr:rowOff>
    </xdr:from>
    <xdr:to>
      <xdr:col>6</xdr:col>
      <xdr:colOff>1333500</xdr:colOff>
      <xdr:row>50</xdr:row>
      <xdr:rowOff>152400</xdr:rowOff>
    </xdr:to>
    <xdr:graphicFrame macro="">
      <xdr:nvGraphicFramePr>
        <xdr:cNvPr id="21" name="グラフ 20">
          <a:extLst>
            <a:ext uri="{FF2B5EF4-FFF2-40B4-BE49-F238E27FC236}">
              <a16:creationId xmlns:a16="http://schemas.microsoft.com/office/drawing/2014/main" id="{00000000-0008-0000-0400-00001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981075</xdr:colOff>
      <xdr:row>40</xdr:row>
      <xdr:rowOff>28575</xdr:rowOff>
    </xdr:from>
    <xdr:to>
      <xdr:col>15</xdr:col>
      <xdr:colOff>552449</xdr:colOff>
      <xdr:row>43</xdr:row>
      <xdr:rowOff>76200</xdr:rowOff>
    </xdr:to>
    <xdr:sp macro="" textlink="">
      <xdr:nvSpPr>
        <xdr:cNvPr id="8" name="角丸四角形 7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/>
      </xdr:nvSpPr>
      <xdr:spPr bwMode="auto">
        <a:xfrm>
          <a:off x="12582525" y="7000875"/>
          <a:ext cx="1200149" cy="561975"/>
        </a:xfrm>
        <a:prstGeom prst="roundRect">
          <a:avLst/>
        </a:prstGeom>
        <a:solidFill>
          <a:srgbClr val="FFCCFF">
            <a:alpha val="55000"/>
          </a:srgbClr>
        </a:solidFill>
        <a:ln w="19050" cap="flat" cmpd="sng" algn="ctr">
          <a:solidFill>
            <a:schemeClr val="bg2">
              <a:lumMod val="25000"/>
            </a:schemeClr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kumimoji="1" lang="ja-JP" altLang="en-US" sz="1100"/>
            <a:t>グラフ作成</a:t>
          </a:r>
        </a:p>
      </xdr:txBody>
    </xdr:sp>
    <xdr:clientData/>
  </xdr:twoCellAnchor>
  <xdr:twoCellAnchor>
    <xdr:from>
      <xdr:col>13</xdr:col>
      <xdr:colOff>990600</xdr:colOff>
      <xdr:row>37</xdr:row>
      <xdr:rowOff>161925</xdr:rowOff>
    </xdr:from>
    <xdr:to>
      <xdr:col>13</xdr:col>
      <xdr:colOff>1171575</xdr:colOff>
      <xdr:row>40</xdr:row>
      <xdr:rowOff>9525</xdr:rowOff>
    </xdr:to>
    <xdr:cxnSp macro="">
      <xdr:nvCxnSpPr>
        <xdr:cNvPr id="12" name="直線矢印コネクタ 11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CxnSpPr/>
      </xdr:nvCxnSpPr>
      <xdr:spPr bwMode="auto">
        <a:xfrm rot="16200000" flipV="1">
          <a:off x="12501563" y="6710362"/>
          <a:ext cx="361950" cy="180975"/>
        </a:xfrm>
        <a:prstGeom prst="straightConnector1">
          <a:avLst/>
        </a:prstGeom>
        <a:solidFill>
          <a:srgbClr val="993366"/>
        </a:solidFill>
        <a:ln w="0" cap="flat" cmpd="sng" algn="ctr">
          <a:solidFill>
            <a:schemeClr val="bg2">
              <a:lumMod val="50000"/>
            </a:schemeClr>
          </a:solidFill>
          <a:prstDash val="solid"/>
          <a:round/>
          <a:headEnd type="none" w="med" len="med"/>
          <a:tailEnd type="arrow"/>
        </a:ln>
        <a:effectLst/>
      </xdr:spPr>
    </xdr:cxnSp>
    <xdr:clientData/>
  </xdr:twoCellAnchor>
  <xdr:twoCellAnchor>
    <xdr:from>
      <xdr:col>13</xdr:col>
      <xdr:colOff>990601</xdr:colOff>
      <xdr:row>37</xdr:row>
      <xdr:rowOff>161925</xdr:rowOff>
    </xdr:from>
    <xdr:to>
      <xdr:col>13</xdr:col>
      <xdr:colOff>1171576</xdr:colOff>
      <xdr:row>40</xdr:row>
      <xdr:rowOff>9525</xdr:rowOff>
    </xdr:to>
    <xdr:cxnSp macro="">
      <xdr:nvCxnSpPr>
        <xdr:cNvPr id="13" name="直線矢印コネクタ 12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CxnSpPr/>
      </xdr:nvCxnSpPr>
      <xdr:spPr bwMode="auto">
        <a:xfrm rot="16200000" flipV="1">
          <a:off x="12501564" y="6710362"/>
          <a:ext cx="361950" cy="180975"/>
        </a:xfrm>
        <a:prstGeom prst="straightConnector1">
          <a:avLst/>
        </a:prstGeom>
        <a:solidFill>
          <a:srgbClr val="993366"/>
        </a:solidFill>
        <a:ln w="0" cap="flat" cmpd="sng" algn="ctr">
          <a:solidFill>
            <a:schemeClr val="bg2">
              <a:lumMod val="50000"/>
            </a:schemeClr>
          </a:solidFill>
          <a:prstDash val="solid"/>
          <a:round/>
          <a:headEnd type="none" w="med" len="med"/>
          <a:tailEnd type="arrow"/>
        </a:ln>
        <a:effectLst/>
      </xdr:spPr>
    </xdr:cxnSp>
    <xdr:clientData/>
  </xdr:twoCellAnchor>
  <xdr:twoCellAnchor>
    <xdr:from>
      <xdr:col>13</xdr:col>
      <xdr:colOff>990602</xdr:colOff>
      <xdr:row>37</xdr:row>
      <xdr:rowOff>161925</xdr:rowOff>
    </xdr:from>
    <xdr:to>
      <xdr:col>13</xdr:col>
      <xdr:colOff>1171577</xdr:colOff>
      <xdr:row>40</xdr:row>
      <xdr:rowOff>9525</xdr:rowOff>
    </xdr:to>
    <xdr:cxnSp macro="">
      <xdr:nvCxnSpPr>
        <xdr:cNvPr id="14" name="直線矢印コネクタ 13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CxnSpPr/>
      </xdr:nvCxnSpPr>
      <xdr:spPr bwMode="auto">
        <a:xfrm rot="16200000" flipV="1">
          <a:off x="12501565" y="6710362"/>
          <a:ext cx="361950" cy="180975"/>
        </a:xfrm>
        <a:prstGeom prst="straightConnector1">
          <a:avLst/>
        </a:prstGeom>
        <a:solidFill>
          <a:srgbClr val="993366"/>
        </a:solidFill>
        <a:ln w="0" cap="flat" cmpd="sng" algn="ctr">
          <a:solidFill>
            <a:schemeClr val="bg2">
              <a:lumMod val="50000"/>
            </a:schemeClr>
          </a:solidFill>
          <a:prstDash val="solid"/>
          <a:round/>
          <a:headEnd type="none" w="med" len="med"/>
          <a:tailEnd type="arrow"/>
        </a:ln>
        <a:effectLst/>
      </xdr:spPr>
    </xdr:cxnSp>
    <xdr:clientData/>
  </xdr:twoCellAnchor>
  <xdr:twoCellAnchor>
    <xdr:from>
      <xdr:col>15</xdr:col>
      <xdr:colOff>342899</xdr:colOff>
      <xdr:row>38</xdr:row>
      <xdr:rowOff>19051</xdr:rowOff>
    </xdr:from>
    <xdr:to>
      <xdr:col>15</xdr:col>
      <xdr:colOff>561974</xdr:colOff>
      <xdr:row>40</xdr:row>
      <xdr:rowOff>19051</xdr:rowOff>
    </xdr:to>
    <xdr:cxnSp macro="">
      <xdr:nvCxnSpPr>
        <xdr:cNvPr id="16" name="直線矢印コネクタ 15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CxnSpPr/>
      </xdr:nvCxnSpPr>
      <xdr:spPr bwMode="auto">
        <a:xfrm rot="5400000" flipH="1" flipV="1">
          <a:off x="13511212" y="6710363"/>
          <a:ext cx="342900" cy="219075"/>
        </a:xfrm>
        <a:prstGeom prst="straightConnector1">
          <a:avLst/>
        </a:prstGeom>
        <a:ln>
          <a:solidFill>
            <a:schemeClr val="bg2">
              <a:lumMod val="25000"/>
            </a:schemeClr>
          </a:solidFill>
          <a:headEnd type="none" w="med" len="med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993366"/>
        </a:solidFill>
        <a:ln w="0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993366"/>
        </a:solidFill>
        <a:ln w="0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80"/>
  <sheetViews>
    <sheetView tabSelected="1" workbookViewId="0">
      <selection activeCell="M8" sqref="M8"/>
    </sheetView>
  </sheetViews>
  <sheetFormatPr defaultRowHeight="17.25" x14ac:dyDescent="0.2"/>
  <cols>
    <col min="1" max="1" width="9.625" style="317" customWidth="1"/>
    <col min="2" max="2" width="7.25" style="368" customWidth="1"/>
    <col min="3" max="3" width="9.625" style="369" customWidth="1"/>
    <col min="4" max="4" width="9" style="317"/>
    <col min="5" max="5" width="20" style="317" bestFit="1" customWidth="1"/>
    <col min="6" max="6" width="18.625" style="317" customWidth="1"/>
    <col min="7" max="7" width="7.75" style="317" customWidth="1"/>
    <col min="8" max="8" width="2.375" style="317" customWidth="1"/>
    <col min="9" max="9" width="7.75" style="317" customWidth="1"/>
    <col min="10" max="256" width="9" style="317"/>
    <col min="257" max="257" width="9.625" style="317" customWidth="1"/>
    <col min="258" max="258" width="7.25" style="317" customWidth="1"/>
    <col min="259" max="259" width="9.625" style="317" customWidth="1"/>
    <col min="260" max="260" width="9" style="317"/>
    <col min="261" max="261" width="20" style="317" bestFit="1" customWidth="1"/>
    <col min="262" max="262" width="18.625" style="317" customWidth="1"/>
    <col min="263" max="263" width="7.75" style="317" customWidth="1"/>
    <col min="264" max="264" width="2.375" style="317" customWidth="1"/>
    <col min="265" max="265" width="7.75" style="317" customWidth="1"/>
    <col min="266" max="512" width="9" style="317"/>
    <col min="513" max="513" width="9.625" style="317" customWidth="1"/>
    <col min="514" max="514" width="7.25" style="317" customWidth="1"/>
    <col min="515" max="515" width="9.625" style="317" customWidth="1"/>
    <col min="516" max="516" width="9" style="317"/>
    <col min="517" max="517" width="20" style="317" bestFit="1" customWidth="1"/>
    <col min="518" max="518" width="18.625" style="317" customWidth="1"/>
    <col min="519" max="519" width="7.75" style="317" customWidth="1"/>
    <col min="520" max="520" width="2.375" style="317" customWidth="1"/>
    <col min="521" max="521" width="7.75" style="317" customWidth="1"/>
    <col min="522" max="768" width="9" style="317"/>
    <col min="769" max="769" width="9.625" style="317" customWidth="1"/>
    <col min="770" max="770" width="7.25" style="317" customWidth="1"/>
    <col min="771" max="771" width="9.625" style="317" customWidth="1"/>
    <col min="772" max="772" width="9" style="317"/>
    <col min="773" max="773" width="20" style="317" bestFit="1" customWidth="1"/>
    <col min="774" max="774" width="18.625" style="317" customWidth="1"/>
    <col min="775" max="775" width="7.75" style="317" customWidth="1"/>
    <col min="776" max="776" width="2.375" style="317" customWidth="1"/>
    <col min="777" max="777" width="7.75" style="317" customWidth="1"/>
    <col min="778" max="1024" width="9" style="317"/>
    <col min="1025" max="1025" width="9.625" style="317" customWidth="1"/>
    <col min="1026" max="1026" width="7.25" style="317" customWidth="1"/>
    <col min="1027" max="1027" width="9.625" style="317" customWidth="1"/>
    <col min="1028" max="1028" width="9" style="317"/>
    <col min="1029" max="1029" width="20" style="317" bestFit="1" customWidth="1"/>
    <col min="1030" max="1030" width="18.625" style="317" customWidth="1"/>
    <col min="1031" max="1031" width="7.75" style="317" customWidth="1"/>
    <col min="1032" max="1032" width="2.375" style="317" customWidth="1"/>
    <col min="1033" max="1033" width="7.75" style="317" customWidth="1"/>
    <col min="1034" max="1280" width="9" style="317"/>
    <col min="1281" max="1281" width="9.625" style="317" customWidth="1"/>
    <col min="1282" max="1282" width="7.25" style="317" customWidth="1"/>
    <col min="1283" max="1283" width="9.625" style="317" customWidth="1"/>
    <col min="1284" max="1284" width="9" style="317"/>
    <col min="1285" max="1285" width="20" style="317" bestFit="1" customWidth="1"/>
    <col min="1286" max="1286" width="18.625" style="317" customWidth="1"/>
    <col min="1287" max="1287" width="7.75" style="317" customWidth="1"/>
    <col min="1288" max="1288" width="2.375" style="317" customWidth="1"/>
    <col min="1289" max="1289" width="7.75" style="317" customWidth="1"/>
    <col min="1290" max="1536" width="9" style="317"/>
    <col min="1537" max="1537" width="9.625" style="317" customWidth="1"/>
    <col min="1538" max="1538" width="7.25" style="317" customWidth="1"/>
    <col min="1539" max="1539" width="9.625" style="317" customWidth="1"/>
    <col min="1540" max="1540" width="9" style="317"/>
    <col min="1541" max="1541" width="20" style="317" bestFit="1" customWidth="1"/>
    <col min="1542" max="1542" width="18.625" style="317" customWidth="1"/>
    <col min="1543" max="1543" width="7.75" style="317" customWidth="1"/>
    <col min="1544" max="1544" width="2.375" style="317" customWidth="1"/>
    <col min="1545" max="1545" width="7.75" style="317" customWidth="1"/>
    <col min="1546" max="1792" width="9" style="317"/>
    <col min="1793" max="1793" width="9.625" style="317" customWidth="1"/>
    <col min="1794" max="1794" width="7.25" style="317" customWidth="1"/>
    <col min="1795" max="1795" width="9.625" style="317" customWidth="1"/>
    <col min="1796" max="1796" width="9" style="317"/>
    <col min="1797" max="1797" width="20" style="317" bestFit="1" customWidth="1"/>
    <col min="1798" max="1798" width="18.625" style="317" customWidth="1"/>
    <col min="1799" max="1799" width="7.75" style="317" customWidth="1"/>
    <col min="1800" max="1800" width="2.375" style="317" customWidth="1"/>
    <col min="1801" max="1801" width="7.75" style="317" customWidth="1"/>
    <col min="1802" max="2048" width="9" style="317"/>
    <col min="2049" max="2049" width="9.625" style="317" customWidth="1"/>
    <col min="2050" max="2050" width="7.25" style="317" customWidth="1"/>
    <col min="2051" max="2051" width="9.625" style="317" customWidth="1"/>
    <col min="2052" max="2052" width="9" style="317"/>
    <col min="2053" max="2053" width="20" style="317" bestFit="1" customWidth="1"/>
    <col min="2054" max="2054" width="18.625" style="317" customWidth="1"/>
    <col min="2055" max="2055" width="7.75" style="317" customWidth="1"/>
    <col min="2056" max="2056" width="2.375" style="317" customWidth="1"/>
    <col min="2057" max="2057" width="7.75" style="317" customWidth="1"/>
    <col min="2058" max="2304" width="9" style="317"/>
    <col min="2305" max="2305" width="9.625" style="317" customWidth="1"/>
    <col min="2306" max="2306" width="7.25" style="317" customWidth="1"/>
    <col min="2307" max="2307" width="9.625" style="317" customWidth="1"/>
    <col min="2308" max="2308" width="9" style="317"/>
    <col min="2309" max="2309" width="20" style="317" bestFit="1" customWidth="1"/>
    <col min="2310" max="2310" width="18.625" style="317" customWidth="1"/>
    <col min="2311" max="2311" width="7.75" style="317" customWidth="1"/>
    <col min="2312" max="2312" width="2.375" style="317" customWidth="1"/>
    <col min="2313" max="2313" width="7.75" style="317" customWidth="1"/>
    <col min="2314" max="2560" width="9" style="317"/>
    <col min="2561" max="2561" width="9.625" style="317" customWidth="1"/>
    <col min="2562" max="2562" width="7.25" style="317" customWidth="1"/>
    <col min="2563" max="2563" width="9.625" style="317" customWidth="1"/>
    <col min="2564" max="2564" width="9" style="317"/>
    <col min="2565" max="2565" width="20" style="317" bestFit="1" customWidth="1"/>
    <col min="2566" max="2566" width="18.625" style="317" customWidth="1"/>
    <col min="2567" max="2567" width="7.75" style="317" customWidth="1"/>
    <col min="2568" max="2568" width="2.375" style="317" customWidth="1"/>
    <col min="2569" max="2569" width="7.75" style="317" customWidth="1"/>
    <col min="2570" max="2816" width="9" style="317"/>
    <col min="2817" max="2817" width="9.625" style="317" customWidth="1"/>
    <col min="2818" max="2818" width="7.25" style="317" customWidth="1"/>
    <col min="2819" max="2819" width="9.625" style="317" customWidth="1"/>
    <col min="2820" max="2820" width="9" style="317"/>
    <col min="2821" max="2821" width="20" style="317" bestFit="1" customWidth="1"/>
    <col min="2822" max="2822" width="18.625" style="317" customWidth="1"/>
    <col min="2823" max="2823" width="7.75" style="317" customWidth="1"/>
    <col min="2824" max="2824" width="2.375" style="317" customWidth="1"/>
    <col min="2825" max="2825" width="7.75" style="317" customWidth="1"/>
    <col min="2826" max="3072" width="9" style="317"/>
    <col min="3073" max="3073" width="9.625" style="317" customWidth="1"/>
    <col min="3074" max="3074" width="7.25" style="317" customWidth="1"/>
    <col min="3075" max="3075" width="9.625" style="317" customWidth="1"/>
    <col min="3076" max="3076" width="9" style="317"/>
    <col min="3077" max="3077" width="20" style="317" bestFit="1" customWidth="1"/>
    <col min="3078" max="3078" width="18.625" style="317" customWidth="1"/>
    <col min="3079" max="3079" width="7.75" style="317" customWidth="1"/>
    <col min="3080" max="3080" width="2.375" style="317" customWidth="1"/>
    <col min="3081" max="3081" width="7.75" style="317" customWidth="1"/>
    <col min="3082" max="3328" width="9" style="317"/>
    <col min="3329" max="3329" width="9.625" style="317" customWidth="1"/>
    <col min="3330" max="3330" width="7.25" style="317" customWidth="1"/>
    <col min="3331" max="3331" width="9.625" style="317" customWidth="1"/>
    <col min="3332" max="3332" width="9" style="317"/>
    <col min="3333" max="3333" width="20" style="317" bestFit="1" customWidth="1"/>
    <col min="3334" max="3334" width="18.625" style="317" customWidth="1"/>
    <col min="3335" max="3335" width="7.75" style="317" customWidth="1"/>
    <col min="3336" max="3336" width="2.375" style="317" customWidth="1"/>
    <col min="3337" max="3337" width="7.75" style="317" customWidth="1"/>
    <col min="3338" max="3584" width="9" style="317"/>
    <col min="3585" max="3585" width="9.625" style="317" customWidth="1"/>
    <col min="3586" max="3586" width="7.25" style="317" customWidth="1"/>
    <col min="3587" max="3587" width="9.625" style="317" customWidth="1"/>
    <col min="3588" max="3588" width="9" style="317"/>
    <col min="3589" max="3589" width="20" style="317" bestFit="1" customWidth="1"/>
    <col min="3590" max="3590" width="18.625" style="317" customWidth="1"/>
    <col min="3591" max="3591" width="7.75" style="317" customWidth="1"/>
    <col min="3592" max="3592" width="2.375" style="317" customWidth="1"/>
    <col min="3593" max="3593" width="7.75" style="317" customWidth="1"/>
    <col min="3594" max="3840" width="9" style="317"/>
    <col min="3841" max="3841" width="9.625" style="317" customWidth="1"/>
    <col min="3842" max="3842" width="7.25" style="317" customWidth="1"/>
    <col min="3843" max="3843" width="9.625" style="317" customWidth="1"/>
    <col min="3844" max="3844" width="9" style="317"/>
    <col min="3845" max="3845" width="20" style="317" bestFit="1" customWidth="1"/>
    <col min="3846" max="3846" width="18.625" style="317" customWidth="1"/>
    <col min="3847" max="3847" width="7.75" style="317" customWidth="1"/>
    <col min="3848" max="3848" width="2.375" style="317" customWidth="1"/>
    <col min="3849" max="3849" width="7.75" style="317" customWidth="1"/>
    <col min="3850" max="4096" width="9" style="317"/>
    <col min="4097" max="4097" width="9.625" style="317" customWidth="1"/>
    <col min="4098" max="4098" width="7.25" style="317" customWidth="1"/>
    <col min="4099" max="4099" width="9.625" style="317" customWidth="1"/>
    <col min="4100" max="4100" width="9" style="317"/>
    <col min="4101" max="4101" width="20" style="317" bestFit="1" customWidth="1"/>
    <col min="4102" max="4102" width="18.625" style="317" customWidth="1"/>
    <col min="4103" max="4103" width="7.75" style="317" customWidth="1"/>
    <col min="4104" max="4104" width="2.375" style="317" customWidth="1"/>
    <col min="4105" max="4105" width="7.75" style="317" customWidth="1"/>
    <col min="4106" max="4352" width="9" style="317"/>
    <col min="4353" max="4353" width="9.625" style="317" customWidth="1"/>
    <col min="4354" max="4354" width="7.25" style="317" customWidth="1"/>
    <col min="4355" max="4355" width="9.625" style="317" customWidth="1"/>
    <col min="4356" max="4356" width="9" style="317"/>
    <col min="4357" max="4357" width="20" style="317" bestFit="1" customWidth="1"/>
    <col min="4358" max="4358" width="18.625" style="317" customWidth="1"/>
    <col min="4359" max="4359" width="7.75" style="317" customWidth="1"/>
    <col min="4360" max="4360" width="2.375" style="317" customWidth="1"/>
    <col min="4361" max="4361" width="7.75" style="317" customWidth="1"/>
    <col min="4362" max="4608" width="9" style="317"/>
    <col min="4609" max="4609" width="9.625" style="317" customWidth="1"/>
    <col min="4610" max="4610" width="7.25" style="317" customWidth="1"/>
    <col min="4611" max="4611" width="9.625" style="317" customWidth="1"/>
    <col min="4612" max="4612" width="9" style="317"/>
    <col min="4613" max="4613" width="20" style="317" bestFit="1" customWidth="1"/>
    <col min="4614" max="4614" width="18.625" style="317" customWidth="1"/>
    <col min="4615" max="4615" width="7.75" style="317" customWidth="1"/>
    <col min="4616" max="4616" width="2.375" style="317" customWidth="1"/>
    <col min="4617" max="4617" width="7.75" style="317" customWidth="1"/>
    <col min="4618" max="4864" width="9" style="317"/>
    <col min="4865" max="4865" width="9.625" style="317" customWidth="1"/>
    <col min="4866" max="4866" width="7.25" style="317" customWidth="1"/>
    <col min="4867" max="4867" width="9.625" style="317" customWidth="1"/>
    <col min="4868" max="4868" width="9" style="317"/>
    <col min="4869" max="4869" width="20" style="317" bestFit="1" customWidth="1"/>
    <col min="4870" max="4870" width="18.625" style="317" customWidth="1"/>
    <col min="4871" max="4871" width="7.75" style="317" customWidth="1"/>
    <col min="4872" max="4872" width="2.375" style="317" customWidth="1"/>
    <col min="4873" max="4873" width="7.75" style="317" customWidth="1"/>
    <col min="4874" max="5120" width="9" style="317"/>
    <col min="5121" max="5121" width="9.625" style="317" customWidth="1"/>
    <col min="5122" max="5122" width="7.25" style="317" customWidth="1"/>
    <col min="5123" max="5123" width="9.625" style="317" customWidth="1"/>
    <col min="5124" max="5124" width="9" style="317"/>
    <col min="5125" max="5125" width="20" style="317" bestFit="1" customWidth="1"/>
    <col min="5126" max="5126" width="18.625" style="317" customWidth="1"/>
    <col min="5127" max="5127" width="7.75" style="317" customWidth="1"/>
    <col min="5128" max="5128" width="2.375" style="317" customWidth="1"/>
    <col min="5129" max="5129" width="7.75" style="317" customWidth="1"/>
    <col min="5130" max="5376" width="9" style="317"/>
    <col min="5377" max="5377" width="9.625" style="317" customWidth="1"/>
    <col min="5378" max="5378" width="7.25" style="317" customWidth="1"/>
    <col min="5379" max="5379" width="9.625" style="317" customWidth="1"/>
    <col min="5380" max="5380" width="9" style="317"/>
    <col min="5381" max="5381" width="20" style="317" bestFit="1" customWidth="1"/>
    <col min="5382" max="5382" width="18.625" style="317" customWidth="1"/>
    <col min="5383" max="5383" width="7.75" style="317" customWidth="1"/>
    <col min="5384" max="5384" width="2.375" style="317" customWidth="1"/>
    <col min="5385" max="5385" width="7.75" style="317" customWidth="1"/>
    <col min="5386" max="5632" width="9" style="317"/>
    <col min="5633" max="5633" width="9.625" style="317" customWidth="1"/>
    <col min="5634" max="5634" width="7.25" style="317" customWidth="1"/>
    <col min="5635" max="5635" width="9.625" style="317" customWidth="1"/>
    <col min="5636" max="5636" width="9" style="317"/>
    <col min="5637" max="5637" width="20" style="317" bestFit="1" customWidth="1"/>
    <col min="5638" max="5638" width="18.625" style="317" customWidth="1"/>
    <col min="5639" max="5639" width="7.75" style="317" customWidth="1"/>
    <col min="5640" max="5640" width="2.375" style="317" customWidth="1"/>
    <col min="5641" max="5641" width="7.75" style="317" customWidth="1"/>
    <col min="5642" max="5888" width="9" style="317"/>
    <col min="5889" max="5889" width="9.625" style="317" customWidth="1"/>
    <col min="5890" max="5890" width="7.25" style="317" customWidth="1"/>
    <col min="5891" max="5891" width="9.625" style="317" customWidth="1"/>
    <col min="5892" max="5892" width="9" style="317"/>
    <col min="5893" max="5893" width="20" style="317" bestFit="1" customWidth="1"/>
    <col min="5894" max="5894" width="18.625" style="317" customWidth="1"/>
    <col min="5895" max="5895" width="7.75" style="317" customWidth="1"/>
    <col min="5896" max="5896" width="2.375" style="317" customWidth="1"/>
    <col min="5897" max="5897" width="7.75" style="317" customWidth="1"/>
    <col min="5898" max="6144" width="9" style="317"/>
    <col min="6145" max="6145" width="9.625" style="317" customWidth="1"/>
    <col min="6146" max="6146" width="7.25" style="317" customWidth="1"/>
    <col min="6147" max="6147" width="9.625" style="317" customWidth="1"/>
    <col min="6148" max="6148" width="9" style="317"/>
    <col min="6149" max="6149" width="20" style="317" bestFit="1" customWidth="1"/>
    <col min="6150" max="6150" width="18.625" style="317" customWidth="1"/>
    <col min="6151" max="6151" width="7.75" style="317" customWidth="1"/>
    <col min="6152" max="6152" width="2.375" style="317" customWidth="1"/>
    <col min="6153" max="6153" width="7.75" style="317" customWidth="1"/>
    <col min="6154" max="6400" width="9" style="317"/>
    <col min="6401" max="6401" width="9.625" style="317" customWidth="1"/>
    <col min="6402" max="6402" width="7.25" style="317" customWidth="1"/>
    <col min="6403" max="6403" width="9.625" style="317" customWidth="1"/>
    <col min="6404" max="6404" width="9" style="317"/>
    <col min="6405" max="6405" width="20" style="317" bestFit="1" customWidth="1"/>
    <col min="6406" max="6406" width="18.625" style="317" customWidth="1"/>
    <col min="6407" max="6407" width="7.75" style="317" customWidth="1"/>
    <col min="6408" max="6408" width="2.375" style="317" customWidth="1"/>
    <col min="6409" max="6409" width="7.75" style="317" customWidth="1"/>
    <col min="6410" max="6656" width="9" style="317"/>
    <col min="6657" max="6657" width="9.625" style="317" customWidth="1"/>
    <col min="6658" max="6658" width="7.25" style="317" customWidth="1"/>
    <col min="6659" max="6659" width="9.625" style="317" customWidth="1"/>
    <col min="6660" max="6660" width="9" style="317"/>
    <col min="6661" max="6661" width="20" style="317" bestFit="1" customWidth="1"/>
    <col min="6662" max="6662" width="18.625" style="317" customWidth="1"/>
    <col min="6663" max="6663" width="7.75" style="317" customWidth="1"/>
    <col min="6664" max="6664" width="2.375" style="317" customWidth="1"/>
    <col min="6665" max="6665" width="7.75" style="317" customWidth="1"/>
    <col min="6666" max="6912" width="9" style="317"/>
    <col min="6913" max="6913" width="9.625" style="317" customWidth="1"/>
    <col min="6914" max="6914" width="7.25" style="317" customWidth="1"/>
    <col min="6915" max="6915" width="9.625" style="317" customWidth="1"/>
    <col min="6916" max="6916" width="9" style="317"/>
    <col min="6917" max="6917" width="20" style="317" bestFit="1" customWidth="1"/>
    <col min="6918" max="6918" width="18.625" style="317" customWidth="1"/>
    <col min="6919" max="6919" width="7.75" style="317" customWidth="1"/>
    <col min="6920" max="6920" width="2.375" style="317" customWidth="1"/>
    <col min="6921" max="6921" width="7.75" style="317" customWidth="1"/>
    <col min="6922" max="7168" width="9" style="317"/>
    <col min="7169" max="7169" width="9.625" style="317" customWidth="1"/>
    <col min="7170" max="7170" width="7.25" style="317" customWidth="1"/>
    <col min="7171" max="7171" width="9.625" style="317" customWidth="1"/>
    <col min="7172" max="7172" width="9" style="317"/>
    <col min="7173" max="7173" width="20" style="317" bestFit="1" customWidth="1"/>
    <col min="7174" max="7174" width="18.625" style="317" customWidth="1"/>
    <col min="7175" max="7175" width="7.75" style="317" customWidth="1"/>
    <col min="7176" max="7176" width="2.375" style="317" customWidth="1"/>
    <col min="7177" max="7177" width="7.75" style="317" customWidth="1"/>
    <col min="7178" max="7424" width="9" style="317"/>
    <col min="7425" max="7425" width="9.625" style="317" customWidth="1"/>
    <col min="7426" max="7426" width="7.25" style="317" customWidth="1"/>
    <col min="7427" max="7427" width="9.625" style="317" customWidth="1"/>
    <col min="7428" max="7428" width="9" style="317"/>
    <col min="7429" max="7429" width="20" style="317" bestFit="1" customWidth="1"/>
    <col min="7430" max="7430" width="18.625" style="317" customWidth="1"/>
    <col min="7431" max="7431" width="7.75" style="317" customWidth="1"/>
    <col min="7432" max="7432" width="2.375" style="317" customWidth="1"/>
    <col min="7433" max="7433" width="7.75" style="317" customWidth="1"/>
    <col min="7434" max="7680" width="9" style="317"/>
    <col min="7681" max="7681" width="9.625" style="317" customWidth="1"/>
    <col min="7682" max="7682" width="7.25" style="317" customWidth="1"/>
    <col min="7683" max="7683" width="9.625" style="317" customWidth="1"/>
    <col min="7684" max="7684" width="9" style="317"/>
    <col min="7685" max="7685" width="20" style="317" bestFit="1" customWidth="1"/>
    <col min="7686" max="7686" width="18.625" style="317" customWidth="1"/>
    <col min="7687" max="7687" width="7.75" style="317" customWidth="1"/>
    <col min="7688" max="7688" width="2.375" style="317" customWidth="1"/>
    <col min="7689" max="7689" width="7.75" style="317" customWidth="1"/>
    <col min="7690" max="7936" width="9" style="317"/>
    <col min="7937" max="7937" width="9.625" style="317" customWidth="1"/>
    <col min="7938" max="7938" width="7.25" style="317" customWidth="1"/>
    <col min="7939" max="7939" width="9.625" style="317" customWidth="1"/>
    <col min="7940" max="7940" width="9" style="317"/>
    <col min="7941" max="7941" width="20" style="317" bestFit="1" customWidth="1"/>
    <col min="7942" max="7942" width="18.625" style="317" customWidth="1"/>
    <col min="7943" max="7943" width="7.75" style="317" customWidth="1"/>
    <col min="7944" max="7944" width="2.375" style="317" customWidth="1"/>
    <col min="7945" max="7945" width="7.75" style="317" customWidth="1"/>
    <col min="7946" max="8192" width="9" style="317"/>
    <col min="8193" max="8193" width="9.625" style="317" customWidth="1"/>
    <col min="8194" max="8194" width="7.25" style="317" customWidth="1"/>
    <col min="8195" max="8195" width="9.625" style="317" customWidth="1"/>
    <col min="8196" max="8196" width="9" style="317"/>
    <col min="8197" max="8197" width="20" style="317" bestFit="1" customWidth="1"/>
    <col min="8198" max="8198" width="18.625" style="317" customWidth="1"/>
    <col min="8199" max="8199" width="7.75" style="317" customWidth="1"/>
    <col min="8200" max="8200" width="2.375" style="317" customWidth="1"/>
    <col min="8201" max="8201" width="7.75" style="317" customWidth="1"/>
    <col min="8202" max="8448" width="9" style="317"/>
    <col min="8449" max="8449" width="9.625" style="317" customWidth="1"/>
    <col min="8450" max="8450" width="7.25" style="317" customWidth="1"/>
    <col min="8451" max="8451" width="9.625" style="317" customWidth="1"/>
    <col min="8452" max="8452" width="9" style="317"/>
    <col min="8453" max="8453" width="20" style="317" bestFit="1" customWidth="1"/>
    <col min="8454" max="8454" width="18.625" style="317" customWidth="1"/>
    <col min="8455" max="8455" width="7.75" style="317" customWidth="1"/>
    <col min="8456" max="8456" width="2.375" style="317" customWidth="1"/>
    <col min="8457" max="8457" width="7.75" style="317" customWidth="1"/>
    <col min="8458" max="8704" width="9" style="317"/>
    <col min="8705" max="8705" width="9.625" style="317" customWidth="1"/>
    <col min="8706" max="8706" width="7.25" style="317" customWidth="1"/>
    <col min="8707" max="8707" width="9.625" style="317" customWidth="1"/>
    <col min="8708" max="8708" width="9" style="317"/>
    <col min="8709" max="8709" width="20" style="317" bestFit="1" customWidth="1"/>
    <col min="8710" max="8710" width="18.625" style="317" customWidth="1"/>
    <col min="8711" max="8711" width="7.75" style="317" customWidth="1"/>
    <col min="8712" max="8712" width="2.375" style="317" customWidth="1"/>
    <col min="8713" max="8713" width="7.75" style="317" customWidth="1"/>
    <col min="8714" max="8960" width="9" style="317"/>
    <col min="8961" max="8961" width="9.625" style="317" customWidth="1"/>
    <col min="8962" max="8962" width="7.25" style="317" customWidth="1"/>
    <col min="8963" max="8963" width="9.625" style="317" customWidth="1"/>
    <col min="8964" max="8964" width="9" style="317"/>
    <col min="8965" max="8965" width="20" style="317" bestFit="1" customWidth="1"/>
    <col min="8966" max="8966" width="18.625" style="317" customWidth="1"/>
    <col min="8967" max="8967" width="7.75" style="317" customWidth="1"/>
    <col min="8968" max="8968" width="2.375" style="317" customWidth="1"/>
    <col min="8969" max="8969" width="7.75" style="317" customWidth="1"/>
    <col min="8970" max="9216" width="9" style="317"/>
    <col min="9217" max="9217" width="9.625" style="317" customWidth="1"/>
    <col min="9218" max="9218" width="7.25" style="317" customWidth="1"/>
    <col min="9219" max="9219" width="9.625" style="317" customWidth="1"/>
    <col min="9220" max="9220" width="9" style="317"/>
    <col min="9221" max="9221" width="20" style="317" bestFit="1" customWidth="1"/>
    <col min="9222" max="9222" width="18.625" style="317" customWidth="1"/>
    <col min="9223" max="9223" width="7.75" style="317" customWidth="1"/>
    <col min="9224" max="9224" width="2.375" style="317" customWidth="1"/>
    <col min="9225" max="9225" width="7.75" style="317" customWidth="1"/>
    <col min="9226" max="9472" width="9" style="317"/>
    <col min="9473" max="9473" width="9.625" style="317" customWidth="1"/>
    <col min="9474" max="9474" width="7.25" style="317" customWidth="1"/>
    <col min="9475" max="9475" width="9.625" style="317" customWidth="1"/>
    <col min="9476" max="9476" width="9" style="317"/>
    <col min="9477" max="9477" width="20" style="317" bestFit="1" customWidth="1"/>
    <col min="9478" max="9478" width="18.625" style="317" customWidth="1"/>
    <col min="9479" max="9479" width="7.75" style="317" customWidth="1"/>
    <col min="9480" max="9480" width="2.375" style="317" customWidth="1"/>
    <col min="9481" max="9481" width="7.75" style="317" customWidth="1"/>
    <col min="9482" max="9728" width="9" style="317"/>
    <col min="9729" max="9729" width="9.625" style="317" customWidth="1"/>
    <col min="9730" max="9730" width="7.25" style="317" customWidth="1"/>
    <col min="9731" max="9731" width="9.625" style="317" customWidth="1"/>
    <col min="9732" max="9732" width="9" style="317"/>
    <col min="9733" max="9733" width="20" style="317" bestFit="1" customWidth="1"/>
    <col min="9734" max="9734" width="18.625" style="317" customWidth="1"/>
    <col min="9735" max="9735" width="7.75" style="317" customWidth="1"/>
    <col min="9736" max="9736" width="2.375" style="317" customWidth="1"/>
    <col min="9737" max="9737" width="7.75" style="317" customWidth="1"/>
    <col min="9738" max="9984" width="9" style="317"/>
    <col min="9985" max="9985" width="9.625" style="317" customWidth="1"/>
    <col min="9986" max="9986" width="7.25" style="317" customWidth="1"/>
    <col min="9987" max="9987" width="9.625" style="317" customWidth="1"/>
    <col min="9988" max="9988" width="9" style="317"/>
    <col min="9989" max="9989" width="20" style="317" bestFit="1" customWidth="1"/>
    <col min="9990" max="9990" width="18.625" style="317" customWidth="1"/>
    <col min="9991" max="9991" width="7.75" style="317" customWidth="1"/>
    <col min="9992" max="9992" width="2.375" style="317" customWidth="1"/>
    <col min="9993" max="9993" width="7.75" style="317" customWidth="1"/>
    <col min="9994" max="10240" width="9" style="317"/>
    <col min="10241" max="10241" width="9.625" style="317" customWidth="1"/>
    <col min="10242" max="10242" width="7.25" style="317" customWidth="1"/>
    <col min="10243" max="10243" width="9.625" style="317" customWidth="1"/>
    <col min="10244" max="10244" width="9" style="317"/>
    <col min="10245" max="10245" width="20" style="317" bestFit="1" customWidth="1"/>
    <col min="10246" max="10246" width="18.625" style="317" customWidth="1"/>
    <col min="10247" max="10247" width="7.75" style="317" customWidth="1"/>
    <col min="10248" max="10248" width="2.375" style="317" customWidth="1"/>
    <col min="10249" max="10249" width="7.75" style="317" customWidth="1"/>
    <col min="10250" max="10496" width="9" style="317"/>
    <col min="10497" max="10497" width="9.625" style="317" customWidth="1"/>
    <col min="10498" max="10498" width="7.25" style="317" customWidth="1"/>
    <col min="10499" max="10499" width="9.625" style="317" customWidth="1"/>
    <col min="10500" max="10500" width="9" style="317"/>
    <col min="10501" max="10501" width="20" style="317" bestFit="1" customWidth="1"/>
    <col min="10502" max="10502" width="18.625" style="317" customWidth="1"/>
    <col min="10503" max="10503" width="7.75" style="317" customWidth="1"/>
    <col min="10504" max="10504" width="2.375" style="317" customWidth="1"/>
    <col min="10505" max="10505" width="7.75" style="317" customWidth="1"/>
    <col min="10506" max="10752" width="9" style="317"/>
    <col min="10753" max="10753" width="9.625" style="317" customWidth="1"/>
    <col min="10754" max="10754" width="7.25" style="317" customWidth="1"/>
    <col min="10755" max="10755" width="9.625" style="317" customWidth="1"/>
    <col min="10756" max="10756" width="9" style="317"/>
    <col min="10757" max="10757" width="20" style="317" bestFit="1" customWidth="1"/>
    <col min="10758" max="10758" width="18.625" style="317" customWidth="1"/>
    <col min="10759" max="10759" width="7.75" style="317" customWidth="1"/>
    <col min="10760" max="10760" width="2.375" style="317" customWidth="1"/>
    <col min="10761" max="10761" width="7.75" style="317" customWidth="1"/>
    <col min="10762" max="11008" width="9" style="317"/>
    <col min="11009" max="11009" width="9.625" style="317" customWidth="1"/>
    <col min="11010" max="11010" width="7.25" style="317" customWidth="1"/>
    <col min="11011" max="11011" width="9.625" style="317" customWidth="1"/>
    <col min="11012" max="11012" width="9" style="317"/>
    <col min="11013" max="11013" width="20" style="317" bestFit="1" customWidth="1"/>
    <col min="11014" max="11014" width="18.625" style="317" customWidth="1"/>
    <col min="11015" max="11015" width="7.75" style="317" customWidth="1"/>
    <col min="11016" max="11016" width="2.375" style="317" customWidth="1"/>
    <col min="11017" max="11017" width="7.75" style="317" customWidth="1"/>
    <col min="11018" max="11264" width="9" style="317"/>
    <col min="11265" max="11265" width="9.625" style="317" customWidth="1"/>
    <col min="11266" max="11266" width="7.25" style="317" customWidth="1"/>
    <col min="11267" max="11267" width="9.625" style="317" customWidth="1"/>
    <col min="11268" max="11268" width="9" style="317"/>
    <col min="11269" max="11269" width="20" style="317" bestFit="1" customWidth="1"/>
    <col min="11270" max="11270" width="18.625" style="317" customWidth="1"/>
    <col min="11271" max="11271" width="7.75" style="317" customWidth="1"/>
    <col min="11272" max="11272" width="2.375" style="317" customWidth="1"/>
    <col min="11273" max="11273" width="7.75" style="317" customWidth="1"/>
    <col min="11274" max="11520" width="9" style="317"/>
    <col min="11521" max="11521" width="9.625" style="317" customWidth="1"/>
    <col min="11522" max="11522" width="7.25" style="317" customWidth="1"/>
    <col min="11523" max="11523" width="9.625" style="317" customWidth="1"/>
    <col min="11524" max="11524" width="9" style="317"/>
    <col min="11525" max="11525" width="20" style="317" bestFit="1" customWidth="1"/>
    <col min="11526" max="11526" width="18.625" style="317" customWidth="1"/>
    <col min="11527" max="11527" width="7.75" style="317" customWidth="1"/>
    <col min="11528" max="11528" width="2.375" style="317" customWidth="1"/>
    <col min="11529" max="11529" width="7.75" style="317" customWidth="1"/>
    <col min="11530" max="11776" width="9" style="317"/>
    <col min="11777" max="11777" width="9.625" style="317" customWidth="1"/>
    <col min="11778" max="11778" width="7.25" style="317" customWidth="1"/>
    <col min="11779" max="11779" width="9.625" style="317" customWidth="1"/>
    <col min="11780" max="11780" width="9" style="317"/>
    <col min="11781" max="11781" width="20" style="317" bestFit="1" customWidth="1"/>
    <col min="11782" max="11782" width="18.625" style="317" customWidth="1"/>
    <col min="11783" max="11783" width="7.75" style="317" customWidth="1"/>
    <col min="11784" max="11784" width="2.375" style="317" customWidth="1"/>
    <col min="11785" max="11785" width="7.75" style="317" customWidth="1"/>
    <col min="11786" max="12032" width="9" style="317"/>
    <col min="12033" max="12033" width="9.625" style="317" customWidth="1"/>
    <col min="12034" max="12034" width="7.25" style="317" customWidth="1"/>
    <col min="12035" max="12035" width="9.625" style="317" customWidth="1"/>
    <col min="12036" max="12036" width="9" style="317"/>
    <col min="12037" max="12037" width="20" style="317" bestFit="1" customWidth="1"/>
    <col min="12038" max="12038" width="18.625" style="317" customWidth="1"/>
    <col min="12039" max="12039" width="7.75" style="317" customWidth="1"/>
    <col min="12040" max="12040" width="2.375" style="317" customWidth="1"/>
    <col min="12041" max="12041" width="7.75" style="317" customWidth="1"/>
    <col min="12042" max="12288" width="9" style="317"/>
    <col min="12289" max="12289" width="9.625" style="317" customWidth="1"/>
    <col min="12290" max="12290" width="7.25" style="317" customWidth="1"/>
    <col min="12291" max="12291" width="9.625" style="317" customWidth="1"/>
    <col min="12292" max="12292" width="9" style="317"/>
    <col min="12293" max="12293" width="20" style="317" bestFit="1" customWidth="1"/>
    <col min="12294" max="12294" width="18.625" style="317" customWidth="1"/>
    <col min="12295" max="12295" width="7.75" style="317" customWidth="1"/>
    <col min="12296" max="12296" width="2.375" style="317" customWidth="1"/>
    <col min="12297" max="12297" width="7.75" style="317" customWidth="1"/>
    <col min="12298" max="12544" width="9" style="317"/>
    <col min="12545" max="12545" width="9.625" style="317" customWidth="1"/>
    <col min="12546" max="12546" width="7.25" style="317" customWidth="1"/>
    <col min="12547" max="12547" width="9.625" style="317" customWidth="1"/>
    <col min="12548" max="12548" width="9" style="317"/>
    <col min="12549" max="12549" width="20" style="317" bestFit="1" customWidth="1"/>
    <col min="12550" max="12550" width="18.625" style="317" customWidth="1"/>
    <col min="12551" max="12551" width="7.75" style="317" customWidth="1"/>
    <col min="12552" max="12552" width="2.375" style="317" customWidth="1"/>
    <col min="12553" max="12553" width="7.75" style="317" customWidth="1"/>
    <col min="12554" max="12800" width="9" style="317"/>
    <col min="12801" max="12801" width="9.625" style="317" customWidth="1"/>
    <col min="12802" max="12802" width="7.25" style="317" customWidth="1"/>
    <col min="12803" max="12803" width="9.625" style="317" customWidth="1"/>
    <col min="12804" max="12804" width="9" style="317"/>
    <col min="12805" max="12805" width="20" style="317" bestFit="1" customWidth="1"/>
    <col min="12806" max="12806" width="18.625" style="317" customWidth="1"/>
    <col min="12807" max="12807" width="7.75" style="317" customWidth="1"/>
    <col min="12808" max="12808" width="2.375" style="317" customWidth="1"/>
    <col min="12809" max="12809" width="7.75" style="317" customWidth="1"/>
    <col min="12810" max="13056" width="9" style="317"/>
    <col min="13057" max="13057" width="9.625" style="317" customWidth="1"/>
    <col min="13058" max="13058" width="7.25" style="317" customWidth="1"/>
    <col min="13059" max="13059" width="9.625" style="317" customWidth="1"/>
    <col min="13060" max="13060" width="9" style="317"/>
    <col min="13061" max="13061" width="20" style="317" bestFit="1" customWidth="1"/>
    <col min="13062" max="13062" width="18.625" style="317" customWidth="1"/>
    <col min="13063" max="13063" width="7.75" style="317" customWidth="1"/>
    <col min="13064" max="13064" width="2.375" style="317" customWidth="1"/>
    <col min="13065" max="13065" width="7.75" style="317" customWidth="1"/>
    <col min="13066" max="13312" width="9" style="317"/>
    <col min="13313" max="13313" width="9.625" style="317" customWidth="1"/>
    <col min="13314" max="13314" width="7.25" style="317" customWidth="1"/>
    <col min="13315" max="13315" width="9.625" style="317" customWidth="1"/>
    <col min="13316" max="13316" width="9" style="317"/>
    <col min="13317" max="13317" width="20" style="317" bestFit="1" customWidth="1"/>
    <col min="13318" max="13318" width="18.625" style="317" customWidth="1"/>
    <col min="13319" max="13319" width="7.75" style="317" customWidth="1"/>
    <col min="13320" max="13320" width="2.375" style="317" customWidth="1"/>
    <col min="13321" max="13321" width="7.75" style="317" customWidth="1"/>
    <col min="13322" max="13568" width="9" style="317"/>
    <col min="13569" max="13569" width="9.625" style="317" customWidth="1"/>
    <col min="13570" max="13570" width="7.25" style="317" customWidth="1"/>
    <col min="13571" max="13571" width="9.625" style="317" customWidth="1"/>
    <col min="13572" max="13572" width="9" style="317"/>
    <col min="13573" max="13573" width="20" style="317" bestFit="1" customWidth="1"/>
    <col min="13574" max="13574" width="18.625" style="317" customWidth="1"/>
    <col min="13575" max="13575" width="7.75" style="317" customWidth="1"/>
    <col min="13576" max="13576" width="2.375" style="317" customWidth="1"/>
    <col min="13577" max="13577" width="7.75" style="317" customWidth="1"/>
    <col min="13578" max="13824" width="9" style="317"/>
    <col min="13825" max="13825" width="9.625" style="317" customWidth="1"/>
    <col min="13826" max="13826" width="7.25" style="317" customWidth="1"/>
    <col min="13827" max="13827" width="9.625" style="317" customWidth="1"/>
    <col min="13828" max="13828" width="9" style="317"/>
    <col min="13829" max="13829" width="20" style="317" bestFit="1" customWidth="1"/>
    <col min="13830" max="13830" width="18.625" style="317" customWidth="1"/>
    <col min="13831" max="13831" width="7.75" style="317" customWidth="1"/>
    <col min="13832" max="13832" width="2.375" style="317" customWidth="1"/>
    <col min="13833" max="13833" width="7.75" style="317" customWidth="1"/>
    <col min="13834" max="14080" width="9" style="317"/>
    <col min="14081" max="14081" width="9.625" style="317" customWidth="1"/>
    <col min="14082" max="14082" width="7.25" style="317" customWidth="1"/>
    <col min="14083" max="14083" width="9.625" style="317" customWidth="1"/>
    <col min="14084" max="14084" width="9" style="317"/>
    <col min="14085" max="14085" width="20" style="317" bestFit="1" customWidth="1"/>
    <col min="14086" max="14086" width="18.625" style="317" customWidth="1"/>
    <col min="14087" max="14087" width="7.75" style="317" customWidth="1"/>
    <col min="14088" max="14088" width="2.375" style="317" customWidth="1"/>
    <col min="14089" max="14089" width="7.75" style="317" customWidth="1"/>
    <col min="14090" max="14336" width="9" style="317"/>
    <col min="14337" max="14337" width="9.625" style="317" customWidth="1"/>
    <col min="14338" max="14338" width="7.25" style="317" customWidth="1"/>
    <col min="14339" max="14339" width="9.625" style="317" customWidth="1"/>
    <col min="14340" max="14340" width="9" style="317"/>
    <col min="14341" max="14341" width="20" style="317" bestFit="1" customWidth="1"/>
    <col min="14342" max="14342" width="18.625" style="317" customWidth="1"/>
    <col min="14343" max="14343" width="7.75" style="317" customWidth="1"/>
    <col min="14344" max="14344" width="2.375" style="317" customWidth="1"/>
    <col min="14345" max="14345" width="7.75" style="317" customWidth="1"/>
    <col min="14346" max="14592" width="9" style="317"/>
    <col min="14593" max="14593" width="9.625" style="317" customWidth="1"/>
    <col min="14594" max="14594" width="7.25" style="317" customWidth="1"/>
    <col min="14595" max="14595" width="9.625" style="317" customWidth="1"/>
    <col min="14596" max="14596" width="9" style="317"/>
    <col min="14597" max="14597" width="20" style="317" bestFit="1" customWidth="1"/>
    <col min="14598" max="14598" width="18.625" style="317" customWidth="1"/>
    <col min="14599" max="14599" width="7.75" style="317" customWidth="1"/>
    <col min="14600" max="14600" width="2.375" style="317" customWidth="1"/>
    <col min="14601" max="14601" width="7.75" style="317" customWidth="1"/>
    <col min="14602" max="14848" width="9" style="317"/>
    <col min="14849" max="14849" width="9.625" style="317" customWidth="1"/>
    <col min="14850" max="14850" width="7.25" style="317" customWidth="1"/>
    <col min="14851" max="14851" width="9.625" style="317" customWidth="1"/>
    <col min="14852" max="14852" width="9" style="317"/>
    <col min="14853" max="14853" width="20" style="317" bestFit="1" customWidth="1"/>
    <col min="14854" max="14854" width="18.625" style="317" customWidth="1"/>
    <col min="14855" max="14855" width="7.75" style="317" customWidth="1"/>
    <col min="14856" max="14856" width="2.375" style="317" customWidth="1"/>
    <col min="14857" max="14857" width="7.75" style="317" customWidth="1"/>
    <col min="14858" max="15104" width="9" style="317"/>
    <col min="15105" max="15105" width="9.625" style="317" customWidth="1"/>
    <col min="15106" max="15106" width="7.25" style="317" customWidth="1"/>
    <col min="15107" max="15107" width="9.625" style="317" customWidth="1"/>
    <col min="15108" max="15108" width="9" style="317"/>
    <col min="15109" max="15109" width="20" style="317" bestFit="1" customWidth="1"/>
    <col min="15110" max="15110" width="18.625" style="317" customWidth="1"/>
    <col min="15111" max="15111" width="7.75" style="317" customWidth="1"/>
    <col min="15112" max="15112" width="2.375" style="317" customWidth="1"/>
    <col min="15113" max="15113" width="7.75" style="317" customWidth="1"/>
    <col min="15114" max="15360" width="9" style="317"/>
    <col min="15361" max="15361" width="9.625" style="317" customWidth="1"/>
    <col min="15362" max="15362" width="7.25" style="317" customWidth="1"/>
    <col min="15363" max="15363" width="9.625" style="317" customWidth="1"/>
    <col min="15364" max="15364" width="9" style="317"/>
    <col min="15365" max="15365" width="20" style="317" bestFit="1" customWidth="1"/>
    <col min="15366" max="15366" width="18.625" style="317" customWidth="1"/>
    <col min="15367" max="15367" width="7.75" style="317" customWidth="1"/>
    <col min="15368" max="15368" width="2.375" style="317" customWidth="1"/>
    <col min="15369" max="15369" width="7.75" style="317" customWidth="1"/>
    <col min="15370" max="15616" width="9" style="317"/>
    <col min="15617" max="15617" width="9.625" style="317" customWidth="1"/>
    <col min="15618" max="15618" width="7.25" style="317" customWidth="1"/>
    <col min="15619" max="15619" width="9.625" style="317" customWidth="1"/>
    <col min="15620" max="15620" width="9" style="317"/>
    <col min="15621" max="15621" width="20" style="317" bestFit="1" customWidth="1"/>
    <col min="15622" max="15622" width="18.625" style="317" customWidth="1"/>
    <col min="15623" max="15623" width="7.75" style="317" customWidth="1"/>
    <col min="15624" max="15624" width="2.375" style="317" customWidth="1"/>
    <col min="15625" max="15625" width="7.75" style="317" customWidth="1"/>
    <col min="15626" max="15872" width="9" style="317"/>
    <col min="15873" max="15873" width="9.625" style="317" customWidth="1"/>
    <col min="15874" max="15874" width="7.25" style="317" customWidth="1"/>
    <col min="15875" max="15875" width="9.625" style="317" customWidth="1"/>
    <col min="15876" max="15876" width="9" style="317"/>
    <col min="15877" max="15877" width="20" style="317" bestFit="1" customWidth="1"/>
    <col min="15878" max="15878" width="18.625" style="317" customWidth="1"/>
    <col min="15879" max="15879" width="7.75" style="317" customWidth="1"/>
    <col min="15880" max="15880" width="2.375" style="317" customWidth="1"/>
    <col min="15881" max="15881" width="7.75" style="317" customWidth="1"/>
    <col min="15882" max="16128" width="9" style="317"/>
    <col min="16129" max="16129" width="9.625" style="317" customWidth="1"/>
    <col min="16130" max="16130" width="7.25" style="317" customWidth="1"/>
    <col min="16131" max="16131" width="9.625" style="317" customWidth="1"/>
    <col min="16132" max="16132" width="9" style="317"/>
    <col min="16133" max="16133" width="20" style="317" bestFit="1" customWidth="1"/>
    <col min="16134" max="16134" width="18.625" style="317" customWidth="1"/>
    <col min="16135" max="16135" width="7.75" style="317" customWidth="1"/>
    <col min="16136" max="16136" width="2.375" style="317" customWidth="1"/>
    <col min="16137" max="16137" width="7.75" style="317" customWidth="1"/>
    <col min="16138" max="16384" width="9" style="317"/>
  </cols>
  <sheetData>
    <row r="1" spans="1:8" ht="21" customHeight="1" x14ac:dyDescent="0.2">
      <c r="A1" s="312"/>
      <c r="B1" s="313"/>
      <c r="C1" s="314"/>
      <c r="D1" s="315"/>
      <c r="E1" s="315"/>
      <c r="F1" s="315"/>
      <c r="G1" s="315"/>
      <c r="H1" s="316"/>
    </row>
    <row r="2" spans="1:8" ht="24" x14ac:dyDescent="0.25">
      <c r="A2" s="556" t="s">
        <v>158</v>
      </c>
      <c r="B2" s="557"/>
      <c r="C2" s="557"/>
      <c r="D2" s="557"/>
      <c r="E2" s="557"/>
      <c r="F2" s="557"/>
      <c r="G2" s="557"/>
      <c r="H2" s="558"/>
    </row>
    <row r="3" spans="1:8" ht="30" customHeight="1" x14ac:dyDescent="0.2">
      <c r="A3" s="559"/>
      <c r="B3" s="557"/>
      <c r="C3" s="557"/>
      <c r="D3" s="557"/>
      <c r="E3" s="557"/>
      <c r="F3" s="557"/>
      <c r="G3" s="557"/>
      <c r="H3" s="558"/>
    </row>
    <row r="4" spans="1:8" x14ac:dyDescent="0.2">
      <c r="A4" s="141"/>
      <c r="B4" s="318"/>
      <c r="C4" s="319"/>
      <c r="D4" s="38"/>
      <c r="E4" s="38"/>
      <c r="F4" s="38"/>
      <c r="G4" s="38"/>
      <c r="H4" s="320"/>
    </row>
    <row r="5" spans="1:8" x14ac:dyDescent="0.2">
      <c r="A5" s="321"/>
      <c r="B5" s="322"/>
      <c r="C5" s="322"/>
      <c r="D5" s="322"/>
      <c r="E5" s="322"/>
      <c r="F5" s="322"/>
      <c r="G5" s="322"/>
      <c r="H5" s="323"/>
    </row>
    <row r="6" spans="1:8" ht="23.25" customHeight="1" x14ac:dyDescent="0.15">
      <c r="A6" s="324"/>
      <c r="B6" s="325" t="s">
        <v>159</v>
      </c>
      <c r="C6" s="326"/>
      <c r="D6" s="327" t="s">
        <v>160</v>
      </c>
      <c r="E6" s="327"/>
      <c r="F6" s="328"/>
      <c r="G6" s="328"/>
      <c r="H6" s="320"/>
    </row>
    <row r="7" spans="1:8" s="334" customFormat="1" ht="17.100000000000001" customHeight="1" x14ac:dyDescent="0.15">
      <c r="A7" s="329"/>
      <c r="B7" s="330">
        <v>1</v>
      </c>
      <c r="C7" s="331"/>
      <c r="D7" s="328" t="s">
        <v>161</v>
      </c>
      <c r="E7" s="328"/>
      <c r="F7" s="328"/>
      <c r="G7" s="332"/>
      <c r="H7" s="333"/>
    </row>
    <row r="8" spans="1:8" s="334" customFormat="1" ht="17.100000000000001" customHeight="1" x14ac:dyDescent="0.15">
      <c r="A8" s="329"/>
      <c r="B8" s="335"/>
      <c r="C8" s="331"/>
      <c r="D8" s="328"/>
      <c r="E8" s="328"/>
      <c r="F8" s="328"/>
      <c r="G8" s="328"/>
      <c r="H8" s="333"/>
    </row>
    <row r="9" spans="1:8" s="334" customFormat="1" ht="17.100000000000001" customHeight="1" x14ac:dyDescent="0.15">
      <c r="A9" s="329"/>
      <c r="B9" s="336">
        <v>2</v>
      </c>
      <c r="C9" s="331"/>
      <c r="D9" s="328" t="s">
        <v>162</v>
      </c>
      <c r="E9" s="328"/>
      <c r="F9" s="328"/>
      <c r="G9" s="332"/>
      <c r="H9" s="333"/>
    </row>
    <row r="10" spans="1:8" s="334" customFormat="1" ht="17.100000000000001" customHeight="1" x14ac:dyDescent="0.15">
      <c r="A10" s="329"/>
      <c r="B10" s="335"/>
      <c r="C10" s="331"/>
      <c r="D10" s="328"/>
      <c r="E10" s="328"/>
      <c r="F10" s="328"/>
      <c r="G10" s="328"/>
      <c r="H10" s="333"/>
    </row>
    <row r="11" spans="1:8" s="334" customFormat="1" ht="17.100000000000001" customHeight="1" x14ac:dyDescent="0.15">
      <c r="A11" s="329"/>
      <c r="B11" s="337">
        <v>3</v>
      </c>
      <c r="C11" s="331"/>
      <c r="D11" s="328" t="s">
        <v>163</v>
      </c>
      <c r="E11" s="328"/>
      <c r="F11" s="328"/>
      <c r="G11" s="332"/>
      <c r="H11" s="333"/>
    </row>
    <row r="12" spans="1:8" s="334" customFormat="1" ht="17.100000000000001" customHeight="1" x14ac:dyDescent="0.15">
      <c r="A12" s="329"/>
      <c r="B12" s="335"/>
      <c r="C12" s="331"/>
      <c r="D12" s="328"/>
      <c r="E12" s="328"/>
      <c r="F12" s="328"/>
      <c r="G12" s="328"/>
      <c r="H12" s="333"/>
    </row>
    <row r="13" spans="1:8" s="334" customFormat="1" ht="17.100000000000001" customHeight="1" x14ac:dyDescent="0.15">
      <c r="A13" s="329"/>
      <c r="B13" s="465">
        <v>4</v>
      </c>
      <c r="C13" s="331"/>
      <c r="D13" s="328" t="s">
        <v>164</v>
      </c>
      <c r="E13" s="328"/>
      <c r="F13" s="328"/>
      <c r="G13" s="332"/>
      <c r="H13" s="333"/>
    </row>
    <row r="14" spans="1:8" s="334" customFormat="1" ht="17.100000000000001" customHeight="1" x14ac:dyDescent="0.15">
      <c r="A14" s="329"/>
      <c r="B14" s="335" t="s">
        <v>165</v>
      </c>
      <c r="C14" s="331"/>
      <c r="D14" s="328"/>
      <c r="E14" s="328"/>
      <c r="F14" s="328"/>
      <c r="G14" s="328"/>
      <c r="H14" s="333"/>
    </row>
    <row r="15" spans="1:8" s="334" customFormat="1" ht="17.100000000000001" customHeight="1" x14ac:dyDescent="0.15">
      <c r="A15" s="329"/>
      <c r="B15" s="338">
        <v>5</v>
      </c>
      <c r="C15" s="339"/>
      <c r="D15" s="328" t="s">
        <v>166</v>
      </c>
      <c r="E15" s="328"/>
      <c r="F15" s="328"/>
      <c r="G15" s="332"/>
      <c r="H15" s="333"/>
    </row>
    <row r="16" spans="1:8" s="334" customFormat="1" ht="17.100000000000001" customHeight="1" x14ac:dyDescent="0.15">
      <c r="A16" s="329"/>
      <c r="B16" s="335"/>
      <c r="C16" s="331"/>
      <c r="D16" s="328"/>
      <c r="E16" s="328"/>
      <c r="F16" s="328"/>
      <c r="G16" s="328"/>
      <c r="H16" s="333"/>
    </row>
    <row r="17" spans="1:8" s="334" customFormat="1" ht="17.100000000000001" customHeight="1" x14ac:dyDescent="0.15">
      <c r="A17" s="329"/>
      <c r="B17" s="340">
        <v>6</v>
      </c>
      <c r="C17" s="331"/>
      <c r="D17" s="328" t="s">
        <v>167</v>
      </c>
      <c r="E17" s="328"/>
      <c r="F17" s="328"/>
      <c r="G17" s="328"/>
      <c r="H17" s="333"/>
    </row>
    <row r="18" spans="1:8" s="334" customFormat="1" ht="17.100000000000001" customHeight="1" x14ac:dyDescent="0.15">
      <c r="A18" s="329"/>
      <c r="B18" s="335"/>
      <c r="C18" s="331"/>
      <c r="D18" s="328"/>
      <c r="E18" s="328"/>
      <c r="F18" s="328"/>
      <c r="G18" s="328"/>
      <c r="H18" s="333"/>
    </row>
    <row r="19" spans="1:8" s="334" customFormat="1" ht="17.100000000000001" customHeight="1" x14ac:dyDescent="0.15">
      <c r="A19" s="329"/>
      <c r="B19" s="341">
        <v>7</v>
      </c>
      <c r="C19" s="331"/>
      <c r="D19" s="328" t="s">
        <v>168</v>
      </c>
      <c r="E19" s="328"/>
      <c r="F19" s="328"/>
      <c r="G19" s="328"/>
      <c r="H19" s="333"/>
    </row>
    <row r="20" spans="1:8" s="334" customFormat="1" ht="17.100000000000001" customHeight="1" x14ac:dyDescent="0.15">
      <c r="A20" s="329"/>
      <c r="B20" s="335"/>
      <c r="C20" s="331"/>
      <c r="D20" s="328"/>
      <c r="E20" s="328"/>
      <c r="F20" s="328"/>
      <c r="G20" s="328"/>
      <c r="H20" s="333"/>
    </row>
    <row r="21" spans="1:8" s="334" customFormat="1" ht="17.100000000000001" customHeight="1" x14ac:dyDescent="0.15">
      <c r="A21" s="329"/>
      <c r="B21" s="342">
        <v>8</v>
      </c>
      <c r="C21" s="331"/>
      <c r="D21" s="328" t="s">
        <v>169</v>
      </c>
      <c r="E21" s="328"/>
      <c r="F21" s="328"/>
      <c r="G21" s="328"/>
      <c r="H21" s="333"/>
    </row>
    <row r="22" spans="1:8" s="334" customFormat="1" ht="17.100000000000001" customHeight="1" x14ac:dyDescent="0.15">
      <c r="A22" s="329"/>
      <c r="B22" s="335"/>
      <c r="C22" s="331"/>
      <c r="D22" s="328"/>
      <c r="E22" s="328"/>
      <c r="F22" s="328"/>
      <c r="G22" s="328"/>
      <c r="H22" s="333"/>
    </row>
    <row r="23" spans="1:8" s="334" customFormat="1" ht="17.100000000000001" customHeight="1" x14ac:dyDescent="0.15">
      <c r="A23" s="329"/>
      <c r="B23" s="343">
        <v>9</v>
      </c>
      <c r="C23" s="331"/>
      <c r="D23" s="328" t="s">
        <v>170</v>
      </c>
      <c r="E23" s="328"/>
      <c r="F23" s="328"/>
      <c r="G23" s="328"/>
      <c r="H23" s="333"/>
    </row>
    <row r="24" spans="1:8" s="334" customFormat="1" ht="17.100000000000001" customHeight="1" x14ac:dyDescent="0.15">
      <c r="A24" s="329"/>
      <c r="B24" s="335"/>
      <c r="C24" s="331"/>
      <c r="D24" s="328"/>
      <c r="E24" s="328"/>
      <c r="F24" s="328"/>
      <c r="G24" s="328"/>
      <c r="H24" s="333"/>
    </row>
    <row r="25" spans="1:8" s="334" customFormat="1" ht="17.100000000000001" customHeight="1" x14ac:dyDescent="0.15">
      <c r="A25" s="329"/>
      <c r="B25" s="344">
        <v>10</v>
      </c>
      <c r="C25" s="331"/>
      <c r="D25" s="328" t="s">
        <v>171</v>
      </c>
      <c r="E25" s="328"/>
      <c r="F25" s="328"/>
      <c r="G25" s="328"/>
      <c r="H25" s="333"/>
    </row>
    <row r="26" spans="1:8" s="334" customFormat="1" ht="17.100000000000001" customHeight="1" x14ac:dyDescent="0.15">
      <c r="A26" s="329"/>
      <c r="B26" s="335"/>
      <c r="C26" s="331"/>
      <c r="D26" s="328"/>
      <c r="E26" s="328"/>
      <c r="F26" s="328"/>
      <c r="G26" s="328"/>
      <c r="H26" s="333"/>
    </row>
    <row r="27" spans="1:8" s="334" customFormat="1" ht="17.100000000000001" customHeight="1" x14ac:dyDescent="0.15">
      <c r="A27" s="329"/>
      <c r="B27" s="345">
        <v>11</v>
      </c>
      <c r="C27" s="331"/>
      <c r="D27" s="328" t="s">
        <v>172</v>
      </c>
      <c r="E27" s="328"/>
      <c r="F27" s="328"/>
      <c r="G27" s="328"/>
      <c r="H27" s="333"/>
    </row>
    <row r="28" spans="1:8" s="334" customFormat="1" ht="17.100000000000001" customHeight="1" x14ac:dyDescent="0.15">
      <c r="A28" s="329"/>
      <c r="B28" s="335"/>
      <c r="C28" s="331"/>
      <c r="D28" s="328"/>
      <c r="E28" s="328"/>
      <c r="F28" s="328"/>
      <c r="G28" s="328"/>
      <c r="H28" s="333"/>
    </row>
    <row r="29" spans="1:8" s="334" customFormat="1" ht="17.100000000000001" customHeight="1" x14ac:dyDescent="0.15">
      <c r="A29" s="329"/>
      <c r="B29" s="370">
        <v>12</v>
      </c>
      <c r="C29" s="331"/>
      <c r="D29" s="328" t="s">
        <v>173</v>
      </c>
      <c r="E29" s="328"/>
      <c r="F29" s="328"/>
      <c r="G29" s="328"/>
      <c r="H29" s="333"/>
    </row>
    <row r="30" spans="1:8" s="334" customFormat="1" ht="17.100000000000001" customHeight="1" x14ac:dyDescent="0.15">
      <c r="A30" s="346"/>
      <c r="B30" s="347"/>
      <c r="C30" s="348"/>
      <c r="D30" s="349"/>
      <c r="E30" s="349"/>
      <c r="F30" s="349"/>
      <c r="G30" s="349"/>
      <c r="H30" s="350"/>
    </row>
    <row r="31" spans="1:8" s="334" customFormat="1" ht="17.100000000000001" customHeight="1" x14ac:dyDescent="0.15">
      <c r="A31" s="329"/>
      <c r="B31" s="370">
        <v>13</v>
      </c>
      <c r="C31" s="351"/>
      <c r="D31" s="328" t="s">
        <v>174</v>
      </c>
      <c r="E31" s="328"/>
      <c r="F31" s="328"/>
      <c r="G31" s="328"/>
      <c r="H31" s="333"/>
    </row>
    <row r="32" spans="1:8" s="334" customFormat="1" ht="17.100000000000001" customHeight="1" x14ac:dyDescent="0.15">
      <c r="A32" s="329"/>
      <c r="B32" s="335"/>
      <c r="C32" s="331"/>
      <c r="D32" s="328"/>
      <c r="E32" s="328"/>
      <c r="F32" s="328"/>
      <c r="G32" s="328"/>
      <c r="H32" s="333"/>
    </row>
    <row r="33" spans="1:8" s="334" customFormat="1" ht="17.100000000000001" customHeight="1" x14ac:dyDescent="0.15">
      <c r="A33" s="329"/>
      <c r="B33" s="370">
        <v>14</v>
      </c>
      <c r="C33" s="331"/>
      <c r="D33" s="328" t="s">
        <v>175</v>
      </c>
      <c r="E33" s="328"/>
      <c r="F33" s="328"/>
      <c r="G33" s="328"/>
      <c r="H33" s="333"/>
    </row>
    <row r="34" spans="1:8" s="334" customFormat="1" ht="17.100000000000001" customHeight="1" x14ac:dyDescent="0.15">
      <c r="A34" s="352"/>
      <c r="B34" s="335"/>
      <c r="C34" s="331"/>
      <c r="D34" s="353"/>
      <c r="E34" s="353"/>
      <c r="F34" s="353"/>
      <c r="G34" s="353"/>
      <c r="H34" s="354"/>
    </row>
    <row r="35" spans="1:8" s="334" customFormat="1" ht="17.100000000000001" customHeight="1" x14ac:dyDescent="0.15">
      <c r="A35" s="355"/>
      <c r="B35" s="370">
        <v>15</v>
      </c>
      <c r="C35" s="331"/>
      <c r="D35" s="356" t="s">
        <v>104</v>
      </c>
      <c r="E35" s="356" t="s">
        <v>176</v>
      </c>
      <c r="F35" s="356"/>
      <c r="G35" s="356"/>
      <c r="H35" s="357"/>
    </row>
    <row r="36" spans="1:8" s="334" customFormat="1" ht="17.100000000000001" customHeight="1" x14ac:dyDescent="0.15">
      <c r="A36" s="352"/>
      <c r="B36" s="358"/>
      <c r="C36" s="359"/>
      <c r="D36" s="353"/>
      <c r="E36" s="353"/>
      <c r="F36" s="353"/>
      <c r="G36" s="353"/>
      <c r="H36" s="354"/>
    </row>
    <row r="37" spans="1:8" s="334" customFormat="1" ht="17.100000000000001" customHeight="1" x14ac:dyDescent="0.15">
      <c r="A37" s="329"/>
      <c r="B37" s="370">
        <v>16</v>
      </c>
      <c r="C37" s="351"/>
      <c r="D37" s="328" t="s">
        <v>177</v>
      </c>
      <c r="E37" s="328"/>
      <c r="F37" s="328"/>
      <c r="G37" s="328"/>
      <c r="H37" s="333"/>
    </row>
    <row r="38" spans="1:8" s="334" customFormat="1" ht="17.100000000000001" customHeight="1" x14ac:dyDescent="0.15">
      <c r="A38" s="329"/>
      <c r="B38" s="335"/>
      <c r="C38" s="331"/>
      <c r="D38" s="328"/>
      <c r="E38" s="328"/>
      <c r="F38" s="328"/>
      <c r="G38" s="328"/>
      <c r="H38" s="333"/>
    </row>
    <row r="39" spans="1:8" s="334" customFormat="1" ht="17.100000000000001" customHeight="1" x14ac:dyDescent="0.15">
      <c r="A39" s="329"/>
      <c r="B39" s="370">
        <v>17</v>
      </c>
      <c r="C39" s="351"/>
      <c r="D39" s="328" t="s">
        <v>178</v>
      </c>
      <c r="E39" s="328"/>
      <c r="F39" s="328"/>
      <c r="G39" s="328"/>
      <c r="H39" s="333"/>
    </row>
    <row r="40" spans="1:8" s="334" customFormat="1" ht="17.100000000000001" customHeight="1" x14ac:dyDescent="0.15">
      <c r="A40" s="329"/>
      <c r="B40" s="371"/>
      <c r="C40" s="351"/>
      <c r="D40" s="328"/>
      <c r="E40" s="328"/>
      <c r="F40" s="328"/>
      <c r="G40" s="328"/>
      <c r="H40" s="333"/>
    </row>
    <row r="41" spans="1:8" s="334" customFormat="1" ht="17.100000000000001" customHeight="1" x14ac:dyDescent="0.15">
      <c r="A41" s="329"/>
      <c r="B41" s="335"/>
      <c r="C41" s="360"/>
      <c r="D41" s="328"/>
      <c r="E41" s="328"/>
      <c r="F41" s="328"/>
      <c r="G41" s="328"/>
      <c r="H41" s="333"/>
    </row>
    <row r="42" spans="1:8" s="334" customFormat="1" ht="29.25" customHeight="1" x14ac:dyDescent="0.2">
      <c r="A42" s="560" t="s">
        <v>179</v>
      </c>
      <c r="B42" s="561"/>
      <c r="C42" s="561"/>
      <c r="D42" s="561"/>
      <c r="E42" s="561"/>
      <c r="F42" s="561"/>
      <c r="G42" s="561"/>
      <c r="H42" s="562"/>
    </row>
    <row r="43" spans="1:8" s="334" customFormat="1" ht="14.25" x14ac:dyDescent="0.15">
      <c r="A43" s="361"/>
      <c r="B43" s="362"/>
      <c r="C43" s="363"/>
      <c r="D43" s="364"/>
      <c r="E43" s="364"/>
      <c r="F43" s="364"/>
      <c r="G43" s="364"/>
      <c r="H43" s="365"/>
    </row>
    <row r="44" spans="1:8" s="367" customFormat="1" x14ac:dyDescent="0.2">
      <c r="A44" s="366"/>
      <c r="B44" s="318"/>
      <c r="C44" s="319"/>
      <c r="D44" s="366"/>
      <c r="E44" s="366"/>
      <c r="F44" s="366"/>
      <c r="G44" s="366"/>
      <c r="H44" s="366"/>
    </row>
    <row r="45" spans="1:8" s="367" customFormat="1" x14ac:dyDescent="0.2">
      <c r="A45" s="366"/>
      <c r="B45" s="318"/>
      <c r="C45" s="319"/>
      <c r="D45" s="366"/>
      <c r="E45" s="366"/>
      <c r="F45" s="366"/>
      <c r="G45" s="366"/>
      <c r="H45" s="366"/>
    </row>
    <row r="46" spans="1:8" s="367" customFormat="1" x14ac:dyDescent="0.2">
      <c r="A46" s="366"/>
      <c r="B46" s="318"/>
      <c r="C46" s="319"/>
      <c r="D46" s="366"/>
      <c r="E46" s="366"/>
      <c r="F46" s="366"/>
      <c r="G46" s="366"/>
      <c r="H46" s="366"/>
    </row>
    <row r="47" spans="1:8" s="367" customFormat="1" x14ac:dyDescent="0.2">
      <c r="A47" s="366"/>
      <c r="B47" s="318"/>
      <c r="C47" s="319"/>
      <c r="D47" s="366"/>
      <c r="E47" s="366"/>
      <c r="F47" s="366"/>
      <c r="G47" s="366"/>
      <c r="H47" s="366"/>
    </row>
    <row r="48" spans="1:8" s="367" customFormat="1" x14ac:dyDescent="0.2">
      <c r="A48" s="366"/>
      <c r="B48" s="318"/>
      <c r="C48" s="319"/>
      <c r="D48" s="366"/>
      <c r="E48" s="366"/>
      <c r="F48" s="366"/>
      <c r="G48" s="366"/>
      <c r="H48" s="366"/>
    </row>
    <row r="49" spans="1:8" s="367" customFormat="1" x14ac:dyDescent="0.2">
      <c r="A49" s="366"/>
      <c r="B49" s="318"/>
      <c r="C49" s="319"/>
      <c r="D49" s="366"/>
      <c r="E49" s="366"/>
      <c r="F49" s="366"/>
      <c r="G49" s="366"/>
      <c r="H49" s="366"/>
    </row>
    <row r="50" spans="1:8" s="367" customFormat="1" x14ac:dyDescent="0.2">
      <c r="A50" s="366"/>
      <c r="B50" s="318"/>
      <c r="C50" s="319"/>
      <c r="D50" s="366"/>
      <c r="E50" s="366"/>
      <c r="F50" s="366"/>
      <c r="G50" s="366"/>
      <c r="H50" s="366"/>
    </row>
    <row r="51" spans="1:8" s="367" customFormat="1" x14ac:dyDescent="0.2">
      <c r="A51" s="366"/>
      <c r="B51" s="318"/>
      <c r="C51" s="319"/>
      <c r="D51" s="366"/>
      <c r="E51" s="366"/>
      <c r="F51" s="366"/>
      <c r="G51" s="366"/>
      <c r="H51" s="366"/>
    </row>
    <row r="52" spans="1:8" s="367" customFormat="1" x14ac:dyDescent="0.2">
      <c r="A52" s="366"/>
      <c r="B52" s="318"/>
      <c r="C52" s="319"/>
      <c r="D52" s="366"/>
      <c r="E52" s="366"/>
      <c r="F52" s="366"/>
      <c r="G52" s="366"/>
      <c r="H52" s="366"/>
    </row>
    <row r="53" spans="1:8" s="367" customFormat="1" x14ac:dyDescent="0.2">
      <c r="A53" s="366"/>
      <c r="B53" s="318"/>
      <c r="C53" s="319"/>
      <c r="D53" s="366"/>
      <c r="E53" s="366"/>
      <c r="F53" s="366"/>
      <c r="G53" s="366"/>
      <c r="H53" s="366"/>
    </row>
    <row r="54" spans="1:8" s="367" customFormat="1" x14ac:dyDescent="0.2">
      <c r="A54" s="366"/>
      <c r="B54" s="318"/>
      <c r="C54" s="319"/>
      <c r="D54" s="366"/>
      <c r="E54" s="366"/>
      <c r="F54" s="366"/>
      <c r="G54" s="366"/>
      <c r="H54" s="366"/>
    </row>
    <row r="55" spans="1:8" s="367" customFormat="1" x14ac:dyDescent="0.2">
      <c r="B55" s="368"/>
      <c r="C55" s="369"/>
    </row>
    <row r="56" spans="1:8" s="367" customFormat="1" x14ac:dyDescent="0.2">
      <c r="B56" s="368"/>
      <c r="C56" s="369"/>
    </row>
    <row r="57" spans="1:8" s="367" customFormat="1" x14ac:dyDescent="0.2">
      <c r="B57" s="368"/>
      <c r="C57" s="369"/>
    </row>
    <row r="58" spans="1:8" s="367" customFormat="1" x14ac:dyDescent="0.2">
      <c r="B58" s="368"/>
      <c r="C58" s="369"/>
    </row>
    <row r="59" spans="1:8" s="367" customFormat="1" x14ac:dyDescent="0.2">
      <c r="B59" s="368"/>
      <c r="C59" s="369"/>
    </row>
    <row r="60" spans="1:8" s="367" customFormat="1" x14ac:dyDescent="0.2">
      <c r="B60" s="368"/>
      <c r="C60" s="369"/>
    </row>
    <row r="61" spans="1:8" s="367" customFormat="1" x14ac:dyDescent="0.2">
      <c r="B61" s="368"/>
      <c r="C61" s="369"/>
    </row>
    <row r="62" spans="1:8" s="367" customFormat="1" x14ac:dyDescent="0.2">
      <c r="B62" s="368"/>
      <c r="C62" s="369"/>
    </row>
    <row r="63" spans="1:8" s="367" customFormat="1" x14ac:dyDescent="0.2">
      <c r="B63" s="368"/>
      <c r="C63" s="369"/>
    </row>
    <row r="64" spans="1:8" s="367" customFormat="1" x14ac:dyDescent="0.2">
      <c r="B64" s="368"/>
      <c r="C64" s="369"/>
    </row>
    <row r="65" spans="2:3" s="367" customFormat="1" x14ac:dyDescent="0.2">
      <c r="B65" s="368"/>
      <c r="C65" s="369"/>
    </row>
    <row r="66" spans="2:3" s="367" customFormat="1" x14ac:dyDescent="0.2">
      <c r="B66" s="368"/>
      <c r="C66" s="369"/>
    </row>
    <row r="67" spans="2:3" s="367" customFormat="1" x14ac:dyDescent="0.2">
      <c r="B67" s="368"/>
      <c r="C67" s="369"/>
    </row>
    <row r="68" spans="2:3" s="367" customFormat="1" x14ac:dyDescent="0.2">
      <c r="B68" s="368"/>
      <c r="C68" s="369"/>
    </row>
    <row r="69" spans="2:3" s="367" customFormat="1" x14ac:dyDescent="0.2">
      <c r="B69" s="368"/>
      <c r="C69" s="369"/>
    </row>
    <row r="70" spans="2:3" s="367" customFormat="1" x14ac:dyDescent="0.2">
      <c r="B70" s="368"/>
      <c r="C70" s="369"/>
    </row>
    <row r="71" spans="2:3" s="367" customFormat="1" x14ac:dyDescent="0.2">
      <c r="B71" s="368"/>
      <c r="C71" s="369"/>
    </row>
    <row r="72" spans="2:3" s="367" customFormat="1" x14ac:dyDescent="0.2">
      <c r="B72" s="368"/>
      <c r="C72" s="369"/>
    </row>
    <row r="73" spans="2:3" s="367" customFormat="1" x14ac:dyDescent="0.2">
      <c r="B73" s="368"/>
      <c r="C73" s="369"/>
    </row>
    <row r="74" spans="2:3" s="367" customFormat="1" x14ac:dyDescent="0.2">
      <c r="B74" s="368"/>
      <c r="C74" s="369"/>
    </row>
    <row r="75" spans="2:3" s="367" customFormat="1" x14ac:dyDescent="0.2">
      <c r="B75" s="368"/>
      <c r="C75" s="369"/>
    </row>
    <row r="76" spans="2:3" s="367" customFormat="1" x14ac:dyDescent="0.2">
      <c r="B76" s="368"/>
      <c r="C76" s="369"/>
    </row>
    <row r="77" spans="2:3" s="367" customFormat="1" x14ac:dyDescent="0.2">
      <c r="B77" s="368"/>
      <c r="C77" s="369"/>
    </row>
    <row r="78" spans="2:3" s="367" customFormat="1" x14ac:dyDescent="0.2">
      <c r="B78" s="368"/>
      <c r="C78" s="369"/>
    </row>
    <row r="79" spans="2:3" s="367" customFormat="1" x14ac:dyDescent="0.2">
      <c r="B79" s="368"/>
      <c r="C79" s="369"/>
    </row>
    <row r="80" spans="2:3" s="367" customFormat="1" x14ac:dyDescent="0.2">
      <c r="B80" s="368"/>
      <c r="C80" s="369"/>
    </row>
  </sheetData>
  <mergeCells count="3">
    <mergeCell ref="A2:H2"/>
    <mergeCell ref="A3:H3"/>
    <mergeCell ref="A42:H42"/>
  </mergeCells>
  <phoneticPr fontId="2"/>
  <pageMargins left="0.78740157480314965" right="0.39370078740157483" top="0.78740157480314965" bottom="0.78740157480314965" header="0.51181102362204722" footer="0.51181102362204722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indexed="13"/>
  </sheetPr>
  <dimension ref="A1:K87"/>
  <sheetViews>
    <sheetView workbookViewId="0">
      <selection activeCell="Q32" sqref="Q32"/>
    </sheetView>
  </sheetViews>
  <sheetFormatPr defaultRowHeight="13.5" x14ac:dyDescent="0.15"/>
  <cols>
    <col min="1" max="1" width="6.125" customWidth="1"/>
    <col min="2" max="2" width="19.375" customWidth="1"/>
    <col min="3" max="3" width="12.875" customWidth="1"/>
    <col min="4" max="4" width="13.125" customWidth="1"/>
    <col min="5" max="6" width="11.875" customWidth="1"/>
    <col min="7" max="7" width="19.125" customWidth="1"/>
    <col min="8" max="8" width="11.5" customWidth="1"/>
  </cols>
  <sheetData>
    <row r="1" spans="1:9" ht="13.5" customHeight="1" x14ac:dyDescent="0.15">
      <c r="A1" s="579"/>
      <c r="B1" s="580"/>
      <c r="C1" s="580"/>
      <c r="D1" s="580"/>
      <c r="E1" s="580"/>
      <c r="F1" s="580"/>
      <c r="G1" s="580"/>
      <c r="H1" s="42"/>
      <c r="I1" s="42"/>
    </row>
    <row r="19" spans="1:9" x14ac:dyDescent="0.15">
      <c r="I19" s="51"/>
    </row>
    <row r="20" spans="1:9" ht="14.25" thickBot="1" x14ac:dyDescent="0.2"/>
    <row r="21" spans="1:9" x14ac:dyDescent="0.15">
      <c r="A21" s="92" t="s">
        <v>48</v>
      </c>
      <c r="B21" s="93" t="s">
        <v>49</v>
      </c>
      <c r="C21" s="74" t="s">
        <v>221</v>
      </c>
      <c r="D21" s="74" t="s">
        <v>212</v>
      </c>
      <c r="E21" s="93" t="s">
        <v>42</v>
      </c>
      <c r="F21" s="93" t="s">
        <v>50</v>
      </c>
      <c r="G21" s="94" t="s">
        <v>62</v>
      </c>
    </row>
    <row r="22" spans="1:9" x14ac:dyDescent="0.15">
      <c r="A22" s="95">
        <v>1</v>
      </c>
      <c r="B22" s="7" t="s">
        <v>107</v>
      </c>
      <c r="C22" s="9">
        <v>19711</v>
      </c>
      <c r="D22" s="9">
        <v>13006</v>
      </c>
      <c r="E22" s="109">
        <v>122</v>
      </c>
      <c r="F22" s="41">
        <f>SUM(C22/D22*100)</f>
        <v>151.55312932492694</v>
      </c>
      <c r="G22" s="96"/>
    </row>
    <row r="23" spans="1:9" x14ac:dyDescent="0.15">
      <c r="A23" s="95">
        <v>2</v>
      </c>
      <c r="B23" s="7" t="s">
        <v>84</v>
      </c>
      <c r="C23" s="9">
        <v>15266</v>
      </c>
      <c r="D23" s="9">
        <v>16006</v>
      </c>
      <c r="E23" s="109">
        <v>76.8</v>
      </c>
      <c r="F23" s="41">
        <f>SUM(C23/D23*100)</f>
        <v>95.376733724853182</v>
      </c>
      <c r="G23" s="96"/>
    </row>
    <row r="24" spans="1:9" x14ac:dyDescent="0.15">
      <c r="A24" s="95">
        <v>3</v>
      </c>
      <c r="B24" s="7" t="s">
        <v>232</v>
      </c>
      <c r="C24" s="9">
        <v>12778</v>
      </c>
      <c r="D24" s="9">
        <v>6614</v>
      </c>
      <c r="E24" s="109">
        <v>105.8</v>
      </c>
      <c r="F24" s="41">
        <f t="shared" ref="F24:F32" si="0">SUM(C24/D24*100)</f>
        <v>193.19625037798608</v>
      </c>
      <c r="G24" s="96"/>
    </row>
    <row r="25" spans="1:9" x14ac:dyDescent="0.15">
      <c r="A25" s="95">
        <v>4</v>
      </c>
      <c r="B25" s="7" t="s">
        <v>149</v>
      </c>
      <c r="C25" s="9">
        <v>10341</v>
      </c>
      <c r="D25" s="9">
        <v>11334</v>
      </c>
      <c r="E25" s="109">
        <v>95.3</v>
      </c>
      <c r="F25" s="41">
        <f t="shared" si="0"/>
        <v>91.238750661725774</v>
      </c>
      <c r="G25" s="96"/>
    </row>
    <row r="26" spans="1:9" ht="13.5" customHeight="1" x14ac:dyDescent="0.15">
      <c r="A26" s="95">
        <v>5</v>
      </c>
      <c r="B26" s="7" t="s">
        <v>105</v>
      </c>
      <c r="C26" s="9">
        <v>6895</v>
      </c>
      <c r="D26" s="6">
        <v>5430</v>
      </c>
      <c r="E26" s="109">
        <v>102.5</v>
      </c>
      <c r="F26" s="41">
        <f t="shared" si="0"/>
        <v>126.97974217311234</v>
      </c>
      <c r="G26" s="96"/>
    </row>
    <row r="27" spans="1:9" ht="13.5" customHeight="1" x14ac:dyDescent="0.15">
      <c r="A27" s="95">
        <v>6</v>
      </c>
      <c r="B27" s="7" t="s">
        <v>243</v>
      </c>
      <c r="C27" s="9">
        <v>5764</v>
      </c>
      <c r="D27" s="9">
        <v>9319</v>
      </c>
      <c r="E27" s="109">
        <v>89.6</v>
      </c>
      <c r="F27" s="41">
        <f t="shared" si="0"/>
        <v>61.852130056873058</v>
      </c>
      <c r="G27" s="96"/>
    </row>
    <row r="28" spans="1:9" ht="13.5" customHeight="1" x14ac:dyDescent="0.15">
      <c r="A28" s="95">
        <v>7</v>
      </c>
      <c r="B28" s="7" t="s">
        <v>228</v>
      </c>
      <c r="C28" s="101">
        <v>5567</v>
      </c>
      <c r="D28" s="101">
        <v>5718</v>
      </c>
      <c r="E28" s="109">
        <v>99.6</v>
      </c>
      <c r="F28" s="41">
        <f t="shared" si="0"/>
        <v>97.359216509268975</v>
      </c>
      <c r="G28" s="96"/>
    </row>
    <row r="29" spans="1:9" ht="13.5" customHeight="1" x14ac:dyDescent="0.15">
      <c r="A29" s="95">
        <v>8</v>
      </c>
      <c r="B29" s="7" t="s">
        <v>86</v>
      </c>
      <c r="C29" s="101">
        <v>3687</v>
      </c>
      <c r="D29" s="101">
        <v>3774</v>
      </c>
      <c r="E29" s="109">
        <v>95.7</v>
      </c>
      <c r="F29" s="41">
        <f t="shared" si="0"/>
        <v>97.694753577106525</v>
      </c>
      <c r="G29" s="96"/>
    </row>
    <row r="30" spans="1:9" ht="13.5" customHeight="1" x14ac:dyDescent="0.15">
      <c r="A30" s="95">
        <v>9</v>
      </c>
      <c r="B30" s="7" t="s">
        <v>87</v>
      </c>
      <c r="C30" s="101">
        <v>2987</v>
      </c>
      <c r="D30" s="101">
        <v>2992</v>
      </c>
      <c r="E30" s="109">
        <v>100.6</v>
      </c>
      <c r="F30" s="41">
        <f t="shared" si="0"/>
        <v>99.832887700534755</v>
      </c>
      <c r="G30" s="96"/>
    </row>
    <row r="31" spans="1:9" ht="13.5" customHeight="1" thickBot="1" x14ac:dyDescent="0.2">
      <c r="A31" s="97">
        <v>10</v>
      </c>
      <c r="B31" s="7" t="s">
        <v>233</v>
      </c>
      <c r="C31" s="98">
        <v>2603</v>
      </c>
      <c r="D31" s="98">
        <v>2431</v>
      </c>
      <c r="E31" s="110">
        <v>100.2</v>
      </c>
      <c r="F31" s="41">
        <f t="shared" si="0"/>
        <v>107.07527766351295</v>
      </c>
      <c r="G31" s="99"/>
    </row>
    <row r="32" spans="1:9" ht="13.5" customHeight="1" thickBot="1" x14ac:dyDescent="0.2">
      <c r="A32" s="80"/>
      <c r="B32" s="81" t="s">
        <v>58</v>
      </c>
      <c r="C32" s="82">
        <v>97643</v>
      </c>
      <c r="D32" s="82">
        <v>87586</v>
      </c>
      <c r="E32" s="83">
        <v>98.4</v>
      </c>
      <c r="F32" s="107">
        <f t="shared" si="0"/>
        <v>111.48242869865047</v>
      </c>
      <c r="G32" s="121">
        <v>78.400000000000006</v>
      </c>
    </row>
    <row r="33" spans="10:10" ht="13.5" customHeight="1" x14ac:dyDescent="0.15"/>
    <row r="34" spans="10:10" ht="13.5" customHeight="1" x14ac:dyDescent="0.15"/>
    <row r="35" spans="10:10" ht="13.5" customHeight="1" x14ac:dyDescent="0.15">
      <c r="J35" s="58"/>
    </row>
    <row r="36" spans="10:10" ht="13.5" customHeight="1" x14ac:dyDescent="0.15"/>
    <row r="52" spans="1:11" ht="14.25" thickBot="1" x14ac:dyDescent="0.2"/>
    <row r="53" spans="1:11" x14ac:dyDescent="0.15">
      <c r="A53" s="92" t="s">
        <v>48</v>
      </c>
      <c r="B53" s="93" t="s">
        <v>49</v>
      </c>
      <c r="C53" s="74" t="s">
        <v>221</v>
      </c>
      <c r="D53" s="74" t="s">
        <v>212</v>
      </c>
      <c r="E53" s="93" t="s">
        <v>42</v>
      </c>
      <c r="F53" s="93" t="s">
        <v>50</v>
      </c>
      <c r="G53" s="94" t="s">
        <v>62</v>
      </c>
    </row>
    <row r="54" spans="1:11" x14ac:dyDescent="0.15">
      <c r="A54" s="95">
        <v>1</v>
      </c>
      <c r="B54" s="7" t="s">
        <v>84</v>
      </c>
      <c r="C54" s="9">
        <v>90574</v>
      </c>
      <c r="D54" s="9">
        <v>110226</v>
      </c>
      <c r="E54" s="41">
        <v>102.7</v>
      </c>
      <c r="F54" s="41">
        <f t="shared" ref="F54:F64" si="1">SUM(C54/D54*100)</f>
        <v>82.171175584707782</v>
      </c>
      <c r="G54" s="96"/>
      <c r="K54" s="322"/>
    </row>
    <row r="55" spans="1:11" x14ac:dyDescent="0.15">
      <c r="A55" s="95">
        <v>2</v>
      </c>
      <c r="B55" s="299" t="s">
        <v>109</v>
      </c>
      <c r="C55" s="9">
        <v>22770</v>
      </c>
      <c r="D55" s="9">
        <v>24734</v>
      </c>
      <c r="E55" s="41">
        <v>107.7</v>
      </c>
      <c r="F55" s="41">
        <f t="shared" si="1"/>
        <v>92.05951322066791</v>
      </c>
      <c r="G55" s="96"/>
    </row>
    <row r="56" spans="1:11" x14ac:dyDescent="0.15">
      <c r="A56" s="95">
        <v>3</v>
      </c>
      <c r="B56" s="299" t="s">
        <v>107</v>
      </c>
      <c r="C56" s="9">
        <v>15993</v>
      </c>
      <c r="D56" s="9">
        <v>21280</v>
      </c>
      <c r="E56" s="41">
        <v>98</v>
      </c>
      <c r="F56" s="41">
        <f t="shared" si="1"/>
        <v>75.155075187969928</v>
      </c>
      <c r="G56" s="96"/>
    </row>
    <row r="57" spans="1:11" x14ac:dyDescent="0.15">
      <c r="A57" s="95">
        <v>4</v>
      </c>
      <c r="B57" s="299" t="s">
        <v>230</v>
      </c>
      <c r="C57" s="9">
        <v>11823</v>
      </c>
      <c r="D57" s="9">
        <v>12443</v>
      </c>
      <c r="E57" s="457">
        <v>96.8</v>
      </c>
      <c r="F57" s="41">
        <f t="shared" si="1"/>
        <v>95.017278791288277</v>
      </c>
      <c r="G57" s="96"/>
    </row>
    <row r="58" spans="1:11" x14ac:dyDescent="0.15">
      <c r="A58" s="95">
        <v>5</v>
      </c>
      <c r="B58" s="299" t="s">
        <v>87</v>
      </c>
      <c r="C58" s="9">
        <v>11640</v>
      </c>
      <c r="D58" s="9">
        <v>10992</v>
      </c>
      <c r="E58" s="41">
        <v>121.4</v>
      </c>
      <c r="F58" s="229">
        <f t="shared" si="1"/>
        <v>105.89519650655022</v>
      </c>
      <c r="G58" s="96"/>
    </row>
    <row r="59" spans="1:11" x14ac:dyDescent="0.15">
      <c r="A59" s="95">
        <v>6</v>
      </c>
      <c r="B59" s="299" t="s">
        <v>86</v>
      </c>
      <c r="C59" s="9">
        <v>9988</v>
      </c>
      <c r="D59" s="9">
        <v>10503</v>
      </c>
      <c r="E59" s="41">
        <v>98.9</v>
      </c>
      <c r="F59" s="41">
        <f t="shared" si="1"/>
        <v>95.09663905550795</v>
      </c>
      <c r="G59" s="96"/>
    </row>
    <row r="60" spans="1:11" x14ac:dyDescent="0.15">
      <c r="A60" s="95">
        <v>7</v>
      </c>
      <c r="B60" s="299" t="s">
        <v>229</v>
      </c>
      <c r="C60" s="9">
        <v>7213</v>
      </c>
      <c r="D60" s="9">
        <v>20479</v>
      </c>
      <c r="E60" s="142">
        <v>72.5</v>
      </c>
      <c r="F60" s="41">
        <f t="shared" si="1"/>
        <v>35.22144635968553</v>
      </c>
      <c r="G60" s="96"/>
    </row>
    <row r="61" spans="1:11" x14ac:dyDescent="0.15">
      <c r="A61" s="95">
        <v>8</v>
      </c>
      <c r="B61" s="299" t="s">
        <v>157</v>
      </c>
      <c r="C61" s="9">
        <v>5750</v>
      </c>
      <c r="D61" s="9">
        <v>7685</v>
      </c>
      <c r="E61" s="41">
        <v>61.2</v>
      </c>
      <c r="F61" s="41">
        <f t="shared" si="1"/>
        <v>74.821080026024717</v>
      </c>
      <c r="G61" s="96"/>
    </row>
    <row r="62" spans="1:11" x14ac:dyDescent="0.15">
      <c r="A62" s="95">
        <v>9</v>
      </c>
      <c r="B62" s="299" t="s">
        <v>105</v>
      </c>
      <c r="C62" s="9">
        <v>5447</v>
      </c>
      <c r="D62" s="9">
        <v>5638</v>
      </c>
      <c r="E62" s="41">
        <v>119.9</v>
      </c>
      <c r="F62" s="41">
        <f t="shared" si="1"/>
        <v>96.612273855977293</v>
      </c>
      <c r="G62" s="96"/>
    </row>
    <row r="63" spans="1:11" ht="14.25" thickBot="1" x14ac:dyDescent="0.2">
      <c r="A63" s="100">
        <v>10</v>
      </c>
      <c r="B63" s="299" t="s">
        <v>244</v>
      </c>
      <c r="C63" s="101">
        <v>4991</v>
      </c>
      <c r="D63" s="101">
        <v>9551</v>
      </c>
      <c r="E63" s="102">
        <v>111.8</v>
      </c>
      <c r="F63" s="41">
        <f t="shared" si="1"/>
        <v>52.256308239974871</v>
      </c>
      <c r="G63" s="104"/>
      <c r="H63" s="21"/>
    </row>
    <row r="64" spans="1:11" ht="14.25" thickBot="1" x14ac:dyDescent="0.2">
      <c r="A64" s="80"/>
      <c r="B64" s="105" t="s">
        <v>61</v>
      </c>
      <c r="C64" s="106">
        <v>191622</v>
      </c>
      <c r="D64" s="106">
        <v>246544</v>
      </c>
      <c r="E64" s="107">
        <v>100.1</v>
      </c>
      <c r="F64" s="297">
        <f t="shared" si="1"/>
        <v>77.723246154844574</v>
      </c>
      <c r="G64" s="121">
        <v>59.1</v>
      </c>
    </row>
    <row r="67" spans="2:6" x14ac:dyDescent="0.15">
      <c r="B67" s="62"/>
      <c r="C67" s="32"/>
      <c r="D67" s="32"/>
      <c r="E67" s="64"/>
      <c r="F67" s="65"/>
    </row>
    <row r="68" spans="2:6" x14ac:dyDescent="0.15">
      <c r="B68" s="62"/>
      <c r="C68" s="32"/>
      <c r="D68" s="32"/>
      <c r="F68" s="65"/>
    </row>
    <row r="69" spans="2:6" x14ac:dyDescent="0.15">
      <c r="B69" s="63"/>
      <c r="C69" s="32"/>
      <c r="D69" s="32"/>
      <c r="F69" s="65"/>
    </row>
    <row r="70" spans="2:6" x14ac:dyDescent="0.15">
      <c r="B70" s="62"/>
      <c r="C70" s="32"/>
      <c r="D70" s="32"/>
      <c r="F70" s="65"/>
    </row>
    <row r="71" spans="2:6" x14ac:dyDescent="0.15">
      <c r="B71" s="63"/>
      <c r="C71" s="32"/>
      <c r="D71" s="32"/>
      <c r="F71" s="65"/>
    </row>
    <row r="72" spans="2:6" x14ac:dyDescent="0.15">
      <c r="B72" s="62"/>
      <c r="C72" s="32"/>
      <c r="D72" s="32"/>
      <c r="F72" s="65"/>
    </row>
    <row r="73" spans="2:6" x14ac:dyDescent="0.15">
      <c r="B73" s="62"/>
      <c r="C73" s="32"/>
      <c r="D73" s="32"/>
      <c r="F73" s="65"/>
    </row>
    <row r="74" spans="2:6" x14ac:dyDescent="0.15">
      <c r="B74" s="62"/>
      <c r="C74" s="32"/>
      <c r="D74" s="32"/>
      <c r="F74" s="65"/>
    </row>
    <row r="75" spans="2:6" x14ac:dyDescent="0.15">
      <c r="B75" s="1"/>
      <c r="C75" s="32"/>
      <c r="D75" s="32"/>
      <c r="F75" s="65"/>
    </row>
    <row r="76" spans="2:6" x14ac:dyDescent="0.15">
      <c r="B76" s="1"/>
      <c r="C76" s="1"/>
      <c r="D76" s="1"/>
      <c r="F76" s="1"/>
    </row>
    <row r="77" spans="2:6" x14ac:dyDescent="0.15">
      <c r="B77" s="1"/>
      <c r="C77" s="1"/>
      <c r="D77" s="1"/>
      <c r="F77" s="1"/>
    </row>
    <row r="78" spans="2:6" x14ac:dyDescent="0.15">
      <c r="B78" s="1"/>
      <c r="C78" s="1"/>
      <c r="D78" s="1"/>
      <c r="F78" s="1"/>
    </row>
    <row r="79" spans="2:6" x14ac:dyDescent="0.15">
      <c r="B79" s="1"/>
      <c r="C79" s="1"/>
      <c r="D79" s="1"/>
      <c r="F79" s="1"/>
    </row>
    <row r="80" spans="2:6" x14ac:dyDescent="0.15">
      <c r="B80" s="1"/>
      <c r="C80" s="1"/>
      <c r="D80" s="1"/>
      <c r="E80" s="1"/>
      <c r="F80" s="1"/>
    </row>
    <row r="81" spans="2:6" x14ac:dyDescent="0.15">
      <c r="B81" s="1"/>
      <c r="C81" s="1"/>
      <c r="D81" s="1"/>
      <c r="E81" s="1"/>
      <c r="F81" s="1"/>
    </row>
    <row r="82" spans="2:6" x14ac:dyDescent="0.15">
      <c r="B82" s="1"/>
      <c r="C82" s="1"/>
      <c r="D82" s="1"/>
      <c r="E82" s="1"/>
      <c r="F82" s="1"/>
    </row>
    <row r="83" spans="2:6" x14ac:dyDescent="0.15">
      <c r="B83" s="1"/>
      <c r="C83" s="1"/>
      <c r="D83" s="1"/>
      <c r="E83" s="1"/>
      <c r="F83" s="1"/>
    </row>
    <row r="84" spans="2:6" x14ac:dyDescent="0.15">
      <c r="B84" s="1"/>
      <c r="C84" s="1"/>
    </row>
    <row r="85" spans="2:6" x14ac:dyDescent="0.15">
      <c r="B85" s="1"/>
      <c r="C85" s="1"/>
    </row>
    <row r="86" spans="2:6" x14ac:dyDescent="0.15">
      <c r="B86" s="1"/>
      <c r="C86" s="1"/>
    </row>
    <row r="87" spans="2:6" x14ac:dyDescent="0.15">
      <c r="B87" s="1"/>
      <c r="C87" s="1"/>
    </row>
  </sheetData>
  <mergeCells count="1">
    <mergeCell ref="A1:G1"/>
  </mergeCells>
  <phoneticPr fontId="2"/>
  <pageMargins left="0.78740157480314965" right="0.19685039370078741" top="0.39370078740157483" bottom="0.39370078740157483" header="0.51181102362204722" footer="0.51181102362204722"/>
  <pageSetup paperSize="9" scale="95" orientation="portrait" r:id="rId1"/>
  <headerFooter alignWithMargins="0">
    <oddFooter>&amp;C
&amp;14-10-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CC99"/>
  </sheetPr>
  <dimension ref="A20:K81"/>
  <sheetViews>
    <sheetView workbookViewId="0">
      <selection activeCell="E64" sqref="E64"/>
    </sheetView>
  </sheetViews>
  <sheetFormatPr defaultRowHeight="13.5" x14ac:dyDescent="0.15"/>
  <cols>
    <col min="1" max="1" width="6.125" customWidth="1"/>
    <col min="2" max="2" width="19.375" customWidth="1"/>
    <col min="3" max="4" width="13.25" customWidth="1"/>
    <col min="5" max="6" width="11.875" customWidth="1"/>
    <col min="7" max="7" width="18.125" customWidth="1"/>
  </cols>
  <sheetData>
    <row r="20" spans="1:11" ht="14.25" thickBot="1" x14ac:dyDescent="0.2"/>
    <row r="21" spans="1:11" x14ac:dyDescent="0.15">
      <c r="A21" s="92" t="s">
        <v>48</v>
      </c>
      <c r="B21" s="93" t="s">
        <v>49</v>
      </c>
      <c r="C21" s="74" t="s">
        <v>221</v>
      </c>
      <c r="D21" s="74" t="s">
        <v>212</v>
      </c>
      <c r="E21" s="93" t="s">
        <v>42</v>
      </c>
      <c r="F21" s="93" t="s">
        <v>50</v>
      </c>
      <c r="G21" s="94" t="s">
        <v>62</v>
      </c>
    </row>
    <row r="22" spans="1:11" x14ac:dyDescent="0.15">
      <c r="A22" s="28">
        <v>1</v>
      </c>
      <c r="B22" s="299" t="s">
        <v>113</v>
      </c>
      <c r="C22" s="9">
        <v>82220</v>
      </c>
      <c r="D22" s="9">
        <v>91126</v>
      </c>
      <c r="E22" s="41">
        <v>103.7</v>
      </c>
      <c r="F22" s="41">
        <f>SUM(C22/D22*100)</f>
        <v>90.226719048350631</v>
      </c>
      <c r="G22" s="96"/>
    </row>
    <row r="23" spans="1:11" x14ac:dyDescent="0.15">
      <c r="A23" s="28">
        <v>2</v>
      </c>
      <c r="B23" s="299" t="s">
        <v>207</v>
      </c>
      <c r="C23" s="9">
        <v>37535</v>
      </c>
      <c r="D23" s="9">
        <v>48847</v>
      </c>
      <c r="E23" s="41">
        <v>90.7</v>
      </c>
      <c r="F23" s="41">
        <f t="shared" ref="F23:F32" si="0">SUM(C23/D23*100)</f>
        <v>76.841975965770672</v>
      </c>
      <c r="G23" s="96"/>
    </row>
    <row r="24" spans="1:11" ht="13.5" customHeight="1" x14ac:dyDescent="0.15">
      <c r="A24" s="28">
        <v>3</v>
      </c>
      <c r="B24" s="299" t="s">
        <v>210</v>
      </c>
      <c r="C24" s="9">
        <v>31926</v>
      </c>
      <c r="D24" s="9">
        <v>32049</v>
      </c>
      <c r="E24" s="66">
        <v>115</v>
      </c>
      <c r="F24" s="41">
        <f t="shared" si="0"/>
        <v>99.616212674342407</v>
      </c>
      <c r="G24" s="96"/>
    </row>
    <row r="25" spans="1:11" x14ac:dyDescent="0.15">
      <c r="A25" s="28">
        <v>4</v>
      </c>
      <c r="B25" s="299" t="s">
        <v>105</v>
      </c>
      <c r="C25" s="9">
        <v>29511</v>
      </c>
      <c r="D25" s="9">
        <v>41304</v>
      </c>
      <c r="E25" s="41">
        <v>101.6</v>
      </c>
      <c r="F25" s="41">
        <f t="shared" si="0"/>
        <v>71.448285880302151</v>
      </c>
      <c r="G25" s="96"/>
    </row>
    <row r="26" spans="1:11" x14ac:dyDescent="0.15">
      <c r="A26" s="28">
        <v>5</v>
      </c>
      <c r="B26" s="299" t="s">
        <v>114</v>
      </c>
      <c r="C26" s="9">
        <v>24227</v>
      </c>
      <c r="D26" s="9">
        <v>27727</v>
      </c>
      <c r="E26" s="41">
        <v>87.8</v>
      </c>
      <c r="F26" s="41">
        <f t="shared" si="0"/>
        <v>87.376925018934614</v>
      </c>
      <c r="G26" s="96"/>
    </row>
    <row r="27" spans="1:11" ht="13.5" customHeight="1" x14ac:dyDescent="0.15">
      <c r="A27" s="28">
        <v>6</v>
      </c>
      <c r="B27" s="299" t="s">
        <v>226</v>
      </c>
      <c r="C27" s="9">
        <v>22573</v>
      </c>
      <c r="D27" s="9">
        <v>21059</v>
      </c>
      <c r="E27" s="41">
        <v>93.8</v>
      </c>
      <c r="F27" s="41">
        <f t="shared" si="0"/>
        <v>107.1893252291182</v>
      </c>
      <c r="G27" s="96"/>
      <c r="K27" t="s">
        <v>193</v>
      </c>
    </row>
    <row r="28" spans="1:11" ht="13.5" customHeight="1" x14ac:dyDescent="0.15">
      <c r="A28" s="28">
        <v>7</v>
      </c>
      <c r="B28" s="299" t="s">
        <v>231</v>
      </c>
      <c r="C28" s="9">
        <v>22137</v>
      </c>
      <c r="D28" s="9">
        <v>18187</v>
      </c>
      <c r="E28" s="448">
        <v>104.9</v>
      </c>
      <c r="F28" s="229">
        <f t="shared" si="0"/>
        <v>121.71881013911035</v>
      </c>
      <c r="G28" s="96"/>
    </row>
    <row r="29" spans="1:11" x14ac:dyDescent="0.15">
      <c r="A29" s="28">
        <v>8</v>
      </c>
      <c r="B29" s="299" t="s">
        <v>109</v>
      </c>
      <c r="C29" s="9">
        <v>19618</v>
      </c>
      <c r="D29" s="9">
        <v>22134</v>
      </c>
      <c r="E29" s="41">
        <v>113.9</v>
      </c>
      <c r="F29" s="41">
        <f t="shared" si="0"/>
        <v>88.632872503840247</v>
      </c>
      <c r="G29" s="96"/>
    </row>
    <row r="30" spans="1:11" x14ac:dyDescent="0.15">
      <c r="A30" s="28">
        <v>9</v>
      </c>
      <c r="B30" s="299" t="s">
        <v>219</v>
      </c>
      <c r="C30" s="9">
        <v>15855</v>
      </c>
      <c r="D30" s="9">
        <v>14541</v>
      </c>
      <c r="E30" s="41">
        <v>93.7</v>
      </c>
      <c r="F30" s="229">
        <f t="shared" si="0"/>
        <v>109.03651743346401</v>
      </c>
      <c r="G30" s="96"/>
    </row>
    <row r="31" spans="1:11" ht="14.25" thickBot="1" x14ac:dyDescent="0.2">
      <c r="A31" s="108">
        <v>10</v>
      </c>
      <c r="B31" s="299" t="s">
        <v>107</v>
      </c>
      <c r="C31" s="101">
        <v>15651</v>
      </c>
      <c r="D31" s="101">
        <v>12948</v>
      </c>
      <c r="E31" s="102">
        <v>167</v>
      </c>
      <c r="F31" s="102">
        <f t="shared" si="0"/>
        <v>120.87581093605191</v>
      </c>
      <c r="G31" s="104"/>
    </row>
    <row r="32" spans="1:11" ht="14.25" thickBot="1" x14ac:dyDescent="0.2">
      <c r="A32" s="80"/>
      <c r="B32" s="81" t="s">
        <v>63</v>
      </c>
      <c r="C32" s="82">
        <v>377354</v>
      </c>
      <c r="D32" s="82">
        <v>430101</v>
      </c>
      <c r="E32" s="85">
        <v>103.7</v>
      </c>
      <c r="F32" s="107">
        <f t="shared" si="0"/>
        <v>87.736136395869806</v>
      </c>
      <c r="G32" s="121">
        <v>55.6</v>
      </c>
    </row>
    <row r="33" spans="5:7" x14ac:dyDescent="0.15">
      <c r="E33" s="64"/>
      <c r="F33" s="21"/>
      <c r="G33" s="541"/>
    </row>
    <row r="35" spans="5:7" x14ac:dyDescent="0.15">
      <c r="E35" s="64"/>
      <c r="F35" s="21"/>
    </row>
    <row r="36" spans="5:7" x14ac:dyDescent="0.15">
      <c r="E36" s="64"/>
      <c r="F36" s="21"/>
    </row>
    <row r="37" spans="5:7" x14ac:dyDescent="0.15">
      <c r="E37" s="64"/>
      <c r="F37" s="21"/>
    </row>
    <row r="38" spans="5:7" x14ac:dyDescent="0.15">
      <c r="E38" s="64"/>
      <c r="F38" s="21"/>
    </row>
    <row r="39" spans="5:7" x14ac:dyDescent="0.15">
      <c r="E39" s="64"/>
      <c r="F39" s="21"/>
    </row>
    <row r="40" spans="5:7" x14ac:dyDescent="0.15">
      <c r="E40" s="64"/>
      <c r="F40" s="21"/>
    </row>
    <row r="41" spans="5:7" x14ac:dyDescent="0.15">
      <c r="E41" s="64"/>
      <c r="F41" s="21"/>
    </row>
    <row r="42" spans="5:7" x14ac:dyDescent="0.15">
      <c r="E42" s="64"/>
      <c r="F42" s="21"/>
    </row>
    <row r="43" spans="5:7" x14ac:dyDescent="0.15">
      <c r="E43" s="64"/>
      <c r="F43" s="21"/>
    </row>
    <row r="44" spans="5:7" x14ac:dyDescent="0.15">
      <c r="E44" s="1"/>
    </row>
    <row r="52" spans="1:8" ht="14.25" thickBot="1" x14ac:dyDescent="0.2"/>
    <row r="53" spans="1:8" x14ac:dyDescent="0.15">
      <c r="A53" s="92" t="s">
        <v>48</v>
      </c>
      <c r="B53" s="93" t="s">
        <v>49</v>
      </c>
      <c r="C53" s="74" t="s">
        <v>221</v>
      </c>
      <c r="D53" s="74" t="s">
        <v>212</v>
      </c>
      <c r="E53" s="93" t="s">
        <v>42</v>
      </c>
      <c r="F53" s="93" t="s">
        <v>50</v>
      </c>
      <c r="G53" s="94" t="s">
        <v>62</v>
      </c>
    </row>
    <row r="54" spans="1:8" x14ac:dyDescent="0.15">
      <c r="A54" s="95">
        <v>1</v>
      </c>
      <c r="B54" s="517" t="s">
        <v>107</v>
      </c>
      <c r="C54" s="9">
        <v>14168</v>
      </c>
      <c r="D54" s="9">
        <v>8132</v>
      </c>
      <c r="E54" s="109">
        <v>259.60000000000002</v>
      </c>
      <c r="F54" s="41">
        <f>SUM(C54/D54*100)</f>
        <v>174.22528283325136</v>
      </c>
      <c r="G54" s="96"/>
    </row>
    <row r="55" spans="1:8" x14ac:dyDescent="0.15">
      <c r="A55" s="95">
        <v>2</v>
      </c>
      <c r="B55" s="299" t="s">
        <v>226</v>
      </c>
      <c r="C55" s="9">
        <v>13636</v>
      </c>
      <c r="D55" s="9">
        <v>30080</v>
      </c>
      <c r="E55" s="109">
        <v>113.6</v>
      </c>
      <c r="F55" s="41">
        <f t="shared" ref="F55:F64" si="1">SUM(C55/D55*100)</f>
        <v>45.332446808510639</v>
      </c>
      <c r="G55" s="96"/>
    </row>
    <row r="56" spans="1:8" x14ac:dyDescent="0.15">
      <c r="A56" s="95">
        <v>3</v>
      </c>
      <c r="B56" s="299" t="s">
        <v>84</v>
      </c>
      <c r="C56" s="9">
        <v>3311</v>
      </c>
      <c r="D56" s="9">
        <v>10530</v>
      </c>
      <c r="E56" s="109">
        <v>45.7</v>
      </c>
      <c r="F56" s="41">
        <f t="shared" si="1"/>
        <v>31.443494776828114</v>
      </c>
      <c r="G56" s="96"/>
    </row>
    <row r="57" spans="1:8" x14ac:dyDescent="0.15">
      <c r="A57" s="95">
        <v>4</v>
      </c>
      <c r="B57" s="299" t="s">
        <v>232</v>
      </c>
      <c r="C57" s="9">
        <v>2155</v>
      </c>
      <c r="D57" s="9">
        <v>2129</v>
      </c>
      <c r="E57" s="109">
        <v>88.4</v>
      </c>
      <c r="F57" s="41">
        <f t="shared" si="1"/>
        <v>101.22123062470642</v>
      </c>
      <c r="G57" s="96"/>
      <c r="H57" s="63"/>
    </row>
    <row r="58" spans="1:8" x14ac:dyDescent="0.15">
      <c r="A58" s="95">
        <v>5</v>
      </c>
      <c r="B58" s="299" t="s">
        <v>105</v>
      </c>
      <c r="C58" s="9">
        <v>1805</v>
      </c>
      <c r="D58" s="9">
        <v>1322</v>
      </c>
      <c r="E58" s="70">
        <v>106.2</v>
      </c>
      <c r="F58" s="41">
        <f t="shared" si="1"/>
        <v>136.535552193646</v>
      </c>
      <c r="G58" s="96"/>
    </row>
    <row r="59" spans="1:8" x14ac:dyDescent="0.15">
      <c r="A59" s="95">
        <v>6</v>
      </c>
      <c r="B59" s="299" t="s">
        <v>113</v>
      </c>
      <c r="C59" s="9">
        <v>1557</v>
      </c>
      <c r="D59" s="9">
        <v>1850</v>
      </c>
      <c r="E59" s="109">
        <v>82.3</v>
      </c>
      <c r="F59" s="41">
        <f t="shared" si="1"/>
        <v>84.162162162162161</v>
      </c>
      <c r="G59" s="96"/>
    </row>
    <row r="60" spans="1:8" x14ac:dyDescent="0.15">
      <c r="A60" s="95">
        <v>7</v>
      </c>
      <c r="B60" s="299" t="s">
        <v>150</v>
      </c>
      <c r="C60" s="9">
        <v>1529</v>
      </c>
      <c r="D60" s="9">
        <v>2339</v>
      </c>
      <c r="E60" s="109">
        <v>107.9</v>
      </c>
      <c r="F60" s="41">
        <f t="shared" si="1"/>
        <v>65.369816160752464</v>
      </c>
      <c r="G60" s="96"/>
    </row>
    <row r="61" spans="1:8" x14ac:dyDescent="0.15">
      <c r="A61" s="95">
        <v>8</v>
      </c>
      <c r="B61" s="299" t="s">
        <v>157</v>
      </c>
      <c r="C61" s="9">
        <v>1371</v>
      </c>
      <c r="D61" s="9">
        <v>1371</v>
      </c>
      <c r="E61" s="529">
        <v>100</v>
      </c>
      <c r="F61" s="41">
        <f t="shared" si="1"/>
        <v>100</v>
      </c>
      <c r="G61" s="96"/>
    </row>
    <row r="62" spans="1:8" x14ac:dyDescent="0.15">
      <c r="A62" s="95">
        <v>9</v>
      </c>
      <c r="B62" s="299" t="s">
        <v>108</v>
      </c>
      <c r="C62" s="9">
        <v>888</v>
      </c>
      <c r="D62" s="9">
        <v>364</v>
      </c>
      <c r="E62" s="109">
        <v>255.2</v>
      </c>
      <c r="F62" s="229">
        <f t="shared" si="1"/>
        <v>243.95604395604397</v>
      </c>
      <c r="G62" s="96"/>
    </row>
    <row r="63" spans="1:8" ht="14.25" thickBot="1" x14ac:dyDescent="0.2">
      <c r="A63" s="97">
        <v>10</v>
      </c>
      <c r="B63" s="299" t="s">
        <v>206</v>
      </c>
      <c r="C63" s="98">
        <v>839</v>
      </c>
      <c r="D63" s="98">
        <v>1111</v>
      </c>
      <c r="E63" s="110">
        <v>100.2</v>
      </c>
      <c r="F63" s="41">
        <f t="shared" si="1"/>
        <v>75.517551755175518</v>
      </c>
      <c r="G63" s="99"/>
    </row>
    <row r="64" spans="1:8" ht="14.25" thickBot="1" x14ac:dyDescent="0.2">
      <c r="A64" s="80"/>
      <c r="B64" s="81" t="s">
        <v>59</v>
      </c>
      <c r="C64" s="82">
        <v>43394</v>
      </c>
      <c r="D64" s="82">
        <v>64645</v>
      </c>
      <c r="E64" s="83">
        <v>114.2</v>
      </c>
      <c r="F64" s="107">
        <f t="shared" si="1"/>
        <v>67.126614587361743</v>
      </c>
      <c r="G64" s="121">
        <v>179</v>
      </c>
    </row>
    <row r="67" spans="5:6" x14ac:dyDescent="0.15">
      <c r="E67" s="64"/>
      <c r="F67" s="64"/>
    </row>
    <row r="68" spans="5:6" x14ac:dyDescent="0.15">
      <c r="E68" s="64"/>
      <c r="F68" s="64"/>
    </row>
    <row r="69" spans="5:6" x14ac:dyDescent="0.15">
      <c r="E69" s="64"/>
      <c r="F69" s="64"/>
    </row>
    <row r="70" spans="5:6" x14ac:dyDescent="0.15">
      <c r="E70" s="64"/>
      <c r="F70" s="64"/>
    </row>
    <row r="71" spans="5:6" x14ac:dyDescent="0.15">
      <c r="E71" s="64"/>
      <c r="F71" s="64"/>
    </row>
    <row r="72" spans="5:6" x14ac:dyDescent="0.15">
      <c r="E72" s="64"/>
      <c r="F72" s="64"/>
    </row>
    <row r="73" spans="5:6" x14ac:dyDescent="0.15">
      <c r="E73" s="64"/>
      <c r="F73" s="64"/>
    </row>
    <row r="74" spans="5:6" x14ac:dyDescent="0.15">
      <c r="E74" s="64"/>
      <c r="F74" s="64"/>
    </row>
    <row r="75" spans="5:6" x14ac:dyDescent="0.15">
      <c r="E75" s="64"/>
      <c r="F75" s="64"/>
    </row>
    <row r="76" spans="5:6" x14ac:dyDescent="0.15">
      <c r="E76" s="64"/>
      <c r="F76" s="64"/>
    </row>
    <row r="77" spans="5:6" x14ac:dyDescent="0.15">
      <c r="E77" s="1"/>
      <c r="F77" s="64"/>
    </row>
    <row r="78" spans="5:6" x14ac:dyDescent="0.15">
      <c r="E78" s="1"/>
      <c r="F78" s="64"/>
    </row>
    <row r="79" spans="5:6" x14ac:dyDescent="0.15">
      <c r="E79" s="1"/>
      <c r="F79" s="64"/>
    </row>
    <row r="80" spans="5:6" x14ac:dyDescent="0.15">
      <c r="E80" s="1"/>
      <c r="F80" s="64"/>
    </row>
    <row r="81" spans="5:6" x14ac:dyDescent="0.15">
      <c r="E81" s="1"/>
      <c r="F81" s="1"/>
    </row>
  </sheetData>
  <phoneticPr fontId="2"/>
  <pageMargins left="0.78740157480314965" right="0" top="0.39370078740157483" bottom="0" header="0.51181102362204722" footer="0.51181102362204722"/>
  <pageSetup paperSize="9" scale="95" orientation="portrait" r:id="rId1"/>
  <headerFooter alignWithMargins="0">
    <oddFooter>&amp;C
&amp;14-11-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indexed="10"/>
  </sheetPr>
  <dimension ref="A19:I68"/>
  <sheetViews>
    <sheetView workbookViewId="0">
      <selection activeCell="E64" sqref="E64"/>
    </sheetView>
  </sheetViews>
  <sheetFormatPr defaultRowHeight="13.5" x14ac:dyDescent="0.15"/>
  <cols>
    <col min="1" max="1" width="6.125" customWidth="1"/>
    <col min="2" max="2" width="19.375" customWidth="1"/>
    <col min="3" max="4" width="13.25" customWidth="1"/>
    <col min="5" max="6" width="11.875" customWidth="1"/>
    <col min="7" max="7" width="18.625" customWidth="1"/>
  </cols>
  <sheetData>
    <row r="19" spans="1:7" ht="14.25" thickBot="1" x14ac:dyDescent="0.2"/>
    <row r="20" spans="1:7" x14ac:dyDescent="0.15">
      <c r="A20" s="92" t="s">
        <v>48</v>
      </c>
      <c r="B20" s="93" t="s">
        <v>49</v>
      </c>
      <c r="C20" s="74" t="s">
        <v>221</v>
      </c>
      <c r="D20" s="74" t="s">
        <v>212</v>
      </c>
      <c r="E20" s="93" t="s">
        <v>42</v>
      </c>
      <c r="F20" s="93" t="s">
        <v>50</v>
      </c>
      <c r="G20" s="94" t="s">
        <v>62</v>
      </c>
    </row>
    <row r="21" spans="1:7" x14ac:dyDescent="0.15">
      <c r="A21" s="95">
        <v>1</v>
      </c>
      <c r="B21" s="299" t="s">
        <v>107</v>
      </c>
      <c r="C21" s="9">
        <v>26904</v>
      </c>
      <c r="D21" s="9">
        <v>25461</v>
      </c>
      <c r="E21" s="109">
        <v>142.4</v>
      </c>
      <c r="F21" s="41">
        <f t="shared" ref="F21:F31" si="0">SUM(C21/D21*100)</f>
        <v>105.66749145752328</v>
      </c>
      <c r="G21" s="96"/>
    </row>
    <row r="22" spans="1:7" x14ac:dyDescent="0.15">
      <c r="A22" s="95">
        <v>2</v>
      </c>
      <c r="B22" s="299" t="s">
        <v>109</v>
      </c>
      <c r="C22" s="9">
        <v>16051</v>
      </c>
      <c r="D22" s="9">
        <v>12382</v>
      </c>
      <c r="E22" s="109">
        <v>99</v>
      </c>
      <c r="F22" s="41">
        <f t="shared" si="0"/>
        <v>129.63172346955258</v>
      </c>
      <c r="G22" s="96"/>
    </row>
    <row r="23" spans="1:7" ht="13.5" customHeight="1" x14ac:dyDescent="0.15">
      <c r="A23" s="95">
        <v>3</v>
      </c>
      <c r="B23" s="299" t="s">
        <v>184</v>
      </c>
      <c r="C23" s="9">
        <v>15980</v>
      </c>
      <c r="D23" s="9">
        <v>18466</v>
      </c>
      <c r="E23" s="109">
        <v>105.7</v>
      </c>
      <c r="F23" s="41">
        <f t="shared" si="0"/>
        <v>86.53742012347017</v>
      </c>
      <c r="G23" s="96"/>
    </row>
    <row r="24" spans="1:7" ht="13.5" customHeight="1" x14ac:dyDescent="0.15">
      <c r="A24" s="95">
        <v>4</v>
      </c>
      <c r="B24" s="299" t="s">
        <v>105</v>
      </c>
      <c r="C24" s="9">
        <v>12531</v>
      </c>
      <c r="D24" s="9">
        <v>10160</v>
      </c>
      <c r="E24" s="109">
        <v>173.6</v>
      </c>
      <c r="F24" s="41">
        <f t="shared" si="0"/>
        <v>123.33661417322834</v>
      </c>
      <c r="G24" s="96"/>
    </row>
    <row r="25" spans="1:7" ht="13.5" customHeight="1" x14ac:dyDescent="0.15">
      <c r="A25" s="95">
        <v>5</v>
      </c>
      <c r="B25" s="299" t="s">
        <v>232</v>
      </c>
      <c r="C25" s="9">
        <v>7846</v>
      </c>
      <c r="D25" s="9">
        <v>21348</v>
      </c>
      <c r="E25" s="109">
        <v>109</v>
      </c>
      <c r="F25" s="41">
        <f t="shared" si="0"/>
        <v>36.752857410530261</v>
      </c>
      <c r="G25" s="96"/>
    </row>
    <row r="26" spans="1:7" ht="13.5" customHeight="1" x14ac:dyDescent="0.15">
      <c r="A26" s="95">
        <v>6</v>
      </c>
      <c r="B26" s="299" t="s">
        <v>233</v>
      </c>
      <c r="C26" s="9">
        <v>7361</v>
      </c>
      <c r="D26" s="9">
        <v>10110</v>
      </c>
      <c r="E26" s="109">
        <v>102.5</v>
      </c>
      <c r="F26" s="229">
        <f t="shared" si="0"/>
        <v>72.809099901088032</v>
      </c>
      <c r="G26" s="96"/>
    </row>
    <row r="27" spans="1:7" ht="13.5" customHeight="1" x14ac:dyDescent="0.15">
      <c r="A27" s="95">
        <v>7</v>
      </c>
      <c r="B27" s="299" t="s">
        <v>157</v>
      </c>
      <c r="C27" s="9">
        <v>4412</v>
      </c>
      <c r="D27" s="9">
        <v>3604</v>
      </c>
      <c r="E27" s="109">
        <v>89.5</v>
      </c>
      <c r="F27" s="229">
        <f t="shared" si="0"/>
        <v>122.41953385127636</v>
      </c>
      <c r="G27" s="96"/>
    </row>
    <row r="28" spans="1:7" ht="13.5" customHeight="1" x14ac:dyDescent="0.15">
      <c r="A28" s="95">
        <v>8</v>
      </c>
      <c r="B28" s="299" t="s">
        <v>230</v>
      </c>
      <c r="C28" s="9">
        <v>3268</v>
      </c>
      <c r="D28" s="9">
        <v>3432</v>
      </c>
      <c r="E28" s="109">
        <v>45</v>
      </c>
      <c r="F28" s="41">
        <f t="shared" si="0"/>
        <v>95.221445221445222</v>
      </c>
      <c r="G28" s="96"/>
    </row>
    <row r="29" spans="1:7" ht="13.5" customHeight="1" x14ac:dyDescent="0.15">
      <c r="A29" s="95">
        <v>9</v>
      </c>
      <c r="B29" s="299" t="s">
        <v>110</v>
      </c>
      <c r="C29" s="111">
        <v>3203</v>
      </c>
      <c r="D29" s="101">
        <v>3218</v>
      </c>
      <c r="E29" s="112">
        <v>101.4</v>
      </c>
      <c r="F29" s="41">
        <f t="shared" si="0"/>
        <v>99.533871970167809</v>
      </c>
      <c r="G29" s="96"/>
    </row>
    <row r="30" spans="1:7" ht="13.5" customHeight="1" thickBot="1" x14ac:dyDescent="0.2">
      <c r="A30" s="100">
        <v>10</v>
      </c>
      <c r="B30" s="299" t="s">
        <v>86</v>
      </c>
      <c r="C30" s="101">
        <v>2567</v>
      </c>
      <c r="D30" s="101">
        <v>3480</v>
      </c>
      <c r="E30" s="112">
        <v>107.4</v>
      </c>
      <c r="F30" s="229">
        <f t="shared" si="0"/>
        <v>73.764367816091962</v>
      </c>
      <c r="G30" s="104"/>
    </row>
    <row r="31" spans="1:7" ht="13.5" customHeight="1" thickBot="1" x14ac:dyDescent="0.2">
      <c r="A31" s="80"/>
      <c r="B31" s="81" t="s">
        <v>65</v>
      </c>
      <c r="C31" s="82">
        <v>113318</v>
      </c>
      <c r="D31" s="82">
        <v>123087</v>
      </c>
      <c r="E31" s="83">
        <v>110.1</v>
      </c>
      <c r="F31" s="107">
        <f t="shared" si="0"/>
        <v>92.063337314257396</v>
      </c>
      <c r="G31" s="121">
        <v>83</v>
      </c>
    </row>
    <row r="32" spans="1:7" ht="13.5" customHeight="1" x14ac:dyDescent="0.15"/>
    <row r="33" spans="7:7" ht="13.5" customHeight="1" x14ac:dyDescent="0.15">
      <c r="G33" s="51"/>
    </row>
    <row r="34" spans="7:7" ht="13.5" customHeight="1" x14ac:dyDescent="0.15"/>
    <row r="35" spans="7:7" ht="13.5" customHeight="1" x14ac:dyDescent="0.15"/>
    <row r="36" spans="7:7" ht="13.5" customHeight="1" x14ac:dyDescent="0.15"/>
    <row r="37" spans="7:7" ht="13.5" customHeight="1" x14ac:dyDescent="0.15"/>
    <row r="38" spans="7:7" ht="13.5" customHeight="1" x14ac:dyDescent="0.15"/>
    <row r="39" spans="7:7" ht="13.5" customHeight="1" x14ac:dyDescent="0.15"/>
    <row r="52" spans="1:7" ht="14.25" thickBot="1" x14ac:dyDescent="0.2"/>
    <row r="53" spans="1:7" x14ac:dyDescent="0.15">
      <c r="A53" s="92" t="s">
        <v>48</v>
      </c>
      <c r="B53" s="93" t="s">
        <v>49</v>
      </c>
      <c r="C53" s="74" t="s">
        <v>221</v>
      </c>
      <c r="D53" s="74" t="s">
        <v>212</v>
      </c>
      <c r="E53" s="93" t="s">
        <v>42</v>
      </c>
      <c r="F53" s="93" t="s">
        <v>50</v>
      </c>
      <c r="G53" s="94" t="s">
        <v>64</v>
      </c>
    </row>
    <row r="54" spans="1:7" x14ac:dyDescent="0.15">
      <c r="A54" s="95">
        <v>1</v>
      </c>
      <c r="B54" s="299" t="s">
        <v>86</v>
      </c>
      <c r="C54" s="6">
        <v>65758</v>
      </c>
      <c r="D54" s="6">
        <v>90496</v>
      </c>
      <c r="E54" s="41">
        <v>87.7</v>
      </c>
      <c r="F54" s="41">
        <f t="shared" ref="F54:F64" si="1">SUM(C54/D54*100)</f>
        <v>72.663985148514854</v>
      </c>
      <c r="G54" s="96"/>
    </row>
    <row r="55" spans="1:7" x14ac:dyDescent="0.15">
      <c r="A55" s="95">
        <v>2</v>
      </c>
      <c r="B55" s="299" t="s">
        <v>110</v>
      </c>
      <c r="C55" s="6">
        <v>43106</v>
      </c>
      <c r="D55" s="6">
        <v>36980</v>
      </c>
      <c r="E55" s="41">
        <v>103.5</v>
      </c>
      <c r="F55" s="41">
        <f t="shared" si="1"/>
        <v>116.56571119524067</v>
      </c>
      <c r="G55" s="96"/>
    </row>
    <row r="56" spans="1:7" x14ac:dyDescent="0.15">
      <c r="A56" s="95">
        <v>3</v>
      </c>
      <c r="B56" s="299" t="s">
        <v>105</v>
      </c>
      <c r="C56" s="6">
        <v>27890</v>
      </c>
      <c r="D56" s="6">
        <v>26415</v>
      </c>
      <c r="E56" s="457">
        <v>103</v>
      </c>
      <c r="F56" s="41">
        <f t="shared" si="1"/>
        <v>105.58394851410185</v>
      </c>
      <c r="G56" s="96"/>
    </row>
    <row r="57" spans="1:7" x14ac:dyDescent="0.15">
      <c r="A57" s="95">
        <v>4</v>
      </c>
      <c r="B57" s="299" t="s">
        <v>227</v>
      </c>
      <c r="C57" s="6">
        <v>20233</v>
      </c>
      <c r="D57" s="6">
        <v>24350</v>
      </c>
      <c r="E57" s="41">
        <v>97</v>
      </c>
      <c r="F57" s="41">
        <f t="shared" si="1"/>
        <v>83.092402464065714</v>
      </c>
      <c r="G57" s="96"/>
    </row>
    <row r="58" spans="1:7" x14ac:dyDescent="0.15">
      <c r="A58" s="95">
        <v>5</v>
      </c>
      <c r="B58" s="299" t="s">
        <v>226</v>
      </c>
      <c r="C58" s="6">
        <v>19170</v>
      </c>
      <c r="D58" s="6">
        <v>24221</v>
      </c>
      <c r="E58" s="41">
        <v>87.7</v>
      </c>
      <c r="F58" s="41">
        <f t="shared" si="1"/>
        <v>79.146195450229143</v>
      </c>
      <c r="G58" s="96"/>
    </row>
    <row r="59" spans="1:7" x14ac:dyDescent="0.15">
      <c r="A59" s="95">
        <v>6</v>
      </c>
      <c r="B59" s="299" t="s">
        <v>108</v>
      </c>
      <c r="C59" s="6">
        <v>18510</v>
      </c>
      <c r="D59" s="6">
        <v>22464</v>
      </c>
      <c r="E59" s="41">
        <v>105.4</v>
      </c>
      <c r="F59" s="41">
        <f t="shared" si="1"/>
        <v>82.398504273504273</v>
      </c>
      <c r="G59" s="96"/>
    </row>
    <row r="60" spans="1:7" x14ac:dyDescent="0.15">
      <c r="A60" s="95">
        <v>7</v>
      </c>
      <c r="B60" s="299" t="s">
        <v>149</v>
      </c>
      <c r="C60" s="6">
        <v>18149</v>
      </c>
      <c r="D60" s="6">
        <v>16835</v>
      </c>
      <c r="E60" s="41">
        <v>107.9</v>
      </c>
      <c r="F60" s="41">
        <f t="shared" si="1"/>
        <v>107.8051678051678</v>
      </c>
      <c r="G60" s="96"/>
    </row>
    <row r="61" spans="1:7" x14ac:dyDescent="0.15">
      <c r="A61" s="95">
        <v>8</v>
      </c>
      <c r="B61" s="299" t="s">
        <v>107</v>
      </c>
      <c r="C61" s="6">
        <v>15312</v>
      </c>
      <c r="D61" s="6">
        <v>15049</v>
      </c>
      <c r="E61" s="41">
        <v>135.4</v>
      </c>
      <c r="F61" s="41">
        <f t="shared" si="1"/>
        <v>101.74762442687222</v>
      </c>
      <c r="G61" s="96"/>
    </row>
    <row r="62" spans="1:7" x14ac:dyDescent="0.15">
      <c r="A62" s="95">
        <v>9</v>
      </c>
      <c r="B62" s="299" t="s">
        <v>230</v>
      </c>
      <c r="C62" s="111">
        <v>15079</v>
      </c>
      <c r="D62" s="111">
        <v>15667</v>
      </c>
      <c r="E62" s="102">
        <v>96.5</v>
      </c>
      <c r="F62" s="41">
        <f t="shared" si="1"/>
        <v>96.246888364077364</v>
      </c>
      <c r="G62" s="96"/>
    </row>
    <row r="63" spans="1:7" ht="14.25" thickBot="1" x14ac:dyDescent="0.2">
      <c r="A63" s="100">
        <v>10</v>
      </c>
      <c r="B63" s="299" t="s">
        <v>84</v>
      </c>
      <c r="C63" s="111">
        <v>11833</v>
      </c>
      <c r="D63" s="111">
        <v>11341</v>
      </c>
      <c r="E63" s="102">
        <v>97.5</v>
      </c>
      <c r="F63" s="102">
        <f t="shared" si="1"/>
        <v>104.33824177762101</v>
      </c>
      <c r="G63" s="104"/>
    </row>
    <row r="64" spans="1:7" ht="14.25" thickBot="1" x14ac:dyDescent="0.2">
      <c r="A64" s="80"/>
      <c r="B64" s="81" t="s">
        <v>61</v>
      </c>
      <c r="C64" s="82">
        <v>301895</v>
      </c>
      <c r="D64" s="82">
        <v>339078</v>
      </c>
      <c r="E64" s="85">
        <v>98.5</v>
      </c>
      <c r="F64" s="107">
        <f t="shared" si="1"/>
        <v>89.034086552356683</v>
      </c>
      <c r="G64" s="121">
        <v>73.599999999999994</v>
      </c>
    </row>
    <row r="65" spans="4:9" x14ac:dyDescent="0.15">
      <c r="D65" s="524"/>
    </row>
    <row r="68" spans="4:9" x14ac:dyDescent="0.15">
      <c r="I68" s="21"/>
    </row>
  </sheetData>
  <phoneticPr fontId="2"/>
  <pageMargins left="0.78740157480314965" right="0" top="0.39370078740157483" bottom="0.39370078740157483" header="0.51181102362204722" footer="0.51181102362204722"/>
  <pageSetup paperSize="9" scale="95" orientation="portrait" r:id="rId1"/>
  <headerFooter alignWithMargins="0">
    <oddFooter>&amp;C
&amp;14-12-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92D050"/>
  </sheetPr>
  <dimension ref="A6:AA73"/>
  <sheetViews>
    <sheetView workbookViewId="0">
      <selection activeCell="R48" sqref="R48"/>
    </sheetView>
  </sheetViews>
  <sheetFormatPr defaultRowHeight="13.5" x14ac:dyDescent="0.15"/>
  <cols>
    <col min="1" max="1" width="9.375" style="310" customWidth="1"/>
    <col min="2" max="2" width="6.625" style="310" customWidth="1"/>
    <col min="3" max="3" width="6.875" style="310" customWidth="1"/>
    <col min="4" max="4" width="6.125" style="310" customWidth="1"/>
    <col min="5" max="5" width="6.625" style="310" customWidth="1"/>
    <col min="6" max="13" width="6.125" style="310" customWidth="1"/>
    <col min="14" max="14" width="8.625" style="310" customWidth="1"/>
    <col min="15" max="15" width="8.375" style="310" customWidth="1"/>
    <col min="16" max="16" width="5" style="310" customWidth="1"/>
    <col min="17" max="17" width="11.25" style="212" customWidth="1"/>
    <col min="18" max="18" width="12.5" style="310" customWidth="1"/>
    <col min="19" max="26" width="7.625" style="310" customWidth="1"/>
    <col min="27" max="16384" width="9" style="310"/>
  </cols>
  <sheetData>
    <row r="6" spans="1:17" x14ac:dyDescent="0.15">
      <c r="Q6" s="415"/>
    </row>
    <row r="10" spans="1:17" x14ac:dyDescent="0.15">
      <c r="O10" s="274"/>
    </row>
    <row r="15" spans="1:17" ht="12.75" customHeight="1" x14ac:dyDescent="0.15"/>
    <row r="16" spans="1:17" ht="11.1" customHeight="1" x14ac:dyDescent="0.15">
      <c r="A16" s="16"/>
      <c r="B16" s="209" t="s">
        <v>101</v>
      </c>
      <c r="C16" s="209" t="s">
        <v>102</v>
      </c>
      <c r="D16" s="209" t="s">
        <v>103</v>
      </c>
      <c r="E16" s="209" t="s">
        <v>92</v>
      </c>
      <c r="F16" s="209" t="s">
        <v>93</v>
      </c>
      <c r="G16" s="209" t="s">
        <v>94</v>
      </c>
      <c r="H16" s="209" t="s">
        <v>95</v>
      </c>
      <c r="I16" s="209" t="s">
        <v>96</v>
      </c>
      <c r="J16" s="209" t="s">
        <v>97</v>
      </c>
      <c r="K16" s="209" t="s">
        <v>98</v>
      </c>
      <c r="L16" s="209" t="s">
        <v>99</v>
      </c>
      <c r="M16" s="280" t="s">
        <v>100</v>
      </c>
      <c r="N16" s="282" t="s">
        <v>143</v>
      </c>
      <c r="O16" s="209" t="s">
        <v>145</v>
      </c>
    </row>
    <row r="17" spans="1:27" ht="11.1" customHeight="1" x14ac:dyDescent="0.15">
      <c r="A17" s="10" t="s">
        <v>201</v>
      </c>
      <c r="B17" s="206">
        <v>63.2</v>
      </c>
      <c r="C17" s="206">
        <v>70</v>
      </c>
      <c r="D17" s="206">
        <v>71.900000000000006</v>
      </c>
      <c r="E17" s="206">
        <v>79.599999999999994</v>
      </c>
      <c r="F17" s="206">
        <v>76.7</v>
      </c>
      <c r="G17" s="206">
        <v>86</v>
      </c>
      <c r="H17" s="208">
        <v>86.4</v>
      </c>
      <c r="I17" s="206">
        <v>75.400000000000006</v>
      </c>
      <c r="J17" s="206">
        <v>75.400000000000006</v>
      </c>
      <c r="K17" s="206">
        <v>78.400000000000006</v>
      </c>
      <c r="L17" s="206">
        <v>67.5</v>
      </c>
      <c r="M17" s="207">
        <v>73.099999999999994</v>
      </c>
      <c r="N17" s="284">
        <f>SUM(B17:M17)</f>
        <v>903.59999999999991</v>
      </c>
      <c r="O17" s="283">
        <v>114.9</v>
      </c>
      <c r="P17" s="200"/>
      <c r="Q17" s="285"/>
      <c r="R17" s="286"/>
      <c r="S17" s="286"/>
      <c r="T17" s="200"/>
      <c r="U17" s="200"/>
      <c r="V17" s="200"/>
      <c r="W17" s="200"/>
      <c r="X17" s="200"/>
      <c r="Y17" s="200"/>
      <c r="Z17" s="1"/>
      <c r="AA17" s="1"/>
    </row>
    <row r="18" spans="1:27" ht="11.1" customHeight="1" x14ac:dyDescent="0.15">
      <c r="A18" s="10" t="s">
        <v>204</v>
      </c>
      <c r="B18" s="206">
        <v>61.5</v>
      </c>
      <c r="C18" s="206">
        <v>79.400000000000006</v>
      </c>
      <c r="D18" s="206">
        <v>78.3</v>
      </c>
      <c r="E18" s="206">
        <v>80.8</v>
      </c>
      <c r="F18" s="206">
        <v>75.5</v>
      </c>
      <c r="G18" s="206">
        <v>87.5</v>
      </c>
      <c r="H18" s="208">
        <v>76.400000000000006</v>
      </c>
      <c r="I18" s="206">
        <v>81.5</v>
      </c>
      <c r="J18" s="206">
        <v>93.4</v>
      </c>
      <c r="K18" s="206">
        <v>68.2</v>
      </c>
      <c r="L18" s="206">
        <v>78</v>
      </c>
      <c r="M18" s="207">
        <v>73.099999999999994</v>
      </c>
      <c r="N18" s="284">
        <f>SUM(B18:M18)</f>
        <v>933.6</v>
      </c>
      <c r="O18" s="283">
        <f t="shared" ref="O18:O20" si="0">ROUND(N18/N17*100,1)</f>
        <v>103.3</v>
      </c>
      <c r="P18" s="200"/>
      <c r="Q18" s="286"/>
      <c r="R18" s="286"/>
      <c r="S18" s="286"/>
      <c r="T18" s="200"/>
      <c r="U18" s="200"/>
      <c r="V18" s="200"/>
      <c r="W18" s="200"/>
      <c r="X18" s="200"/>
      <c r="Y18" s="200"/>
      <c r="Z18" s="1"/>
      <c r="AA18" s="1"/>
    </row>
    <row r="19" spans="1:27" ht="11.1" customHeight="1" x14ac:dyDescent="0.15">
      <c r="A19" s="10" t="s">
        <v>213</v>
      </c>
      <c r="B19" s="206">
        <v>67.599999999999994</v>
      </c>
      <c r="C19" s="206">
        <v>77.900000000000006</v>
      </c>
      <c r="D19" s="206">
        <v>84.6</v>
      </c>
      <c r="E19" s="206">
        <v>82.2</v>
      </c>
      <c r="F19" s="206">
        <v>73.400000000000006</v>
      </c>
      <c r="G19" s="206">
        <v>80.5</v>
      </c>
      <c r="H19" s="208">
        <v>83.7</v>
      </c>
      <c r="I19" s="206">
        <v>78.400000000000006</v>
      </c>
      <c r="J19" s="206">
        <v>74.3</v>
      </c>
      <c r="K19" s="206">
        <v>69.400000000000006</v>
      </c>
      <c r="L19" s="206">
        <v>69.599999999999994</v>
      </c>
      <c r="M19" s="207">
        <v>68.099999999999994</v>
      </c>
      <c r="N19" s="284">
        <f>SUM(B19:M19)</f>
        <v>909.7</v>
      </c>
      <c r="O19" s="283">
        <f t="shared" si="0"/>
        <v>97.4</v>
      </c>
      <c r="P19" s="200"/>
      <c r="Q19" s="222"/>
      <c r="R19" s="286"/>
      <c r="S19" s="286"/>
      <c r="T19" s="200"/>
      <c r="U19" s="200"/>
      <c r="V19" s="200"/>
      <c r="W19" s="200"/>
      <c r="X19" s="200"/>
      <c r="Y19" s="200"/>
      <c r="Z19" s="1"/>
      <c r="AA19" s="1"/>
    </row>
    <row r="20" spans="1:27" ht="11.1" customHeight="1" x14ac:dyDescent="0.15">
      <c r="A20" s="10" t="s">
        <v>212</v>
      </c>
      <c r="B20" s="206">
        <v>60.4</v>
      </c>
      <c r="C20" s="206">
        <v>67.900000000000006</v>
      </c>
      <c r="D20" s="206">
        <v>64.7</v>
      </c>
      <c r="E20" s="206">
        <v>74.900000000000006</v>
      </c>
      <c r="F20" s="206">
        <v>58.4</v>
      </c>
      <c r="G20" s="206">
        <v>62.5</v>
      </c>
      <c r="H20" s="208">
        <v>65.5</v>
      </c>
      <c r="I20" s="206">
        <v>60</v>
      </c>
      <c r="J20" s="206">
        <v>66</v>
      </c>
      <c r="K20" s="206">
        <v>71.8</v>
      </c>
      <c r="L20" s="206">
        <v>82.7</v>
      </c>
      <c r="M20" s="207">
        <v>78.5</v>
      </c>
      <c r="N20" s="284">
        <f>SUM(B20:M20)</f>
        <v>813.3</v>
      </c>
      <c r="O20" s="283">
        <f t="shared" si="0"/>
        <v>89.4</v>
      </c>
      <c r="P20" s="200"/>
      <c r="Q20" s="222"/>
      <c r="R20" s="286"/>
      <c r="S20" s="286"/>
      <c r="T20" s="200"/>
      <c r="U20" s="200"/>
      <c r="V20" s="200"/>
      <c r="W20" s="200"/>
      <c r="X20" s="200"/>
      <c r="Y20" s="200"/>
      <c r="Z20" s="1"/>
      <c r="AA20" s="1"/>
    </row>
    <row r="21" spans="1:27" ht="11.1" customHeight="1" x14ac:dyDescent="0.15">
      <c r="A21" s="10" t="s">
        <v>221</v>
      </c>
      <c r="B21" s="206">
        <v>73.8</v>
      </c>
      <c r="C21" s="206">
        <v>75.2</v>
      </c>
      <c r="D21" s="206">
        <v>80.7</v>
      </c>
      <c r="E21" s="206">
        <v>84</v>
      </c>
      <c r="F21" s="206">
        <v>76.400000000000006</v>
      </c>
      <c r="G21" s="206"/>
      <c r="H21" s="208"/>
      <c r="I21" s="206"/>
      <c r="J21" s="206"/>
      <c r="K21" s="206"/>
      <c r="L21" s="206"/>
      <c r="M21" s="207"/>
      <c r="N21" s="284"/>
      <c r="O21" s="283"/>
      <c r="P21" s="200"/>
      <c r="Q21" s="222"/>
      <c r="R21" s="200"/>
      <c r="S21" s="200"/>
      <c r="T21" s="200"/>
      <c r="U21" s="200"/>
      <c r="V21" s="200"/>
      <c r="W21" s="200"/>
      <c r="X21" s="200"/>
      <c r="Y21" s="200"/>
      <c r="Z21" s="1"/>
      <c r="AA21" s="1"/>
    </row>
    <row r="22" spans="1:27" ht="12.75" customHeight="1" x14ac:dyDescent="0.15">
      <c r="B22" s="51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200"/>
      <c r="O22" s="200"/>
      <c r="P22" s="200"/>
      <c r="Q22" s="222"/>
      <c r="R22" s="200"/>
      <c r="S22" s="200"/>
      <c r="T22" s="200"/>
      <c r="U22" s="200"/>
      <c r="V22" s="200"/>
      <c r="W22" s="200"/>
      <c r="X22" s="200"/>
      <c r="Y22" s="200"/>
      <c r="Z22" s="1"/>
      <c r="AA22" s="1"/>
    </row>
    <row r="23" spans="1:27" ht="9.9499999999999993" customHeight="1" x14ac:dyDescent="0.15">
      <c r="N23" s="200"/>
      <c r="O23" s="200"/>
      <c r="P23" s="200"/>
      <c r="Q23" s="222"/>
      <c r="R23" s="200"/>
      <c r="S23" s="200"/>
      <c r="T23" s="200"/>
      <c r="U23" s="200"/>
      <c r="V23" s="200"/>
      <c r="W23" s="200"/>
      <c r="X23" s="200"/>
      <c r="Y23" s="200"/>
      <c r="Z23" s="1"/>
      <c r="AA23" s="1"/>
    </row>
    <row r="24" spans="1:27" x14ac:dyDescent="0.15">
      <c r="A24" s="213"/>
      <c r="B24" s="213"/>
      <c r="C24" s="213"/>
      <c r="D24" s="213"/>
      <c r="E24" s="213"/>
      <c r="F24" s="213"/>
      <c r="G24" s="213"/>
      <c r="H24" s="213"/>
      <c r="I24" s="213"/>
      <c r="J24" s="213"/>
      <c r="K24" s="213"/>
      <c r="L24" s="213"/>
      <c r="M24" s="213"/>
    </row>
    <row r="28" spans="1:27" x14ac:dyDescent="0.15">
      <c r="O28" s="214"/>
    </row>
    <row r="33" spans="1:26" x14ac:dyDescent="0.15">
      <c r="M33" s="51"/>
    </row>
    <row r="38" spans="1:26" ht="9.75" customHeight="1" x14ac:dyDescent="0.15"/>
    <row r="39" spans="1:26" ht="9.75" customHeight="1" x14ac:dyDescent="0.15"/>
    <row r="40" spans="1:26" ht="3" customHeight="1" x14ac:dyDescent="0.15"/>
    <row r="41" spans="1:26" ht="12" customHeight="1" x14ac:dyDescent="0.15">
      <c r="A41" s="10"/>
      <c r="B41" s="209" t="s">
        <v>101</v>
      </c>
      <c r="C41" s="209" t="s">
        <v>102</v>
      </c>
      <c r="D41" s="209" t="s">
        <v>103</v>
      </c>
      <c r="E41" s="209" t="s">
        <v>92</v>
      </c>
      <c r="F41" s="209" t="s">
        <v>93</v>
      </c>
      <c r="G41" s="209" t="s">
        <v>94</v>
      </c>
      <c r="H41" s="209" t="s">
        <v>95</v>
      </c>
      <c r="I41" s="209" t="s">
        <v>96</v>
      </c>
      <c r="J41" s="209" t="s">
        <v>97</v>
      </c>
      <c r="K41" s="209" t="s">
        <v>98</v>
      </c>
      <c r="L41" s="209" t="s">
        <v>99</v>
      </c>
      <c r="M41" s="280" t="s">
        <v>100</v>
      </c>
      <c r="N41" s="282" t="s">
        <v>144</v>
      </c>
      <c r="O41" s="209" t="s">
        <v>145</v>
      </c>
      <c r="P41" s="1"/>
      <c r="Q41" s="210"/>
      <c r="R41" s="1"/>
      <c r="S41" s="1"/>
      <c r="T41" s="1"/>
      <c r="U41" s="1"/>
      <c r="V41" s="1"/>
      <c r="W41" s="1"/>
      <c r="X41" s="1"/>
      <c r="Y41" s="1"/>
      <c r="Z41" s="1"/>
    </row>
    <row r="42" spans="1:26" ht="11.1" customHeight="1" x14ac:dyDescent="0.15">
      <c r="A42" s="10" t="s">
        <v>201</v>
      </c>
      <c r="B42" s="215">
        <v>81.900000000000006</v>
      </c>
      <c r="C42" s="215">
        <v>83.2</v>
      </c>
      <c r="D42" s="215">
        <v>80.2</v>
      </c>
      <c r="E42" s="215">
        <v>83.3</v>
      </c>
      <c r="F42" s="215">
        <v>82.7</v>
      </c>
      <c r="G42" s="215">
        <v>84.9</v>
      </c>
      <c r="H42" s="215">
        <v>86.3</v>
      </c>
      <c r="I42" s="215">
        <v>86</v>
      </c>
      <c r="J42" s="215">
        <v>84.8</v>
      </c>
      <c r="K42" s="215">
        <v>89.3</v>
      </c>
      <c r="L42" s="215">
        <v>83.9</v>
      </c>
      <c r="M42" s="281">
        <v>78.099999999999994</v>
      </c>
      <c r="N42" s="288">
        <f>SUM(B42:M42)/12</f>
        <v>83.716666666666654</v>
      </c>
      <c r="O42" s="283">
        <v>99.2</v>
      </c>
      <c r="P42" s="200"/>
      <c r="Q42" s="385"/>
      <c r="R42" s="385"/>
      <c r="S42" s="200"/>
      <c r="T42" s="200"/>
      <c r="U42" s="200"/>
      <c r="V42" s="200"/>
      <c r="W42" s="200"/>
      <c r="X42" s="200"/>
      <c r="Y42" s="200"/>
      <c r="Z42" s="200"/>
    </row>
    <row r="43" spans="1:26" ht="11.1" customHeight="1" x14ac:dyDescent="0.15">
      <c r="A43" s="10" t="s">
        <v>204</v>
      </c>
      <c r="B43" s="215">
        <v>79.8</v>
      </c>
      <c r="C43" s="215">
        <v>86.7</v>
      </c>
      <c r="D43" s="215">
        <v>87.5</v>
      </c>
      <c r="E43" s="215">
        <v>89.9</v>
      </c>
      <c r="F43" s="215">
        <v>91.4</v>
      </c>
      <c r="G43" s="215">
        <v>93.2</v>
      </c>
      <c r="H43" s="215">
        <v>87.8</v>
      </c>
      <c r="I43" s="215">
        <v>85.7</v>
      </c>
      <c r="J43" s="215">
        <v>93.5</v>
      </c>
      <c r="K43" s="215">
        <v>78.5</v>
      </c>
      <c r="L43" s="215">
        <v>81.599999999999994</v>
      </c>
      <c r="M43" s="281">
        <v>78.3</v>
      </c>
      <c r="N43" s="288">
        <f>SUM(B43:M43)/12</f>
        <v>86.158333333333346</v>
      </c>
      <c r="O43" s="283">
        <f>ROUND(N43/N42*100,1)</f>
        <v>102.9</v>
      </c>
      <c r="P43" s="200"/>
      <c r="Q43" s="385"/>
      <c r="R43" s="385"/>
      <c r="S43" s="200"/>
      <c r="T43" s="200"/>
      <c r="U43" s="200"/>
      <c r="V43" s="200"/>
      <c r="W43" s="200"/>
      <c r="X43" s="200"/>
      <c r="Y43" s="200"/>
      <c r="Z43" s="200"/>
    </row>
    <row r="44" spans="1:26" ht="11.1" customHeight="1" x14ac:dyDescent="0.15">
      <c r="A44" s="10" t="s">
        <v>213</v>
      </c>
      <c r="B44" s="215">
        <v>80.8</v>
      </c>
      <c r="C44" s="215">
        <v>86.3</v>
      </c>
      <c r="D44" s="215">
        <v>91.5</v>
      </c>
      <c r="E44" s="215">
        <v>87</v>
      </c>
      <c r="F44" s="215">
        <v>86.6</v>
      </c>
      <c r="G44" s="215">
        <v>91.7</v>
      </c>
      <c r="H44" s="215">
        <v>91.2</v>
      </c>
      <c r="I44" s="215">
        <v>93.3</v>
      </c>
      <c r="J44" s="215">
        <v>88.1</v>
      </c>
      <c r="K44" s="215">
        <v>94.4</v>
      </c>
      <c r="L44" s="215">
        <v>79.5</v>
      </c>
      <c r="M44" s="281">
        <v>80.2</v>
      </c>
      <c r="N44" s="288">
        <f>SUM(B44:M44)/12</f>
        <v>87.550000000000011</v>
      </c>
      <c r="O44" s="283">
        <f t="shared" ref="O44:O45" si="1">ROUND(N44/N43*100,1)</f>
        <v>101.6</v>
      </c>
      <c r="P44" s="200"/>
      <c r="Q44" s="385"/>
      <c r="R44" s="385"/>
      <c r="S44" s="200"/>
      <c r="T44" s="200"/>
      <c r="U44" s="200"/>
      <c r="V44" s="200"/>
      <c r="W44" s="200"/>
      <c r="X44" s="200"/>
      <c r="Y44" s="200"/>
      <c r="Z44" s="200"/>
    </row>
    <row r="45" spans="1:26" ht="11.1" customHeight="1" x14ac:dyDescent="0.15">
      <c r="A45" s="10" t="s">
        <v>212</v>
      </c>
      <c r="B45" s="215">
        <v>83.7</v>
      </c>
      <c r="C45" s="215">
        <v>85.3</v>
      </c>
      <c r="D45" s="215">
        <v>80</v>
      </c>
      <c r="E45" s="215">
        <v>85.9</v>
      </c>
      <c r="F45" s="215">
        <v>87.6</v>
      </c>
      <c r="G45" s="215">
        <v>86.2</v>
      </c>
      <c r="H45" s="215">
        <v>83.1</v>
      </c>
      <c r="I45" s="215">
        <v>74.900000000000006</v>
      </c>
      <c r="J45" s="215">
        <v>72.900000000000006</v>
      </c>
      <c r="K45" s="215">
        <v>81.5</v>
      </c>
      <c r="L45" s="215">
        <v>93.4</v>
      </c>
      <c r="M45" s="281">
        <v>92.9</v>
      </c>
      <c r="N45" s="288">
        <f>SUM(B45:M45)/12</f>
        <v>83.949999999999989</v>
      </c>
      <c r="O45" s="283">
        <f t="shared" si="1"/>
        <v>95.9</v>
      </c>
      <c r="P45" s="200"/>
      <c r="Q45" s="385"/>
      <c r="R45" s="385"/>
      <c r="S45" s="200"/>
      <c r="T45" s="200"/>
      <c r="U45" s="200"/>
      <c r="V45" s="200"/>
      <c r="W45" s="200"/>
      <c r="X45" s="200"/>
      <c r="Y45" s="200"/>
      <c r="Z45" s="200"/>
    </row>
    <row r="46" spans="1:26" ht="11.1" customHeight="1" x14ac:dyDescent="0.15">
      <c r="A46" s="10" t="s">
        <v>221</v>
      </c>
      <c r="B46" s="215">
        <v>96.4</v>
      </c>
      <c r="C46" s="215">
        <v>97.8</v>
      </c>
      <c r="D46" s="215">
        <v>95.2</v>
      </c>
      <c r="E46" s="215">
        <v>99.2</v>
      </c>
      <c r="F46" s="215">
        <v>97.6</v>
      </c>
      <c r="G46" s="215"/>
      <c r="H46" s="215"/>
      <c r="I46" s="215"/>
      <c r="J46" s="215"/>
      <c r="K46" s="215"/>
      <c r="L46" s="215"/>
      <c r="M46" s="281"/>
      <c r="N46" s="288"/>
      <c r="O46" s="283"/>
      <c r="P46" s="200"/>
      <c r="Q46" s="385"/>
      <c r="R46" s="385"/>
      <c r="S46" s="200"/>
      <c r="T46" s="200"/>
      <c r="U46" s="200"/>
      <c r="V46" s="200"/>
      <c r="W46" s="200"/>
      <c r="X46" s="200"/>
      <c r="Y46" s="200"/>
      <c r="Z46" s="200"/>
    </row>
    <row r="47" spans="1:26" ht="11.1" customHeight="1" x14ac:dyDescent="0.15">
      <c r="N47" s="23"/>
      <c r="O47" s="200"/>
      <c r="P47" s="200"/>
      <c r="Q47" s="222"/>
      <c r="R47" s="200"/>
      <c r="S47" s="200"/>
      <c r="T47" s="200"/>
      <c r="U47" s="200"/>
      <c r="V47" s="200"/>
      <c r="W47" s="200"/>
      <c r="X47" s="200"/>
      <c r="Y47" s="200"/>
      <c r="Z47" s="200"/>
    </row>
    <row r="48" spans="1:26" ht="11.1" customHeight="1" x14ac:dyDescent="0.15">
      <c r="N48" s="23"/>
      <c r="O48" s="200"/>
      <c r="P48" s="200"/>
      <c r="Q48" s="222"/>
      <c r="R48" s="200"/>
      <c r="S48" s="200"/>
      <c r="T48" s="200"/>
      <c r="U48" s="200"/>
      <c r="V48" s="200"/>
      <c r="W48" s="200"/>
      <c r="X48" s="200"/>
      <c r="Y48" s="200"/>
      <c r="Z48" s="200"/>
    </row>
    <row r="49" spans="13:26" x14ac:dyDescent="0.15">
      <c r="N49" s="1"/>
      <c r="O49" s="1"/>
      <c r="P49" s="1"/>
      <c r="Q49" s="210"/>
      <c r="R49" s="1"/>
      <c r="S49" s="1"/>
      <c r="T49" s="1"/>
      <c r="U49" s="1"/>
      <c r="V49" s="1"/>
      <c r="W49" s="1"/>
      <c r="X49" s="1"/>
      <c r="Y49" s="1"/>
      <c r="Z49" s="1"/>
    </row>
    <row r="55" spans="13:26" x14ac:dyDescent="0.15">
      <c r="M55" s="1"/>
    </row>
    <row r="64" spans="13:26" ht="9.75" customHeight="1" x14ac:dyDescent="0.15"/>
    <row r="65" spans="1:26" ht="9.9499999999999993" customHeight="1" x14ac:dyDescent="0.15">
      <c r="A65" s="10"/>
      <c r="B65" s="209" t="s">
        <v>101</v>
      </c>
      <c r="C65" s="209" t="s">
        <v>102</v>
      </c>
      <c r="D65" s="209" t="s">
        <v>103</v>
      </c>
      <c r="E65" s="209" t="s">
        <v>92</v>
      </c>
      <c r="F65" s="209" t="s">
        <v>93</v>
      </c>
      <c r="G65" s="209" t="s">
        <v>94</v>
      </c>
      <c r="H65" s="209" t="s">
        <v>95</v>
      </c>
      <c r="I65" s="209" t="s">
        <v>96</v>
      </c>
      <c r="J65" s="209" t="s">
        <v>97</v>
      </c>
      <c r="K65" s="209" t="s">
        <v>98</v>
      </c>
      <c r="L65" s="209" t="s">
        <v>99</v>
      </c>
      <c r="M65" s="280" t="s">
        <v>100</v>
      </c>
      <c r="N65" s="282" t="s">
        <v>144</v>
      </c>
      <c r="O65" s="389" t="s">
        <v>145</v>
      </c>
    </row>
    <row r="66" spans="1:26" ht="11.1" customHeight="1" x14ac:dyDescent="0.15">
      <c r="A66" s="10" t="s">
        <v>201</v>
      </c>
      <c r="B66" s="206">
        <v>76.3</v>
      </c>
      <c r="C66" s="206">
        <v>84</v>
      </c>
      <c r="D66" s="206">
        <v>89.9</v>
      </c>
      <c r="E66" s="206">
        <v>95.5</v>
      </c>
      <c r="F66" s="206">
        <v>92.8</v>
      </c>
      <c r="G66" s="206">
        <v>101.3</v>
      </c>
      <c r="H66" s="206">
        <v>100.1</v>
      </c>
      <c r="I66" s="206">
        <v>87.6</v>
      </c>
      <c r="J66" s="206">
        <v>89</v>
      </c>
      <c r="K66" s="206">
        <v>87.4</v>
      </c>
      <c r="L66" s="206">
        <v>81</v>
      </c>
      <c r="M66" s="207">
        <v>93.7</v>
      </c>
      <c r="N66" s="287">
        <f>SUM(B66:M66)/12</f>
        <v>89.88333333333334</v>
      </c>
      <c r="O66" s="388">
        <v>115.8</v>
      </c>
      <c r="P66" s="23"/>
      <c r="Q66" s="387"/>
      <c r="R66" s="387"/>
      <c r="S66" s="23"/>
      <c r="T66" s="23"/>
      <c r="U66" s="23"/>
      <c r="V66" s="23"/>
      <c r="W66" s="23"/>
      <c r="X66" s="23"/>
      <c r="Y66" s="23"/>
      <c r="Z66" s="23"/>
    </row>
    <row r="67" spans="1:26" ht="11.1" customHeight="1" x14ac:dyDescent="0.15">
      <c r="A67" s="10" t="s">
        <v>204</v>
      </c>
      <c r="B67" s="206">
        <v>76.8</v>
      </c>
      <c r="C67" s="206">
        <v>91.2</v>
      </c>
      <c r="D67" s="206">
        <v>89.4</v>
      </c>
      <c r="E67" s="206">
        <v>89.7</v>
      </c>
      <c r="F67" s="206">
        <v>82.5</v>
      </c>
      <c r="G67" s="206">
        <v>93.9</v>
      </c>
      <c r="H67" s="206">
        <v>87.4</v>
      </c>
      <c r="I67" s="206">
        <v>95.2</v>
      </c>
      <c r="J67" s="206">
        <v>99.9</v>
      </c>
      <c r="K67" s="206">
        <v>88</v>
      </c>
      <c r="L67" s="206">
        <v>95.5</v>
      </c>
      <c r="M67" s="207">
        <v>93.5</v>
      </c>
      <c r="N67" s="287">
        <f>SUM(B67:M67)/12</f>
        <v>90.25</v>
      </c>
      <c r="O67" s="388">
        <f>ROUND(N67/N66*100,1)</f>
        <v>100.4</v>
      </c>
      <c r="P67" s="23"/>
      <c r="Q67" s="476"/>
      <c r="R67" s="476"/>
      <c r="S67" s="23"/>
      <c r="T67" s="23"/>
      <c r="U67" s="23"/>
      <c r="V67" s="23"/>
      <c r="W67" s="23"/>
      <c r="X67" s="23"/>
      <c r="Y67" s="23"/>
      <c r="Z67" s="23"/>
    </row>
    <row r="68" spans="1:26" ht="11.1" customHeight="1" x14ac:dyDescent="0.15">
      <c r="A68" s="10" t="s">
        <v>213</v>
      </c>
      <c r="B68" s="206">
        <v>83.3</v>
      </c>
      <c r="C68" s="206">
        <v>89.9</v>
      </c>
      <c r="D68" s="206">
        <v>92.2</v>
      </c>
      <c r="E68" s="206">
        <v>94.6</v>
      </c>
      <c r="F68" s="206">
        <v>84.8</v>
      </c>
      <c r="G68" s="206">
        <v>87.4</v>
      </c>
      <c r="H68" s="206">
        <v>91.8</v>
      </c>
      <c r="I68" s="206">
        <v>83.9</v>
      </c>
      <c r="J68" s="206">
        <v>84.7</v>
      </c>
      <c r="K68" s="206">
        <v>72.599999999999994</v>
      </c>
      <c r="L68" s="206">
        <v>88.6</v>
      </c>
      <c r="M68" s="207">
        <v>84.9</v>
      </c>
      <c r="N68" s="287">
        <f>SUM(B68:M68)/12</f>
        <v>86.558333333333337</v>
      </c>
      <c r="O68" s="283">
        <f t="shared" ref="O68:O69" si="2">ROUND(N68/N67*100,1)</f>
        <v>95.9</v>
      </c>
      <c r="P68" s="23"/>
      <c r="Q68" s="476"/>
      <c r="R68" s="476"/>
      <c r="S68" s="23"/>
      <c r="T68" s="23"/>
      <c r="U68" s="23"/>
      <c r="V68" s="23"/>
      <c r="W68" s="23"/>
      <c r="X68" s="23"/>
      <c r="Y68" s="23"/>
      <c r="Z68" s="23"/>
    </row>
    <row r="69" spans="1:26" ht="11.1" customHeight="1" x14ac:dyDescent="0.15">
      <c r="A69" s="10" t="s">
        <v>212</v>
      </c>
      <c r="B69" s="206">
        <v>71.5</v>
      </c>
      <c r="C69" s="206">
        <v>79.400000000000006</v>
      </c>
      <c r="D69" s="206">
        <v>81.5</v>
      </c>
      <c r="E69" s="206">
        <v>86.7</v>
      </c>
      <c r="F69" s="206">
        <v>66.3</v>
      </c>
      <c r="G69" s="206">
        <v>72.8</v>
      </c>
      <c r="H69" s="206">
        <v>79.2</v>
      </c>
      <c r="I69" s="206">
        <v>81.2</v>
      </c>
      <c r="J69" s="206">
        <v>90.7</v>
      </c>
      <c r="K69" s="206">
        <v>87.4</v>
      </c>
      <c r="L69" s="206">
        <v>87.8</v>
      </c>
      <c r="M69" s="207">
        <v>84.6</v>
      </c>
      <c r="N69" s="287">
        <f>SUM(B69:M69)/12</f>
        <v>80.75833333333334</v>
      </c>
      <c r="O69" s="283">
        <f t="shared" si="2"/>
        <v>93.3</v>
      </c>
      <c r="P69" s="23"/>
      <c r="Q69" s="476"/>
      <c r="R69" s="476"/>
      <c r="S69" s="23"/>
      <c r="T69" s="23"/>
      <c r="U69" s="23"/>
      <c r="V69" s="23"/>
      <c r="W69" s="23"/>
      <c r="X69" s="23"/>
      <c r="Y69" s="23"/>
      <c r="Z69" s="23"/>
    </row>
    <row r="70" spans="1:26" ht="11.1" customHeight="1" x14ac:dyDescent="0.15">
      <c r="A70" s="10" t="s">
        <v>221</v>
      </c>
      <c r="B70" s="206">
        <v>76.2</v>
      </c>
      <c r="C70" s="206">
        <v>76.7</v>
      </c>
      <c r="D70" s="206">
        <v>85</v>
      </c>
      <c r="E70" s="206">
        <v>84.4</v>
      </c>
      <c r="F70" s="206">
        <v>78.400000000000006</v>
      </c>
      <c r="G70" s="206"/>
      <c r="H70" s="206"/>
      <c r="I70" s="206"/>
      <c r="J70" s="206"/>
      <c r="K70" s="206"/>
      <c r="L70" s="206"/>
      <c r="M70" s="207"/>
      <c r="N70" s="287"/>
      <c r="O70" s="283"/>
      <c r="P70" s="23"/>
      <c r="Q70" s="221"/>
      <c r="R70" s="477"/>
      <c r="S70" s="23"/>
      <c r="T70" s="23"/>
      <c r="U70" s="23"/>
      <c r="V70" s="23"/>
      <c r="W70" s="23"/>
      <c r="X70" s="23"/>
      <c r="Y70" s="23"/>
      <c r="Z70" s="23"/>
    </row>
    <row r="71" spans="1:26" ht="11.1" customHeight="1" x14ac:dyDescent="0.15">
      <c r="B71" s="212"/>
      <c r="C71" s="212"/>
      <c r="D71" s="212"/>
      <c r="E71" s="212"/>
      <c r="F71" s="212"/>
      <c r="G71" s="212"/>
      <c r="H71" s="212"/>
      <c r="I71" s="212"/>
      <c r="J71" s="212"/>
      <c r="K71" s="212"/>
      <c r="L71" s="212"/>
      <c r="M71" s="212"/>
      <c r="N71" s="23"/>
      <c r="O71" s="23"/>
      <c r="P71" s="23"/>
      <c r="Q71" s="210"/>
      <c r="R71" s="23"/>
      <c r="S71" s="23"/>
      <c r="T71" s="23"/>
      <c r="U71" s="23"/>
      <c r="V71" s="23"/>
      <c r="W71" s="23"/>
      <c r="X71" s="23"/>
      <c r="Y71" s="23"/>
      <c r="Z71" s="23"/>
    </row>
    <row r="72" spans="1:26" ht="9" customHeight="1" x14ac:dyDescent="0.15">
      <c r="B72" s="212"/>
      <c r="C72" s="212"/>
      <c r="D72" s="212"/>
      <c r="E72" s="212"/>
      <c r="F72" s="212"/>
      <c r="G72" s="216"/>
      <c r="H72" s="212"/>
      <c r="I72" s="212"/>
      <c r="J72" s="212"/>
      <c r="K72" s="212"/>
      <c r="L72" s="212"/>
      <c r="M72" s="212"/>
      <c r="N72" s="23"/>
      <c r="O72" s="23"/>
      <c r="P72" s="23"/>
      <c r="Q72" s="210"/>
      <c r="R72" s="23"/>
      <c r="S72" s="23"/>
      <c r="T72" s="23"/>
      <c r="U72" s="23"/>
      <c r="V72" s="23"/>
      <c r="W72" s="23"/>
      <c r="X72" s="23"/>
      <c r="Y72" s="23"/>
      <c r="Z72" s="23"/>
    </row>
    <row r="73" spans="1:26" x14ac:dyDescent="0.15">
      <c r="B73" s="212"/>
      <c r="C73" s="212"/>
      <c r="D73" s="212"/>
      <c r="E73" s="212"/>
      <c r="F73" s="212"/>
      <c r="G73" s="212"/>
      <c r="H73" s="212"/>
      <c r="I73" s="212"/>
      <c r="J73" s="212"/>
      <c r="K73" s="212"/>
      <c r="L73" s="212"/>
      <c r="M73" s="212"/>
    </row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92D050"/>
  </sheetPr>
  <dimension ref="A1:BQ78"/>
  <sheetViews>
    <sheetView workbookViewId="0">
      <selection activeCell="F76" sqref="F76"/>
    </sheetView>
  </sheetViews>
  <sheetFormatPr defaultRowHeight="13.5" x14ac:dyDescent="0.15"/>
  <cols>
    <col min="1" max="1" width="7.625" style="310" customWidth="1"/>
    <col min="2" max="7" width="6.125" style="310" customWidth="1"/>
    <col min="8" max="8" width="6.25" style="310" customWidth="1"/>
    <col min="9" max="10" width="6.125" style="310" customWidth="1"/>
    <col min="11" max="11" width="6.125" style="1" customWidth="1"/>
    <col min="12" max="13" width="6.125" style="310" customWidth="1"/>
    <col min="14" max="16" width="7.625" style="310" customWidth="1"/>
    <col min="17" max="17" width="8.375" style="310" customWidth="1"/>
    <col min="18" max="18" width="10.125" style="310" customWidth="1"/>
    <col min="19" max="23" width="7.625" style="310" customWidth="1"/>
    <col min="24" max="24" width="7.625" style="213" customWidth="1"/>
    <col min="25" max="26" width="7.625" style="310" customWidth="1"/>
    <col min="27" max="16384" width="9" style="310"/>
  </cols>
  <sheetData>
    <row r="1" spans="1:29" x14ac:dyDescent="0.15">
      <c r="A1" s="23"/>
      <c r="B1" s="217"/>
      <c r="C1" s="200"/>
      <c r="D1" s="200"/>
      <c r="E1" s="200"/>
      <c r="F1" s="200"/>
      <c r="G1" s="200"/>
      <c r="H1" s="200"/>
      <c r="I1" s="200"/>
      <c r="J1" s="1"/>
      <c r="L1" s="57"/>
      <c r="M1" s="56"/>
      <c r="N1" s="57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1"/>
      <c r="AB1" s="1"/>
      <c r="AC1" s="1"/>
    </row>
    <row r="2" spans="1:29" x14ac:dyDescent="0.15">
      <c r="A2" s="23"/>
      <c r="B2" s="200"/>
      <c r="C2" s="200"/>
      <c r="D2" s="200"/>
      <c r="E2" s="200"/>
      <c r="F2" s="200"/>
      <c r="G2" s="200"/>
      <c r="H2" s="200"/>
      <c r="I2" s="200"/>
      <c r="J2" s="1"/>
      <c r="L2" s="57"/>
      <c r="M2" s="218"/>
      <c r="N2" s="57"/>
      <c r="O2" s="218"/>
      <c r="P2" s="218"/>
      <c r="Q2" s="218"/>
      <c r="R2" s="218"/>
      <c r="S2" s="218"/>
      <c r="T2" s="218"/>
      <c r="U2" s="218"/>
      <c r="V2" s="218"/>
      <c r="W2" s="218"/>
      <c r="X2" s="218"/>
      <c r="Y2" s="218"/>
      <c r="Z2" s="218"/>
      <c r="AA2" s="1"/>
      <c r="AB2" s="1"/>
      <c r="AC2" s="1"/>
    </row>
    <row r="3" spans="1:29" x14ac:dyDescent="0.15">
      <c r="A3" s="23"/>
      <c r="B3" s="200"/>
      <c r="C3" s="200"/>
      <c r="D3" s="200"/>
      <c r="E3" s="200"/>
      <c r="F3" s="200"/>
      <c r="G3" s="200"/>
      <c r="H3" s="200"/>
      <c r="I3" s="200"/>
      <c r="J3" s="1"/>
      <c r="L3" s="57"/>
      <c r="M3" s="218"/>
      <c r="N3" s="57"/>
      <c r="O3" s="218"/>
      <c r="P3" s="218"/>
      <c r="Q3" s="218"/>
      <c r="R3" s="218"/>
      <c r="S3" s="218"/>
      <c r="T3" s="218"/>
      <c r="U3" s="218"/>
      <c r="V3" s="218"/>
      <c r="W3" s="218"/>
      <c r="X3" s="218"/>
      <c r="Y3" s="218"/>
      <c r="Z3" s="218"/>
      <c r="AA3" s="1"/>
      <c r="AB3" s="1"/>
      <c r="AC3" s="1"/>
    </row>
    <row r="4" spans="1:29" x14ac:dyDescent="0.15">
      <c r="A4" s="23"/>
      <c r="B4" s="200"/>
      <c r="C4" s="200"/>
      <c r="D4" s="200"/>
      <c r="E4" s="200"/>
      <c r="F4" s="200"/>
      <c r="G4" s="200"/>
      <c r="H4" s="200"/>
      <c r="I4" s="200"/>
      <c r="J4" s="1"/>
      <c r="L4" s="57"/>
      <c r="M4" s="218"/>
      <c r="N4" s="57"/>
      <c r="O4" s="218"/>
      <c r="P4" s="218"/>
      <c r="Q4" s="218"/>
      <c r="R4" s="218"/>
      <c r="S4" s="218"/>
      <c r="T4" s="218"/>
      <c r="U4" s="218"/>
      <c r="V4" s="218"/>
      <c r="W4" s="218"/>
      <c r="X4" s="218"/>
      <c r="Y4" s="218"/>
      <c r="Z4" s="218"/>
      <c r="AA4" s="1"/>
      <c r="AB4" s="1"/>
      <c r="AC4" s="1"/>
    </row>
    <row r="5" spans="1:29" x14ac:dyDescent="0.15">
      <c r="A5" s="23"/>
      <c r="B5" s="200"/>
      <c r="C5" s="200"/>
      <c r="D5" s="200"/>
      <c r="E5" s="200"/>
      <c r="F5" s="200"/>
      <c r="G5" s="200"/>
      <c r="H5" s="200"/>
      <c r="I5" s="200"/>
      <c r="J5" s="1"/>
      <c r="L5" s="57"/>
      <c r="M5" s="218"/>
      <c r="N5" s="57"/>
      <c r="O5" s="218"/>
      <c r="P5" s="218"/>
      <c r="Q5" s="218"/>
      <c r="R5" s="218"/>
      <c r="S5" s="218"/>
      <c r="T5" s="218"/>
      <c r="U5" s="218"/>
      <c r="V5" s="218"/>
      <c r="W5" s="218"/>
      <c r="X5" s="218"/>
      <c r="Y5" s="218"/>
      <c r="Z5" s="218"/>
      <c r="AA5" s="1"/>
      <c r="AB5" s="1"/>
      <c r="AC5" s="1"/>
    </row>
    <row r="6" spans="1:29" x14ac:dyDescent="0.15">
      <c r="J6" s="1"/>
      <c r="L6" s="57"/>
      <c r="M6" s="218"/>
      <c r="N6" s="57"/>
      <c r="O6" s="218"/>
      <c r="P6" s="218"/>
      <c r="Q6" s="218"/>
      <c r="R6" s="218"/>
      <c r="S6" s="218"/>
      <c r="T6" s="218"/>
      <c r="U6" s="218"/>
      <c r="V6" s="218"/>
      <c r="W6" s="218"/>
      <c r="X6" s="218"/>
      <c r="Y6" s="218"/>
      <c r="Z6" s="218"/>
      <c r="AA6" s="1"/>
      <c r="AB6" s="1"/>
      <c r="AC6" s="1"/>
    </row>
    <row r="7" spans="1:29" x14ac:dyDescent="0.15">
      <c r="J7" s="1"/>
      <c r="L7" s="213"/>
      <c r="M7" s="213"/>
      <c r="N7" s="213"/>
      <c r="O7" s="213"/>
      <c r="P7" s="213"/>
      <c r="Q7" s="213"/>
      <c r="R7" s="213"/>
      <c r="S7" s="213"/>
      <c r="T7" s="213"/>
      <c r="U7" s="213"/>
      <c r="V7" s="213"/>
      <c r="W7" s="213"/>
    </row>
    <row r="8" spans="1:29" x14ac:dyDescent="0.15">
      <c r="J8" s="1"/>
    </row>
    <row r="9" spans="1:29" x14ac:dyDescent="0.15">
      <c r="J9" s="1"/>
    </row>
    <row r="10" spans="1:29" x14ac:dyDescent="0.15">
      <c r="J10" s="1"/>
    </row>
    <row r="11" spans="1:29" x14ac:dyDescent="0.15">
      <c r="J11" s="1"/>
    </row>
    <row r="12" spans="1:29" x14ac:dyDescent="0.15">
      <c r="J12" s="1"/>
    </row>
    <row r="13" spans="1:29" x14ac:dyDescent="0.15">
      <c r="J13" s="1"/>
    </row>
    <row r="14" spans="1:29" x14ac:dyDescent="0.15">
      <c r="J14" s="1"/>
    </row>
    <row r="15" spans="1:29" x14ac:dyDescent="0.15">
      <c r="J15" s="1"/>
    </row>
    <row r="16" spans="1:29" x14ac:dyDescent="0.15">
      <c r="J16" s="1"/>
    </row>
    <row r="17" spans="1:18" x14ac:dyDescent="0.15">
      <c r="J17" s="1"/>
    </row>
    <row r="18" spans="1:18" ht="11.1" customHeight="1" x14ac:dyDescent="0.15">
      <c r="A18" s="10"/>
      <c r="B18" s="11" t="s">
        <v>89</v>
      </c>
      <c r="C18" s="11" t="s">
        <v>90</v>
      </c>
      <c r="D18" s="11" t="s">
        <v>91</v>
      </c>
      <c r="E18" s="11" t="s">
        <v>92</v>
      </c>
      <c r="F18" s="11" t="s">
        <v>93</v>
      </c>
      <c r="G18" s="11" t="s">
        <v>94</v>
      </c>
      <c r="H18" s="11" t="s">
        <v>95</v>
      </c>
      <c r="I18" s="11" t="s">
        <v>96</v>
      </c>
      <c r="J18" s="11" t="s">
        <v>97</v>
      </c>
      <c r="K18" s="11" t="s">
        <v>98</v>
      </c>
      <c r="L18" s="11" t="s">
        <v>99</v>
      </c>
      <c r="M18" s="11" t="s">
        <v>100</v>
      </c>
      <c r="N18" s="282" t="s">
        <v>143</v>
      </c>
      <c r="O18" s="282" t="s">
        <v>145</v>
      </c>
    </row>
    <row r="19" spans="1:18" ht="11.1" customHeight="1" x14ac:dyDescent="0.15">
      <c r="A19" s="10" t="s">
        <v>201</v>
      </c>
      <c r="B19" s="215">
        <v>12.8</v>
      </c>
      <c r="C19" s="215">
        <v>13.9</v>
      </c>
      <c r="D19" s="215">
        <v>14.7</v>
      </c>
      <c r="E19" s="215">
        <v>15.6</v>
      </c>
      <c r="F19" s="215">
        <v>16.100000000000001</v>
      </c>
      <c r="G19" s="215">
        <v>15.1</v>
      </c>
      <c r="H19" s="215">
        <v>14.4</v>
      </c>
      <c r="I19" s="215">
        <v>14.6</v>
      </c>
      <c r="J19" s="215">
        <v>15.2</v>
      </c>
      <c r="K19" s="215">
        <v>14.3</v>
      </c>
      <c r="L19" s="215">
        <v>15.3</v>
      </c>
      <c r="M19" s="215">
        <v>14.9</v>
      </c>
      <c r="N19" s="288">
        <f>SUM(B19:M19)</f>
        <v>176.90000000000003</v>
      </c>
      <c r="O19" s="288">
        <v>111.6</v>
      </c>
      <c r="Q19" s="290"/>
      <c r="R19" s="290"/>
    </row>
    <row r="20" spans="1:18" ht="11.1" customHeight="1" x14ac:dyDescent="0.15">
      <c r="A20" s="10" t="s">
        <v>204</v>
      </c>
      <c r="B20" s="215">
        <v>14.2</v>
      </c>
      <c r="C20" s="215">
        <v>12.5</v>
      </c>
      <c r="D20" s="215">
        <v>14.7</v>
      </c>
      <c r="E20" s="215">
        <v>13.7</v>
      </c>
      <c r="F20" s="215">
        <v>14.5</v>
      </c>
      <c r="G20" s="215">
        <v>14.4</v>
      </c>
      <c r="H20" s="215">
        <v>12.7</v>
      </c>
      <c r="I20" s="215">
        <v>13.9</v>
      </c>
      <c r="J20" s="215">
        <v>14.1</v>
      </c>
      <c r="K20" s="215">
        <v>14</v>
      </c>
      <c r="L20" s="215">
        <v>18.8</v>
      </c>
      <c r="M20" s="215">
        <v>14.8</v>
      </c>
      <c r="N20" s="288">
        <f>SUM(B20:M20)</f>
        <v>172.3</v>
      </c>
      <c r="O20" s="288">
        <f>ROUND(N20/N19*100,1)</f>
        <v>97.4</v>
      </c>
      <c r="Q20" s="290"/>
      <c r="R20" s="290"/>
    </row>
    <row r="21" spans="1:18" ht="11.1" customHeight="1" x14ac:dyDescent="0.15">
      <c r="A21" s="10" t="s">
        <v>213</v>
      </c>
      <c r="B21" s="215">
        <v>14.9</v>
      </c>
      <c r="C21" s="215">
        <v>13.1</v>
      </c>
      <c r="D21" s="215">
        <v>14.8</v>
      </c>
      <c r="E21" s="215">
        <v>13.9</v>
      </c>
      <c r="F21" s="215">
        <v>14.1</v>
      </c>
      <c r="G21" s="215">
        <v>13.1</v>
      </c>
      <c r="H21" s="215">
        <v>15.5</v>
      </c>
      <c r="I21" s="215">
        <v>12.9</v>
      </c>
      <c r="J21" s="215">
        <v>12.4</v>
      </c>
      <c r="K21" s="215">
        <v>15.2</v>
      </c>
      <c r="L21" s="215">
        <v>13.1</v>
      </c>
      <c r="M21" s="215">
        <v>14.2</v>
      </c>
      <c r="N21" s="288">
        <f>SUM(B21:M21)</f>
        <v>167.2</v>
      </c>
      <c r="O21" s="288">
        <f t="shared" ref="O21:O22" si="0">ROUND(N21/N20*100,1)</f>
        <v>97</v>
      </c>
      <c r="Q21" s="290"/>
      <c r="R21" s="290"/>
    </row>
    <row r="22" spans="1:18" ht="11.1" customHeight="1" x14ac:dyDescent="0.15">
      <c r="A22" s="10" t="s">
        <v>212</v>
      </c>
      <c r="B22" s="215">
        <v>11.4</v>
      </c>
      <c r="C22" s="215">
        <v>13.5</v>
      </c>
      <c r="D22" s="215">
        <v>13.7</v>
      </c>
      <c r="E22" s="215">
        <v>13.4</v>
      </c>
      <c r="F22" s="215">
        <v>13.1</v>
      </c>
      <c r="G22" s="215">
        <v>12.4</v>
      </c>
      <c r="H22" s="215">
        <v>11.1</v>
      </c>
      <c r="I22" s="215">
        <v>12</v>
      </c>
      <c r="J22" s="215">
        <v>12.5</v>
      </c>
      <c r="K22" s="215">
        <v>11.2</v>
      </c>
      <c r="L22" s="215">
        <v>11.7</v>
      </c>
      <c r="M22" s="215">
        <v>13.4</v>
      </c>
      <c r="N22" s="288">
        <f>SUM(B22:M22)</f>
        <v>149.4</v>
      </c>
      <c r="O22" s="288">
        <f t="shared" si="0"/>
        <v>89.4</v>
      </c>
      <c r="Q22" s="290"/>
      <c r="R22" s="290"/>
    </row>
    <row r="23" spans="1:18" ht="11.1" customHeight="1" x14ac:dyDescent="0.15">
      <c r="A23" s="10" t="s">
        <v>221</v>
      </c>
      <c r="B23" s="215">
        <v>9.4</v>
      </c>
      <c r="C23" s="215">
        <v>10.3</v>
      </c>
      <c r="D23" s="215">
        <v>13.4</v>
      </c>
      <c r="E23" s="215">
        <v>13.5</v>
      </c>
      <c r="F23" s="215">
        <v>11.3</v>
      </c>
      <c r="G23" s="215"/>
      <c r="H23" s="215"/>
      <c r="I23" s="215"/>
      <c r="J23" s="215"/>
      <c r="K23" s="215"/>
      <c r="L23" s="215"/>
      <c r="M23" s="215"/>
      <c r="N23" s="288"/>
      <c r="O23" s="288"/>
    </row>
    <row r="24" spans="1:18" ht="9.75" customHeight="1" x14ac:dyDescent="0.15">
      <c r="J24" s="458"/>
    </row>
    <row r="35" spans="1:69" ht="9" customHeight="1" x14ac:dyDescent="0.15"/>
    <row r="36" spans="1:69" ht="9" customHeight="1" x14ac:dyDescent="0.15"/>
    <row r="37" spans="1:69" ht="9" customHeight="1" x14ac:dyDescent="0.15"/>
    <row r="38" spans="1:69" ht="9" customHeight="1" x14ac:dyDescent="0.15"/>
    <row r="39" spans="1:69" ht="9" customHeight="1" x14ac:dyDescent="0.15"/>
    <row r="40" spans="1:69" ht="9" customHeight="1" x14ac:dyDescent="0.15"/>
    <row r="41" spans="1:69" ht="20.25" customHeight="1" x14ac:dyDescent="0.15"/>
    <row r="42" spans="1:69" ht="11.1" customHeight="1" x14ac:dyDescent="0.15">
      <c r="A42" s="10"/>
      <c r="B42" s="11" t="s">
        <v>89</v>
      </c>
      <c r="C42" s="11" t="s">
        <v>90</v>
      </c>
      <c r="D42" s="11" t="s">
        <v>91</v>
      </c>
      <c r="E42" s="11" t="s">
        <v>92</v>
      </c>
      <c r="F42" s="11" t="s">
        <v>93</v>
      </c>
      <c r="G42" s="11" t="s">
        <v>94</v>
      </c>
      <c r="H42" s="11" t="s">
        <v>95</v>
      </c>
      <c r="I42" s="11" t="s">
        <v>96</v>
      </c>
      <c r="J42" s="11" t="s">
        <v>97</v>
      </c>
      <c r="K42" s="11" t="s">
        <v>98</v>
      </c>
      <c r="L42" s="11" t="s">
        <v>99</v>
      </c>
      <c r="M42" s="11" t="s">
        <v>100</v>
      </c>
      <c r="N42" s="282" t="s">
        <v>144</v>
      </c>
      <c r="O42" s="282" t="s">
        <v>145</v>
      </c>
      <c r="P42" s="1"/>
      <c r="Q42" s="1"/>
      <c r="R42" s="1"/>
      <c r="S42" s="1"/>
      <c r="T42" s="1"/>
      <c r="U42" s="1"/>
      <c r="V42" s="1"/>
      <c r="W42" s="1"/>
      <c r="X42" s="57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</row>
    <row r="43" spans="1:69" ht="11.1" customHeight="1" x14ac:dyDescent="0.15">
      <c r="A43" s="10" t="s">
        <v>201</v>
      </c>
      <c r="B43" s="215">
        <v>21.8</v>
      </c>
      <c r="C43" s="215">
        <v>23</v>
      </c>
      <c r="D43" s="215">
        <v>22.8</v>
      </c>
      <c r="E43" s="215">
        <v>23.1</v>
      </c>
      <c r="F43" s="215">
        <v>23.5</v>
      </c>
      <c r="G43" s="215">
        <v>24.2</v>
      </c>
      <c r="H43" s="215">
        <v>22.7</v>
      </c>
      <c r="I43" s="215">
        <v>23</v>
      </c>
      <c r="J43" s="215">
        <v>22.9</v>
      </c>
      <c r="K43" s="215">
        <v>22.9</v>
      </c>
      <c r="L43" s="215">
        <v>23</v>
      </c>
      <c r="M43" s="215">
        <v>24</v>
      </c>
      <c r="N43" s="288">
        <f>SUM(B43:M43)/12</f>
        <v>23.074999999999999</v>
      </c>
      <c r="O43" s="288">
        <v>98.7</v>
      </c>
      <c r="P43" s="218"/>
      <c r="Q43" s="291"/>
      <c r="R43" s="291"/>
      <c r="S43" s="218"/>
      <c r="T43" s="218"/>
      <c r="U43" s="218"/>
      <c r="V43" s="218"/>
      <c r="W43" s="218"/>
      <c r="X43" s="218"/>
      <c r="Y43" s="218"/>
      <c r="Z43" s="218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</row>
    <row r="44" spans="1:69" ht="11.1" customHeight="1" x14ac:dyDescent="0.15">
      <c r="A44" s="10" t="s">
        <v>204</v>
      </c>
      <c r="B44" s="215">
        <v>23.3</v>
      </c>
      <c r="C44" s="215">
        <v>22.2</v>
      </c>
      <c r="D44" s="215">
        <v>23.2</v>
      </c>
      <c r="E44" s="215">
        <v>24.1</v>
      </c>
      <c r="F44" s="215">
        <v>24.8</v>
      </c>
      <c r="G44" s="215">
        <v>24.4</v>
      </c>
      <c r="H44" s="215">
        <v>22.4</v>
      </c>
      <c r="I44" s="215">
        <v>22.6</v>
      </c>
      <c r="J44" s="215">
        <v>23.1</v>
      </c>
      <c r="K44" s="215">
        <v>22.1</v>
      </c>
      <c r="L44" s="215">
        <v>26.5</v>
      </c>
      <c r="M44" s="215">
        <v>25.5</v>
      </c>
      <c r="N44" s="288">
        <f>SUM(B44:M44)/12</f>
        <v>23.683333333333334</v>
      </c>
      <c r="O44" s="288">
        <f>ROUND(N44/N43*100,1)</f>
        <v>102.6</v>
      </c>
      <c r="P44" s="218"/>
      <c r="Q44" s="291"/>
      <c r="R44" s="291"/>
      <c r="S44" s="218"/>
      <c r="T44" s="218"/>
      <c r="U44" s="218"/>
      <c r="V44" s="218"/>
      <c r="W44" s="218"/>
      <c r="X44" s="218"/>
      <c r="Y44" s="218"/>
      <c r="Z44" s="218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</row>
    <row r="45" spans="1:69" ht="11.1" customHeight="1" x14ac:dyDescent="0.15">
      <c r="A45" s="10" t="s">
        <v>213</v>
      </c>
      <c r="B45" s="215">
        <v>23.9</v>
      </c>
      <c r="C45" s="215">
        <v>23.5</v>
      </c>
      <c r="D45" s="215">
        <v>24.5</v>
      </c>
      <c r="E45" s="215">
        <v>24.1</v>
      </c>
      <c r="F45" s="215">
        <v>25.4</v>
      </c>
      <c r="G45" s="215">
        <v>25</v>
      </c>
      <c r="H45" s="215">
        <v>26.2</v>
      </c>
      <c r="I45" s="215">
        <v>25.1</v>
      </c>
      <c r="J45" s="215">
        <v>24.1</v>
      </c>
      <c r="K45" s="215">
        <v>24.5</v>
      </c>
      <c r="L45" s="215">
        <v>23.8</v>
      </c>
      <c r="M45" s="215">
        <v>23.8</v>
      </c>
      <c r="N45" s="288">
        <f>SUM(B45:M45)/12</f>
        <v>24.491666666666664</v>
      </c>
      <c r="O45" s="288">
        <f t="shared" ref="O45:O46" si="1">ROUND(N45/N44*100,1)</f>
        <v>103.4</v>
      </c>
      <c r="P45" s="218"/>
      <c r="Q45" s="291"/>
      <c r="R45" s="291"/>
      <c r="S45" s="218"/>
      <c r="T45" s="218"/>
      <c r="U45" s="218"/>
      <c r="V45" s="218"/>
      <c r="W45" s="218"/>
      <c r="X45" s="218"/>
      <c r="Y45" s="218"/>
      <c r="Z45" s="218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</row>
    <row r="46" spans="1:69" ht="11.1" customHeight="1" x14ac:dyDescent="0.15">
      <c r="A46" s="10" t="s">
        <v>212</v>
      </c>
      <c r="B46" s="215">
        <v>22.9</v>
      </c>
      <c r="C46" s="215">
        <v>22.7</v>
      </c>
      <c r="D46" s="215">
        <v>23</v>
      </c>
      <c r="E46" s="215">
        <v>23.1</v>
      </c>
      <c r="F46" s="215">
        <v>24.7</v>
      </c>
      <c r="G46" s="215">
        <v>24.6</v>
      </c>
      <c r="H46" s="215">
        <v>23.1</v>
      </c>
      <c r="I46" s="215">
        <v>23.2</v>
      </c>
      <c r="J46" s="215">
        <v>22.3</v>
      </c>
      <c r="K46" s="215">
        <v>20.8</v>
      </c>
      <c r="L46" s="215">
        <v>19.5</v>
      </c>
      <c r="M46" s="215">
        <v>20.100000000000001</v>
      </c>
      <c r="N46" s="288">
        <f>SUM(B46:M46)/12</f>
        <v>22.5</v>
      </c>
      <c r="O46" s="288">
        <f t="shared" si="1"/>
        <v>91.9</v>
      </c>
      <c r="P46" s="218"/>
      <c r="Q46" s="291"/>
      <c r="R46" s="291"/>
      <c r="S46" s="218"/>
      <c r="T46" s="218"/>
      <c r="U46" s="218"/>
      <c r="V46" s="218"/>
      <c r="W46" s="218"/>
      <c r="X46" s="218"/>
      <c r="Y46" s="218"/>
      <c r="Z46" s="218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</row>
    <row r="47" spans="1:69" ht="11.1" customHeight="1" x14ac:dyDescent="0.15">
      <c r="A47" s="10" t="s">
        <v>221</v>
      </c>
      <c r="B47" s="215">
        <v>18.8</v>
      </c>
      <c r="C47" s="215">
        <v>18.100000000000001</v>
      </c>
      <c r="D47" s="215">
        <v>19.5</v>
      </c>
      <c r="E47" s="215">
        <v>19.100000000000001</v>
      </c>
      <c r="F47" s="215">
        <v>19.2</v>
      </c>
      <c r="G47" s="215"/>
      <c r="H47" s="215"/>
      <c r="I47" s="215"/>
      <c r="J47" s="215"/>
      <c r="K47" s="215"/>
      <c r="L47" s="215"/>
      <c r="M47" s="215"/>
      <c r="N47" s="288"/>
      <c r="O47" s="288"/>
      <c r="P47" s="218"/>
      <c r="Q47" s="218"/>
      <c r="R47" s="218"/>
      <c r="S47" s="218"/>
      <c r="T47" s="218"/>
      <c r="U47" s="218"/>
      <c r="V47" s="218"/>
      <c r="W47" s="218"/>
      <c r="X47" s="218"/>
      <c r="Y47" s="218"/>
      <c r="Z47" s="218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</row>
    <row r="48" spans="1:69" ht="6.75" customHeight="1" x14ac:dyDescent="0.15">
      <c r="N48" s="57"/>
      <c r="O48" s="218"/>
      <c r="P48" s="218"/>
      <c r="Q48" s="218"/>
      <c r="R48" s="218"/>
      <c r="S48" s="218"/>
      <c r="T48" s="218"/>
      <c r="U48" s="218"/>
      <c r="V48" s="218"/>
      <c r="W48" s="218"/>
      <c r="X48" s="218"/>
      <c r="Y48" s="218"/>
      <c r="Z48" s="218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</row>
    <row r="49" spans="14:69" ht="9" hidden="1" customHeight="1" x14ac:dyDescent="0.15">
      <c r="N49" s="57"/>
      <c r="O49" s="218"/>
      <c r="P49" s="218"/>
      <c r="Q49" s="218"/>
      <c r="R49" s="218"/>
      <c r="S49" s="218"/>
      <c r="T49" s="218"/>
      <c r="U49" s="218"/>
      <c r="V49" s="218"/>
      <c r="W49" s="218"/>
      <c r="X49" s="218"/>
      <c r="Y49" s="218"/>
      <c r="Z49" s="218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</row>
    <row r="61" spans="14:69" ht="9" customHeight="1" x14ac:dyDescent="0.15"/>
    <row r="62" spans="14:69" ht="9" customHeight="1" x14ac:dyDescent="0.15"/>
    <row r="63" spans="14:69" ht="9" customHeight="1" x14ac:dyDescent="0.15"/>
    <row r="64" spans="14:69" ht="9" customHeight="1" x14ac:dyDescent="0.15"/>
    <row r="65" spans="1:26" ht="9" customHeight="1" x14ac:dyDescent="0.15"/>
    <row r="66" spans="1:26" ht="9" customHeight="1" x14ac:dyDescent="0.15"/>
    <row r="68" spans="1:26" ht="9.75" customHeight="1" x14ac:dyDescent="0.15"/>
    <row r="69" spans="1:26" ht="2.25" hidden="1" customHeight="1" x14ac:dyDescent="0.15">
      <c r="N69" s="57"/>
      <c r="O69" s="56"/>
      <c r="P69" s="56"/>
      <c r="Q69" s="56"/>
      <c r="R69" s="56"/>
      <c r="S69" s="56"/>
      <c r="T69" s="56"/>
      <c r="U69" s="56"/>
      <c r="V69" s="56"/>
      <c r="W69" s="56"/>
      <c r="X69" s="56"/>
      <c r="Y69" s="56"/>
      <c r="Z69" s="56"/>
    </row>
    <row r="70" spans="1:26" ht="11.1" customHeight="1" x14ac:dyDescent="0.15">
      <c r="A70" s="10"/>
      <c r="B70" s="11" t="s">
        <v>89</v>
      </c>
      <c r="C70" s="11" t="s">
        <v>90</v>
      </c>
      <c r="D70" s="11" t="s">
        <v>91</v>
      </c>
      <c r="E70" s="11" t="s">
        <v>92</v>
      </c>
      <c r="F70" s="11" t="s">
        <v>93</v>
      </c>
      <c r="G70" s="11" t="s">
        <v>94</v>
      </c>
      <c r="H70" s="11" t="s">
        <v>95</v>
      </c>
      <c r="I70" s="11" t="s">
        <v>96</v>
      </c>
      <c r="J70" s="11" t="s">
        <v>97</v>
      </c>
      <c r="K70" s="11" t="s">
        <v>98</v>
      </c>
      <c r="L70" s="11" t="s">
        <v>99</v>
      </c>
      <c r="M70" s="11" t="s">
        <v>100</v>
      </c>
      <c r="N70" s="282" t="s">
        <v>144</v>
      </c>
      <c r="O70" s="282" t="s">
        <v>145</v>
      </c>
      <c r="P70" s="57"/>
      <c r="Q70" s="57"/>
      <c r="R70" s="57"/>
      <c r="S70" s="57"/>
      <c r="T70" s="57"/>
      <c r="U70" s="57"/>
      <c r="V70" s="57"/>
      <c r="W70" s="57"/>
      <c r="X70" s="57"/>
      <c r="Y70" s="57"/>
      <c r="Z70" s="57"/>
    </row>
    <row r="71" spans="1:26" ht="11.1" customHeight="1" x14ac:dyDescent="0.15">
      <c r="A71" s="10" t="s">
        <v>201</v>
      </c>
      <c r="B71" s="206">
        <v>57.9</v>
      </c>
      <c r="C71" s="206">
        <v>59.2</v>
      </c>
      <c r="D71" s="206">
        <v>64.3</v>
      </c>
      <c r="E71" s="206">
        <v>67.400000000000006</v>
      </c>
      <c r="F71" s="206">
        <v>68.5</v>
      </c>
      <c r="G71" s="206">
        <v>61.6</v>
      </c>
      <c r="H71" s="206">
        <v>64.7</v>
      </c>
      <c r="I71" s="206">
        <v>63.2</v>
      </c>
      <c r="J71" s="206">
        <v>66.5</v>
      </c>
      <c r="K71" s="206">
        <v>62.4</v>
      </c>
      <c r="L71" s="206">
        <v>66.099999999999994</v>
      </c>
      <c r="M71" s="206">
        <v>61.3</v>
      </c>
      <c r="N71" s="287">
        <f>SUM(B71:M71)/12</f>
        <v>63.591666666666661</v>
      </c>
      <c r="O71" s="288">
        <v>111.5</v>
      </c>
      <c r="P71" s="57"/>
      <c r="Q71" s="386"/>
      <c r="R71" s="386"/>
      <c r="S71" s="57"/>
      <c r="T71" s="57"/>
      <c r="U71" s="57"/>
      <c r="V71" s="57"/>
      <c r="W71" s="57"/>
      <c r="X71" s="57"/>
      <c r="Y71" s="57"/>
      <c r="Z71" s="57"/>
    </row>
    <row r="72" spans="1:26" ht="11.1" customHeight="1" x14ac:dyDescent="0.15">
      <c r="A72" s="10" t="s">
        <v>204</v>
      </c>
      <c r="B72" s="206">
        <v>61.3</v>
      </c>
      <c r="C72" s="206">
        <v>57.5</v>
      </c>
      <c r="D72" s="206">
        <v>62.8</v>
      </c>
      <c r="E72" s="206">
        <v>55.8</v>
      </c>
      <c r="F72" s="206">
        <v>58</v>
      </c>
      <c r="G72" s="206">
        <v>59.3</v>
      </c>
      <c r="H72" s="206">
        <v>58.4</v>
      </c>
      <c r="I72" s="206">
        <v>61.5</v>
      </c>
      <c r="J72" s="206">
        <v>60.7</v>
      </c>
      <c r="K72" s="206">
        <v>64</v>
      </c>
      <c r="L72" s="206">
        <v>68.3</v>
      </c>
      <c r="M72" s="206">
        <v>58.9</v>
      </c>
      <c r="N72" s="287">
        <f>SUM(B72:M72)/12</f>
        <v>60.541666666666657</v>
      </c>
      <c r="O72" s="288">
        <f t="shared" ref="O72:O74" si="2">ROUND(N72/N71*100,1)</f>
        <v>95.2</v>
      </c>
      <c r="P72" s="57"/>
      <c r="Q72" s="386"/>
      <c r="R72" s="386"/>
      <c r="S72" s="57"/>
      <c r="T72" s="57"/>
      <c r="U72" s="57"/>
      <c r="V72" s="57"/>
      <c r="W72" s="57"/>
      <c r="X72" s="57"/>
      <c r="Y72" s="57"/>
      <c r="Z72" s="57"/>
    </row>
    <row r="73" spans="1:26" ht="11.1" customHeight="1" x14ac:dyDescent="0.15">
      <c r="A73" s="10" t="s">
        <v>213</v>
      </c>
      <c r="B73" s="206">
        <v>63.7</v>
      </c>
      <c r="C73" s="206">
        <v>56.1</v>
      </c>
      <c r="D73" s="206">
        <v>59.3</v>
      </c>
      <c r="E73" s="206">
        <v>58.2</v>
      </c>
      <c r="F73" s="206">
        <v>54.4</v>
      </c>
      <c r="G73" s="206">
        <v>52.5</v>
      </c>
      <c r="H73" s="206">
        <v>58.1</v>
      </c>
      <c r="I73" s="206">
        <v>52.2</v>
      </c>
      <c r="J73" s="206">
        <v>52.7</v>
      </c>
      <c r="K73" s="206">
        <v>61.5</v>
      </c>
      <c r="L73" s="206">
        <v>55.5</v>
      </c>
      <c r="M73" s="206">
        <v>59.8</v>
      </c>
      <c r="N73" s="287">
        <f>SUM(B73:M73)/12</f>
        <v>57</v>
      </c>
      <c r="O73" s="288">
        <f t="shared" si="2"/>
        <v>94.2</v>
      </c>
      <c r="Q73" s="390"/>
      <c r="R73" s="390"/>
    </row>
    <row r="74" spans="1:26" ht="11.1" customHeight="1" x14ac:dyDescent="0.15">
      <c r="A74" s="10" t="s">
        <v>212</v>
      </c>
      <c r="B74" s="206">
        <v>50.6</v>
      </c>
      <c r="C74" s="206">
        <v>59.7</v>
      </c>
      <c r="D74" s="206">
        <v>59.2</v>
      </c>
      <c r="E74" s="206">
        <v>58</v>
      </c>
      <c r="F74" s="206">
        <v>51.7</v>
      </c>
      <c r="G74" s="206">
        <v>50.6</v>
      </c>
      <c r="H74" s="206">
        <v>49.6</v>
      </c>
      <c r="I74" s="206">
        <v>51.4</v>
      </c>
      <c r="J74" s="206">
        <v>56.8</v>
      </c>
      <c r="K74" s="206">
        <v>55.7</v>
      </c>
      <c r="L74" s="206">
        <v>61.1</v>
      </c>
      <c r="M74" s="206">
        <v>66.099999999999994</v>
      </c>
      <c r="N74" s="287">
        <f>SUM(B74:M74)/12</f>
        <v>55.875000000000007</v>
      </c>
      <c r="O74" s="288">
        <f t="shared" si="2"/>
        <v>98</v>
      </c>
      <c r="Q74" s="390"/>
      <c r="R74" s="390"/>
    </row>
    <row r="75" spans="1:26" ht="11.1" customHeight="1" x14ac:dyDescent="0.15">
      <c r="A75" s="10" t="s">
        <v>221</v>
      </c>
      <c r="B75" s="206">
        <v>51.9</v>
      </c>
      <c r="C75" s="206">
        <v>57.5</v>
      </c>
      <c r="D75" s="206">
        <v>67.900000000000006</v>
      </c>
      <c r="E75" s="206">
        <v>70.8</v>
      </c>
      <c r="F75" s="206">
        <v>59.1</v>
      </c>
      <c r="G75" s="206"/>
      <c r="H75" s="206"/>
      <c r="I75" s="206"/>
      <c r="J75" s="206"/>
      <c r="K75" s="206"/>
      <c r="L75" s="206"/>
      <c r="M75" s="206"/>
      <c r="N75" s="287"/>
      <c r="O75" s="288"/>
    </row>
    <row r="76" spans="1:26" ht="9.9499999999999993" customHeight="1" x14ac:dyDescent="0.15">
      <c r="B76" s="212"/>
      <c r="C76" s="212"/>
      <c r="D76" s="212"/>
      <c r="E76" s="212"/>
      <c r="F76" s="212"/>
      <c r="G76" s="212"/>
      <c r="H76" s="212"/>
      <c r="I76" s="212"/>
      <c r="J76" s="212"/>
      <c r="K76" s="210"/>
      <c r="L76" s="212"/>
      <c r="M76" s="212"/>
    </row>
    <row r="77" spans="1:26" ht="9.9499999999999993" customHeight="1" x14ac:dyDescent="0.15"/>
    <row r="78" spans="1:26" ht="9" customHeight="1" x14ac:dyDescent="0.15"/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92D050"/>
  </sheetPr>
  <dimension ref="A3:AY93"/>
  <sheetViews>
    <sheetView workbookViewId="0">
      <selection activeCell="U79" sqref="U79"/>
    </sheetView>
  </sheetViews>
  <sheetFormatPr defaultColWidth="7.625" defaultRowHeight="9.9499999999999993" customHeight="1" x14ac:dyDescent="0.15"/>
  <cols>
    <col min="1" max="1" width="7.625" style="310" customWidth="1"/>
    <col min="2" max="13" width="6.125" style="310" customWidth="1"/>
    <col min="14" max="16384" width="7.625" style="310"/>
  </cols>
  <sheetData>
    <row r="3" spans="12:51" ht="9.9499999999999993" customHeight="1" x14ac:dyDescent="0.15">
      <c r="L3" s="57"/>
      <c r="M3" s="56"/>
      <c r="N3" s="57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</row>
    <row r="4" spans="12:51" ht="9.9499999999999993" customHeight="1" x14ac:dyDescent="0.15">
      <c r="L4" s="57"/>
      <c r="M4" s="218"/>
      <c r="N4" s="57"/>
      <c r="O4" s="218"/>
      <c r="P4" s="218"/>
      <c r="Q4" s="218"/>
      <c r="R4" s="218"/>
      <c r="S4" s="218"/>
      <c r="T4" s="218"/>
      <c r="U4" s="218"/>
      <c r="V4" s="218"/>
      <c r="W4" s="218"/>
      <c r="X4" s="218"/>
      <c r="Y4" s="218"/>
      <c r="Z4" s="218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</row>
    <row r="5" spans="12:51" ht="9.9499999999999993" customHeight="1" x14ac:dyDescent="0.15">
      <c r="L5" s="57"/>
      <c r="M5" s="218"/>
      <c r="N5" s="57"/>
      <c r="O5" s="218"/>
      <c r="P5" s="218"/>
      <c r="Q5" s="218"/>
      <c r="R5" s="218"/>
      <c r="S5" s="218"/>
      <c r="T5" s="218"/>
      <c r="U5" s="218"/>
      <c r="V5" s="218"/>
      <c r="W5" s="218"/>
      <c r="X5" s="218"/>
      <c r="Y5" s="218"/>
      <c r="Z5" s="218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</row>
    <row r="6" spans="12:51" ht="9.9499999999999993" customHeight="1" x14ac:dyDescent="0.15">
      <c r="L6" s="57"/>
      <c r="M6" s="218"/>
      <c r="N6" s="57"/>
      <c r="O6" s="218"/>
      <c r="P6" s="218"/>
      <c r="Q6" s="218"/>
      <c r="R6" s="218"/>
      <c r="S6" s="218"/>
      <c r="T6" s="218"/>
      <c r="U6" s="218"/>
      <c r="V6" s="218"/>
      <c r="W6" s="218"/>
      <c r="X6" s="218"/>
      <c r="Y6" s="218"/>
      <c r="Z6" s="218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</row>
    <row r="7" spans="12:51" ht="9.9499999999999993" customHeight="1" x14ac:dyDescent="0.15">
      <c r="L7" s="57"/>
      <c r="M7" s="218"/>
      <c r="N7" s="57"/>
      <c r="O7" s="218"/>
      <c r="P7" s="218"/>
      <c r="Q7" s="218"/>
      <c r="R7" s="218"/>
      <c r="S7" s="218"/>
      <c r="T7" s="218"/>
      <c r="U7" s="218"/>
      <c r="V7" s="218"/>
      <c r="W7" s="218"/>
      <c r="X7" s="218"/>
      <c r="Y7" s="218"/>
      <c r="Z7" s="218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</row>
    <row r="8" spans="12:51" ht="9.9499999999999993" customHeight="1" x14ac:dyDescent="0.15">
      <c r="L8" s="57"/>
      <c r="M8" s="218"/>
      <c r="N8" s="57"/>
      <c r="O8" s="218"/>
      <c r="P8" s="218"/>
      <c r="Q8" s="218"/>
      <c r="R8" s="218"/>
      <c r="S8" s="218"/>
      <c r="T8" s="218"/>
      <c r="U8" s="218"/>
      <c r="V8" s="218"/>
      <c r="W8" s="218"/>
      <c r="X8" s="218"/>
      <c r="Y8" s="218"/>
      <c r="Z8" s="218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</row>
    <row r="9" spans="12:51" ht="9.9499999999999993" customHeight="1" x14ac:dyDescent="0.15">
      <c r="L9" s="57"/>
      <c r="M9" s="57"/>
      <c r="N9" s="213"/>
      <c r="O9" s="213"/>
      <c r="P9" s="213"/>
      <c r="Q9" s="213"/>
      <c r="R9" s="213"/>
      <c r="S9" s="213"/>
      <c r="T9" s="213"/>
      <c r="U9" s="213"/>
      <c r="V9" s="213"/>
      <c r="W9" s="213"/>
      <c r="X9" s="213"/>
      <c r="Y9" s="213"/>
      <c r="Z9" s="213"/>
      <c r="AA9" s="1"/>
    </row>
    <row r="10" spans="12:51" ht="9.9499999999999993" customHeight="1" x14ac:dyDescent="0.15">
      <c r="L10" s="57"/>
      <c r="M10" s="57"/>
      <c r="N10" s="213"/>
      <c r="O10" s="213"/>
      <c r="P10" s="213"/>
      <c r="Q10" s="213"/>
      <c r="R10" s="213"/>
      <c r="S10" s="213"/>
      <c r="T10" s="213"/>
      <c r="U10" s="213"/>
      <c r="V10" s="213"/>
      <c r="W10" s="213"/>
      <c r="X10" s="213"/>
      <c r="Y10" s="213"/>
      <c r="Z10" s="213"/>
      <c r="AA10" s="1"/>
    </row>
    <row r="11" spans="12:51" ht="9.9499999999999993" customHeight="1" x14ac:dyDescent="0.15">
      <c r="L11" s="57"/>
      <c r="M11" s="57"/>
      <c r="N11" s="213"/>
      <c r="O11" s="213"/>
      <c r="P11" s="213"/>
      <c r="Q11" s="213"/>
      <c r="R11" s="213"/>
      <c r="S11" s="213"/>
      <c r="T11" s="213"/>
      <c r="U11" s="213"/>
      <c r="V11" s="213"/>
      <c r="W11" s="213"/>
      <c r="X11" s="213"/>
      <c r="Y11" s="213"/>
      <c r="Z11" s="213"/>
      <c r="AA11" s="1"/>
    </row>
    <row r="12" spans="12:51" ht="9.9499999999999993" customHeight="1" x14ac:dyDescent="0.15">
      <c r="L12" s="57"/>
      <c r="M12" s="57"/>
      <c r="N12" s="213"/>
      <c r="O12" s="213"/>
      <c r="P12" s="213"/>
      <c r="Q12" s="213"/>
      <c r="R12" s="213"/>
      <c r="S12" s="213"/>
      <c r="T12" s="213"/>
      <c r="U12" s="213"/>
      <c r="V12" s="213"/>
      <c r="W12" s="213"/>
      <c r="X12" s="213"/>
      <c r="Y12" s="213"/>
      <c r="Z12" s="213"/>
      <c r="AA12" s="1"/>
    </row>
    <row r="13" spans="12:51" ht="9.9499999999999993" customHeight="1" x14ac:dyDescent="0.15">
      <c r="L13" s="57"/>
      <c r="M13" s="57"/>
      <c r="N13" s="213"/>
      <c r="O13" s="213"/>
      <c r="P13" s="213"/>
      <c r="Q13" s="213"/>
      <c r="R13" s="213"/>
      <c r="S13" s="213"/>
      <c r="T13" s="213"/>
      <c r="U13" s="213"/>
      <c r="V13" s="213"/>
      <c r="W13" s="213"/>
      <c r="X13" s="213"/>
      <c r="Y13" s="213"/>
      <c r="Z13" s="213"/>
      <c r="AA13" s="1"/>
    </row>
    <row r="14" spans="12:51" ht="9.9499999999999993" customHeight="1" x14ac:dyDescent="0.15">
      <c r="L14" s="57"/>
      <c r="M14" s="56"/>
      <c r="AA14" s="1"/>
    </row>
    <row r="15" spans="12:51" ht="9.9499999999999993" customHeight="1" x14ac:dyDescent="0.15">
      <c r="L15" s="57"/>
      <c r="M15" s="218"/>
      <c r="AA15" s="1"/>
    </row>
    <row r="16" spans="12:51" ht="9.9499999999999993" customHeight="1" x14ac:dyDescent="0.15">
      <c r="L16" s="57"/>
      <c r="M16" s="218"/>
      <c r="AA16" s="1"/>
    </row>
    <row r="17" spans="1:27" ht="9.9499999999999993" customHeight="1" x14ac:dyDescent="0.15">
      <c r="L17" s="57"/>
      <c r="M17" s="218"/>
      <c r="AA17" s="1"/>
    </row>
    <row r="18" spans="1:27" ht="9.9499999999999993" customHeight="1" x14ac:dyDescent="0.15">
      <c r="L18" s="57"/>
      <c r="M18" s="218"/>
      <c r="AA18" s="1"/>
    </row>
    <row r="19" spans="1:27" ht="9.9499999999999993" customHeight="1" x14ac:dyDescent="0.15">
      <c r="L19" s="57"/>
      <c r="M19" s="218"/>
      <c r="AA19" s="1"/>
    </row>
    <row r="20" spans="1:27" ht="9.9499999999999993" customHeight="1" x14ac:dyDescent="0.15">
      <c r="L20" s="57"/>
      <c r="M20" s="57"/>
      <c r="AA20" s="1"/>
    </row>
    <row r="21" spans="1:27" ht="9.9499999999999993" customHeight="1" x14ac:dyDescent="0.15">
      <c r="L21" s="57"/>
      <c r="M21" s="57"/>
      <c r="AA21" s="1"/>
    </row>
    <row r="22" spans="1:27" ht="9.9499999999999993" customHeight="1" x14ac:dyDescent="0.15">
      <c r="L22" s="57"/>
      <c r="M22" s="57"/>
      <c r="AA22" s="1"/>
    </row>
    <row r="23" spans="1:27" ht="3" customHeight="1" x14ac:dyDescent="0.15">
      <c r="AA23" s="1"/>
    </row>
    <row r="24" spans="1:27" ht="11.1" customHeight="1" x14ac:dyDescent="0.15">
      <c r="A24" s="10"/>
      <c r="B24" s="11" t="s">
        <v>89</v>
      </c>
      <c r="C24" s="11" t="s">
        <v>90</v>
      </c>
      <c r="D24" s="11" t="s">
        <v>91</v>
      </c>
      <c r="E24" s="11" t="s">
        <v>92</v>
      </c>
      <c r="F24" s="11" t="s">
        <v>93</v>
      </c>
      <c r="G24" s="11" t="s">
        <v>94</v>
      </c>
      <c r="H24" s="11" t="s">
        <v>95</v>
      </c>
      <c r="I24" s="11" t="s">
        <v>96</v>
      </c>
      <c r="J24" s="11" t="s">
        <v>97</v>
      </c>
      <c r="K24" s="11" t="s">
        <v>98</v>
      </c>
      <c r="L24" s="11" t="s">
        <v>99</v>
      </c>
      <c r="M24" s="11" t="s">
        <v>100</v>
      </c>
      <c r="N24" s="282" t="s">
        <v>143</v>
      </c>
      <c r="O24" s="16" t="s">
        <v>145</v>
      </c>
      <c r="AA24" s="1"/>
    </row>
    <row r="25" spans="1:27" ht="11.1" customHeight="1" x14ac:dyDescent="0.15">
      <c r="A25" s="10" t="s">
        <v>201</v>
      </c>
      <c r="B25" s="215">
        <v>16.899999999999999</v>
      </c>
      <c r="C25" s="215">
        <v>14.7</v>
      </c>
      <c r="D25" s="215">
        <v>19.899999999999999</v>
      </c>
      <c r="E25" s="215">
        <v>20</v>
      </c>
      <c r="F25" s="215">
        <v>23.4</v>
      </c>
      <c r="G25" s="215">
        <v>19.3</v>
      </c>
      <c r="H25" s="215">
        <v>19.5</v>
      </c>
      <c r="I25" s="215">
        <v>17.8</v>
      </c>
      <c r="J25" s="215">
        <v>19</v>
      </c>
      <c r="K25" s="215">
        <v>17.8</v>
      </c>
      <c r="L25" s="215">
        <v>19.100000000000001</v>
      </c>
      <c r="M25" s="215">
        <v>22.7</v>
      </c>
      <c r="N25" s="288">
        <f>SUM(B25:M25)</f>
        <v>230.1</v>
      </c>
      <c r="O25" s="208">
        <v>107.6</v>
      </c>
      <c r="Q25" s="21"/>
      <c r="R25" s="21"/>
      <c r="AA25" s="1"/>
    </row>
    <row r="26" spans="1:27" ht="11.1" customHeight="1" x14ac:dyDescent="0.15">
      <c r="A26" s="10" t="s">
        <v>204</v>
      </c>
      <c r="B26" s="215">
        <v>17.8</v>
      </c>
      <c r="C26" s="215">
        <v>19.2</v>
      </c>
      <c r="D26" s="215">
        <v>22</v>
      </c>
      <c r="E26" s="215">
        <v>19.600000000000001</v>
      </c>
      <c r="F26" s="215">
        <v>21.2</v>
      </c>
      <c r="G26" s="215">
        <v>21.5</v>
      </c>
      <c r="H26" s="215">
        <v>19.5</v>
      </c>
      <c r="I26" s="215">
        <v>20.8</v>
      </c>
      <c r="J26" s="215">
        <v>18</v>
      </c>
      <c r="K26" s="215">
        <v>21.1</v>
      </c>
      <c r="L26" s="215">
        <v>20.7</v>
      </c>
      <c r="M26" s="215">
        <v>18.2</v>
      </c>
      <c r="N26" s="288">
        <f>SUM(B26:M26)</f>
        <v>239.6</v>
      </c>
      <c r="O26" s="208">
        <f>ROUND(N26/N25*100,1)</f>
        <v>104.1</v>
      </c>
      <c r="Q26" s="21"/>
      <c r="R26" s="21"/>
      <c r="AA26" s="1"/>
    </row>
    <row r="27" spans="1:27" ht="11.1" customHeight="1" x14ac:dyDescent="0.15">
      <c r="A27" s="10" t="s">
        <v>213</v>
      </c>
      <c r="B27" s="215">
        <v>18.600000000000001</v>
      </c>
      <c r="C27" s="215">
        <v>19.100000000000001</v>
      </c>
      <c r="D27" s="215">
        <v>19.899999999999999</v>
      </c>
      <c r="E27" s="215">
        <v>18.5</v>
      </c>
      <c r="F27" s="215">
        <v>19.8</v>
      </c>
      <c r="G27" s="215">
        <v>18</v>
      </c>
      <c r="H27" s="215">
        <v>20.6</v>
      </c>
      <c r="I27" s="215">
        <v>17.5</v>
      </c>
      <c r="J27" s="215">
        <v>17.100000000000001</v>
      </c>
      <c r="K27" s="215">
        <v>21.2</v>
      </c>
      <c r="L27" s="215">
        <v>19</v>
      </c>
      <c r="M27" s="215">
        <v>18.2</v>
      </c>
      <c r="N27" s="288">
        <f>SUM(B27:M27)</f>
        <v>227.49999999999997</v>
      </c>
      <c r="O27" s="208">
        <f t="shared" ref="O27:O28" si="0">ROUND(N27/N26*100,1)</f>
        <v>94.9</v>
      </c>
      <c r="Q27" s="21"/>
      <c r="R27" s="21"/>
      <c r="AA27" s="1"/>
    </row>
    <row r="28" spans="1:27" ht="11.1" customHeight="1" x14ac:dyDescent="0.15">
      <c r="A28" s="10" t="s">
        <v>212</v>
      </c>
      <c r="B28" s="215">
        <v>18</v>
      </c>
      <c r="C28" s="215">
        <v>21.8</v>
      </c>
      <c r="D28" s="215">
        <v>22.1</v>
      </c>
      <c r="E28" s="215">
        <v>19</v>
      </c>
      <c r="F28" s="215">
        <v>19.3</v>
      </c>
      <c r="G28" s="215">
        <v>17.8</v>
      </c>
      <c r="H28" s="215">
        <v>20.3</v>
      </c>
      <c r="I28" s="215">
        <v>18.899999999999999</v>
      </c>
      <c r="J28" s="215">
        <v>18.600000000000001</v>
      </c>
      <c r="K28" s="215">
        <v>20.100000000000001</v>
      </c>
      <c r="L28" s="215">
        <v>17.3</v>
      </c>
      <c r="M28" s="215">
        <v>19.2</v>
      </c>
      <c r="N28" s="288">
        <f>SUM(B28:M28)</f>
        <v>232.4</v>
      </c>
      <c r="O28" s="208">
        <f t="shared" si="0"/>
        <v>102.2</v>
      </c>
      <c r="Q28" s="21"/>
      <c r="R28" s="21"/>
      <c r="AA28" s="1"/>
    </row>
    <row r="29" spans="1:27" ht="11.1" customHeight="1" x14ac:dyDescent="0.15">
      <c r="A29" s="10" t="s">
        <v>221</v>
      </c>
      <c r="B29" s="215">
        <v>16.7</v>
      </c>
      <c r="C29" s="215">
        <v>20</v>
      </c>
      <c r="D29" s="215">
        <v>21.5</v>
      </c>
      <c r="E29" s="215">
        <v>20.7</v>
      </c>
      <c r="F29" s="215">
        <v>21.3</v>
      </c>
      <c r="G29" s="215"/>
      <c r="H29" s="215"/>
      <c r="I29" s="215"/>
      <c r="J29" s="215"/>
      <c r="K29" s="215"/>
      <c r="L29" s="215"/>
      <c r="M29" s="215"/>
      <c r="N29" s="288"/>
      <c r="O29" s="208"/>
      <c r="AA29" s="1"/>
    </row>
    <row r="30" spans="1:27" ht="9.9499999999999993" customHeight="1" x14ac:dyDescent="0.15">
      <c r="N30" s="212"/>
      <c r="O30" s="212"/>
      <c r="AA30" s="1"/>
    </row>
    <row r="31" spans="1:27" ht="9.9499999999999993" customHeight="1" x14ac:dyDescent="0.15">
      <c r="N31" s="213"/>
      <c r="O31" s="213"/>
      <c r="P31" s="213"/>
      <c r="Q31" s="213"/>
      <c r="R31" s="213"/>
      <c r="S31" s="213"/>
      <c r="T31" s="213"/>
      <c r="U31" s="213"/>
      <c r="V31" s="213"/>
      <c r="W31" s="213"/>
      <c r="X31" s="213"/>
      <c r="AA31" s="1"/>
    </row>
    <row r="51" spans="1:50" ht="9.9499999999999993" customHeight="1" x14ac:dyDescent="0.15">
      <c r="N51" s="1"/>
      <c r="O51" s="57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</row>
    <row r="52" spans="1:50" ht="7.5" customHeight="1" x14ac:dyDescent="0.15"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</row>
    <row r="53" spans="1:50" ht="11.1" customHeight="1" x14ac:dyDescent="0.15">
      <c r="A53" s="10"/>
      <c r="B53" s="11" t="s">
        <v>89</v>
      </c>
      <c r="C53" s="11" t="s">
        <v>90</v>
      </c>
      <c r="D53" s="11" t="s">
        <v>91</v>
      </c>
      <c r="E53" s="11" t="s">
        <v>92</v>
      </c>
      <c r="F53" s="11" t="s">
        <v>93</v>
      </c>
      <c r="G53" s="11" t="s">
        <v>94</v>
      </c>
      <c r="H53" s="11" t="s">
        <v>95</v>
      </c>
      <c r="I53" s="11" t="s">
        <v>96</v>
      </c>
      <c r="J53" s="11" t="s">
        <v>97</v>
      </c>
      <c r="K53" s="11" t="s">
        <v>98</v>
      </c>
      <c r="L53" s="11" t="s">
        <v>99</v>
      </c>
      <c r="M53" s="11" t="s">
        <v>100</v>
      </c>
      <c r="N53" s="282" t="s">
        <v>144</v>
      </c>
      <c r="O53" s="209" t="s">
        <v>146</v>
      </c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6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</row>
    <row r="54" spans="1:50" ht="11.1" customHeight="1" x14ac:dyDescent="0.15">
      <c r="A54" s="10" t="s">
        <v>201</v>
      </c>
      <c r="B54" s="215">
        <v>38</v>
      </c>
      <c r="C54" s="215">
        <v>35.700000000000003</v>
      </c>
      <c r="D54" s="215">
        <v>37</v>
      </c>
      <c r="E54" s="215">
        <v>36.799999999999997</v>
      </c>
      <c r="F54" s="215">
        <v>39.200000000000003</v>
      </c>
      <c r="G54" s="215">
        <v>38</v>
      </c>
      <c r="H54" s="215">
        <v>35.9</v>
      </c>
      <c r="I54" s="215">
        <v>35.4</v>
      </c>
      <c r="J54" s="215">
        <v>36.700000000000003</v>
      </c>
      <c r="K54" s="215">
        <v>37.200000000000003</v>
      </c>
      <c r="L54" s="215">
        <v>37.1</v>
      </c>
      <c r="M54" s="215">
        <v>38</v>
      </c>
      <c r="N54" s="288">
        <f t="shared" ref="N54:N56" si="1">SUM(B54:M54)/12</f>
        <v>37.083333333333329</v>
      </c>
      <c r="O54" s="393">
        <v>95.5</v>
      </c>
      <c r="P54" s="218"/>
      <c r="Q54" s="391"/>
      <c r="R54" s="391"/>
      <c r="S54" s="218"/>
      <c r="T54" s="218"/>
      <c r="U54" s="218"/>
      <c r="V54" s="218"/>
      <c r="W54" s="218"/>
      <c r="X54" s="218"/>
      <c r="Y54" s="218"/>
      <c r="Z54" s="218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</row>
    <row r="55" spans="1:50" ht="11.1" customHeight="1" x14ac:dyDescent="0.15">
      <c r="A55" s="10" t="s">
        <v>204</v>
      </c>
      <c r="B55" s="215">
        <v>36.9</v>
      </c>
      <c r="C55" s="215">
        <v>38.9</v>
      </c>
      <c r="D55" s="215">
        <v>39.799999999999997</v>
      </c>
      <c r="E55" s="215">
        <v>38.4</v>
      </c>
      <c r="F55" s="215">
        <v>39.200000000000003</v>
      </c>
      <c r="G55" s="215">
        <v>40.700000000000003</v>
      </c>
      <c r="H55" s="215">
        <v>37.9</v>
      </c>
      <c r="I55" s="215">
        <v>39</v>
      </c>
      <c r="J55" s="215">
        <v>38.4</v>
      </c>
      <c r="K55" s="215">
        <v>40.1</v>
      </c>
      <c r="L55" s="215">
        <v>40.799999999999997</v>
      </c>
      <c r="M55" s="215">
        <v>39.700000000000003</v>
      </c>
      <c r="N55" s="288">
        <f t="shared" si="1"/>
        <v>39.15</v>
      </c>
      <c r="O55" s="393">
        <f>ROUND(N55/N54*100,1)</f>
        <v>105.6</v>
      </c>
      <c r="P55" s="218"/>
      <c r="Q55" s="391"/>
      <c r="R55" s="391"/>
      <c r="S55" s="218"/>
      <c r="T55" s="218"/>
      <c r="U55" s="218"/>
      <c r="V55" s="218"/>
      <c r="W55" s="218"/>
      <c r="X55" s="218"/>
      <c r="Y55" s="218"/>
      <c r="Z55" s="218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</row>
    <row r="56" spans="1:50" ht="11.1" customHeight="1" x14ac:dyDescent="0.15">
      <c r="A56" s="10" t="s">
        <v>213</v>
      </c>
      <c r="B56" s="215">
        <v>40.9</v>
      </c>
      <c r="C56" s="215">
        <v>42.3</v>
      </c>
      <c r="D56" s="215">
        <v>42.1</v>
      </c>
      <c r="E56" s="215">
        <v>37.9</v>
      </c>
      <c r="F56" s="215">
        <v>39.700000000000003</v>
      </c>
      <c r="G56" s="215">
        <v>38.4</v>
      </c>
      <c r="H56" s="215">
        <v>39.6</v>
      </c>
      <c r="I56" s="215">
        <v>39.299999999999997</v>
      </c>
      <c r="J56" s="215">
        <v>38.1</v>
      </c>
      <c r="K56" s="215">
        <v>40.4</v>
      </c>
      <c r="L56" s="215">
        <v>41.1</v>
      </c>
      <c r="M56" s="215">
        <v>39</v>
      </c>
      <c r="N56" s="288">
        <f t="shared" si="1"/>
        <v>39.9</v>
      </c>
      <c r="O56" s="393">
        <f t="shared" ref="O56:O57" si="2">ROUND(N56/N55*100,1)</f>
        <v>101.9</v>
      </c>
      <c r="P56" s="218"/>
      <c r="Q56" s="391"/>
      <c r="R56" s="391"/>
      <c r="S56" s="218"/>
      <c r="T56" s="218"/>
      <c r="U56" s="218"/>
      <c r="V56" s="218"/>
      <c r="W56" s="218"/>
      <c r="X56" s="218"/>
      <c r="Y56" s="218"/>
      <c r="Z56" s="218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</row>
    <row r="57" spans="1:50" ht="11.1" customHeight="1" x14ac:dyDescent="0.15">
      <c r="A57" s="10" t="s">
        <v>212</v>
      </c>
      <c r="B57" s="215">
        <v>40.5</v>
      </c>
      <c r="C57" s="215">
        <v>42.5</v>
      </c>
      <c r="D57" s="215">
        <v>41.8</v>
      </c>
      <c r="E57" s="215">
        <v>40.1</v>
      </c>
      <c r="F57" s="215">
        <v>43</v>
      </c>
      <c r="G57" s="215">
        <v>42.8</v>
      </c>
      <c r="H57" s="215">
        <v>42.7</v>
      </c>
      <c r="I57" s="215">
        <v>42.3</v>
      </c>
      <c r="J57" s="215">
        <v>41</v>
      </c>
      <c r="K57" s="215">
        <v>40.700000000000003</v>
      </c>
      <c r="L57" s="215">
        <v>38</v>
      </c>
      <c r="M57" s="215">
        <v>36.4</v>
      </c>
      <c r="N57" s="288">
        <f>SUM(B57:M57)/12</f>
        <v>40.983333333333327</v>
      </c>
      <c r="O57" s="393">
        <f t="shared" si="2"/>
        <v>102.7</v>
      </c>
      <c r="P57" s="218"/>
      <c r="Q57" s="391"/>
      <c r="R57" s="391"/>
      <c r="S57" s="218"/>
      <c r="T57" s="218"/>
      <c r="U57" s="218"/>
      <c r="V57" s="218"/>
      <c r="W57" s="218"/>
      <c r="X57" s="218"/>
      <c r="Y57" s="218"/>
      <c r="Z57" s="218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</row>
    <row r="58" spans="1:50" ht="11.1" customHeight="1" x14ac:dyDescent="0.15">
      <c r="A58" s="10" t="s">
        <v>221</v>
      </c>
      <c r="B58" s="215">
        <v>36.9</v>
      </c>
      <c r="C58" s="215">
        <v>38.200000000000003</v>
      </c>
      <c r="D58" s="215">
        <v>38.200000000000003</v>
      </c>
      <c r="E58" s="215">
        <v>36.4</v>
      </c>
      <c r="F58" s="215">
        <v>37.700000000000003</v>
      </c>
      <c r="G58" s="215"/>
      <c r="H58" s="215"/>
      <c r="I58" s="215"/>
      <c r="J58" s="215"/>
      <c r="K58" s="215"/>
      <c r="L58" s="215"/>
      <c r="M58" s="215"/>
      <c r="N58" s="288"/>
      <c r="O58" s="393"/>
      <c r="P58" s="218"/>
      <c r="Q58" s="291"/>
      <c r="R58" s="291"/>
      <c r="S58" s="218"/>
      <c r="T58" s="218"/>
      <c r="U58" s="218"/>
      <c r="V58" s="218"/>
      <c r="W58" s="218"/>
      <c r="X58" s="218"/>
      <c r="Y58" s="218"/>
      <c r="Z58" s="218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</row>
    <row r="59" spans="1:50" ht="6" customHeight="1" x14ac:dyDescent="0.15">
      <c r="N59" s="57"/>
      <c r="O59" s="289"/>
      <c r="P59" s="57"/>
      <c r="Q59" s="57"/>
      <c r="R59" s="57"/>
      <c r="S59" s="57"/>
      <c r="T59" s="57"/>
      <c r="U59" s="57"/>
      <c r="V59" s="57"/>
      <c r="W59" s="57"/>
      <c r="X59" s="57"/>
      <c r="Y59" s="57"/>
      <c r="Z59" s="57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</row>
    <row r="60" spans="1:50" ht="9.9499999999999993" customHeight="1" x14ac:dyDescent="0.15">
      <c r="O60" s="290"/>
    </row>
    <row r="65" spans="7:28" ht="9.9499999999999993" customHeight="1" x14ac:dyDescent="0.15">
      <c r="G65" s="219"/>
    </row>
    <row r="66" spans="7:28" ht="9.9499999999999993" customHeight="1" x14ac:dyDescent="0.15">
      <c r="N66" s="213"/>
      <c r="O66" s="213"/>
      <c r="P66" s="213"/>
      <c r="Q66" s="213"/>
      <c r="R66" s="213"/>
      <c r="S66" s="213"/>
      <c r="T66" s="213"/>
      <c r="U66" s="213"/>
      <c r="V66" s="213"/>
      <c r="W66" s="213"/>
      <c r="X66" s="213"/>
      <c r="Y66" s="213"/>
      <c r="Z66" s="213"/>
    </row>
    <row r="67" spans="7:28" ht="9.9499999999999993" customHeight="1" x14ac:dyDescent="0.15">
      <c r="N67" s="213"/>
      <c r="O67" s="213"/>
      <c r="P67" s="213"/>
      <c r="Q67" s="213"/>
      <c r="R67" s="213"/>
      <c r="S67" s="213"/>
      <c r="T67" s="213"/>
      <c r="U67" s="213"/>
      <c r="V67" s="213"/>
      <c r="W67" s="213"/>
      <c r="X67" s="213"/>
      <c r="Y67" s="213"/>
      <c r="Z67" s="213"/>
    </row>
    <row r="68" spans="7:28" ht="9.9499999999999993" customHeight="1" x14ac:dyDescent="0.15">
      <c r="N68" s="213"/>
      <c r="O68" s="213"/>
      <c r="P68" s="213"/>
      <c r="Q68" s="213"/>
      <c r="R68" s="213"/>
      <c r="S68" s="213"/>
      <c r="T68" s="213"/>
      <c r="U68" s="213"/>
      <c r="V68" s="213"/>
      <c r="W68" s="213"/>
      <c r="X68" s="213"/>
      <c r="Y68" s="213"/>
      <c r="Z68" s="213"/>
    </row>
    <row r="69" spans="7:28" ht="9.9499999999999993" customHeight="1" x14ac:dyDescent="0.15">
      <c r="N69" s="213"/>
      <c r="O69" s="213"/>
      <c r="P69" s="213"/>
      <c r="Q69" s="213"/>
      <c r="R69" s="213"/>
      <c r="S69" s="213"/>
      <c r="T69" s="213"/>
      <c r="U69" s="213"/>
      <c r="V69" s="213"/>
      <c r="W69" s="213"/>
      <c r="X69" s="213"/>
      <c r="Y69" s="213"/>
      <c r="Z69" s="213"/>
    </row>
    <row r="70" spans="7:28" ht="9.9499999999999993" customHeight="1" x14ac:dyDescent="0.15">
      <c r="N70" s="57"/>
      <c r="O70" s="56"/>
      <c r="P70" s="56"/>
      <c r="Q70" s="56"/>
      <c r="R70" s="56"/>
      <c r="S70" s="56"/>
      <c r="T70" s="56"/>
      <c r="U70" s="56"/>
      <c r="V70" s="56"/>
      <c r="W70" s="56"/>
      <c r="X70" s="56"/>
      <c r="Y70" s="56"/>
      <c r="Z70" s="56"/>
      <c r="AA70" s="1"/>
      <c r="AB70" s="1"/>
    </row>
    <row r="71" spans="7:28" ht="9.9499999999999993" customHeight="1" x14ac:dyDescent="0.15">
      <c r="N71" s="57"/>
      <c r="O71" s="57"/>
      <c r="P71" s="57"/>
      <c r="Q71" s="57"/>
      <c r="R71" s="57"/>
      <c r="S71" s="57"/>
      <c r="T71" s="57"/>
      <c r="U71" s="57"/>
      <c r="V71" s="57"/>
      <c r="W71" s="57"/>
      <c r="X71" s="57"/>
      <c r="Y71" s="57"/>
      <c r="Z71" s="57"/>
      <c r="AA71" s="1"/>
      <c r="AB71" s="1"/>
    </row>
    <row r="72" spans="7:28" ht="9.9499999999999993" customHeight="1" x14ac:dyDescent="0.15">
      <c r="N72" s="57"/>
      <c r="O72" s="57"/>
      <c r="P72" s="57"/>
      <c r="Q72" s="57"/>
      <c r="R72" s="57"/>
      <c r="S72" s="23"/>
      <c r="T72" s="57"/>
      <c r="U72" s="57"/>
      <c r="V72" s="57"/>
      <c r="W72" s="57"/>
      <c r="X72" s="57"/>
      <c r="Y72" s="57"/>
      <c r="Z72" s="57"/>
      <c r="AA72" s="1"/>
      <c r="AB72" s="1"/>
    </row>
    <row r="73" spans="7:28" ht="9.9499999999999993" customHeight="1" x14ac:dyDescent="0.15">
      <c r="N73" s="57"/>
      <c r="O73" s="57"/>
      <c r="P73" s="57"/>
      <c r="Q73" s="57"/>
      <c r="R73" s="57"/>
      <c r="S73" s="57"/>
      <c r="T73" s="57"/>
      <c r="U73" s="57"/>
      <c r="V73" s="57"/>
      <c r="W73" s="57"/>
      <c r="X73" s="57"/>
      <c r="Y73" s="57"/>
      <c r="Z73" s="57"/>
      <c r="AA73" s="1"/>
      <c r="AB73" s="1"/>
    </row>
    <row r="74" spans="7:28" ht="9.9499999999999993" customHeight="1" x14ac:dyDescent="0.15">
      <c r="N74" s="57"/>
      <c r="O74" s="57"/>
      <c r="P74" s="57"/>
      <c r="Q74" s="57"/>
      <c r="R74" s="57"/>
      <c r="S74" s="57"/>
      <c r="T74" s="57"/>
      <c r="U74" s="57"/>
      <c r="V74" s="57"/>
      <c r="W74" s="57"/>
      <c r="X74" s="57"/>
      <c r="Y74" s="57"/>
      <c r="Z74" s="57"/>
      <c r="AA74" s="1"/>
      <c r="AB74" s="1"/>
    </row>
    <row r="75" spans="7:28" ht="9.9499999999999993" customHeight="1" x14ac:dyDescent="0.15">
      <c r="N75" s="57"/>
      <c r="O75" s="57"/>
      <c r="P75" s="57"/>
      <c r="Q75" s="57"/>
      <c r="R75" s="57"/>
      <c r="S75" s="57"/>
      <c r="T75" s="57"/>
      <c r="U75" s="57"/>
      <c r="V75" s="57"/>
      <c r="W75" s="57"/>
      <c r="X75" s="57"/>
      <c r="Y75" s="57"/>
      <c r="Z75" s="57"/>
      <c r="AA75" s="1"/>
      <c r="AB75" s="1"/>
    </row>
    <row r="82" spans="1:18" ht="4.5" customHeight="1" x14ac:dyDescent="0.15"/>
    <row r="83" spans="1:18" ht="11.1" customHeight="1" x14ac:dyDescent="0.15">
      <c r="A83" s="10"/>
      <c r="B83" s="11" t="s">
        <v>89</v>
      </c>
      <c r="C83" s="11" t="s">
        <v>90</v>
      </c>
      <c r="D83" s="11" t="s">
        <v>91</v>
      </c>
      <c r="E83" s="11" t="s">
        <v>92</v>
      </c>
      <c r="F83" s="11" t="s">
        <v>93</v>
      </c>
      <c r="G83" s="11" t="s">
        <v>94</v>
      </c>
      <c r="H83" s="11" t="s">
        <v>95</v>
      </c>
      <c r="I83" s="11" t="s">
        <v>96</v>
      </c>
      <c r="J83" s="11" t="s">
        <v>97</v>
      </c>
      <c r="K83" s="11" t="s">
        <v>98</v>
      </c>
      <c r="L83" s="11" t="s">
        <v>99</v>
      </c>
      <c r="M83" s="11" t="s">
        <v>100</v>
      </c>
      <c r="N83" s="282" t="s">
        <v>144</v>
      </c>
      <c r="O83" s="209" t="s">
        <v>146</v>
      </c>
    </row>
    <row r="84" spans="1:18" s="212" customFormat="1" ht="11.1" customHeight="1" x14ac:dyDescent="0.15">
      <c r="A84" s="10" t="s">
        <v>201</v>
      </c>
      <c r="B84" s="206">
        <v>44</v>
      </c>
      <c r="C84" s="206">
        <v>42.9</v>
      </c>
      <c r="D84" s="206">
        <v>52.9</v>
      </c>
      <c r="E84" s="206">
        <v>54.6</v>
      </c>
      <c r="F84" s="206">
        <v>58.6</v>
      </c>
      <c r="G84" s="206">
        <v>51.4</v>
      </c>
      <c r="H84" s="208">
        <v>55.6</v>
      </c>
      <c r="I84" s="206">
        <v>50.5</v>
      </c>
      <c r="J84" s="206">
        <v>50.9</v>
      </c>
      <c r="K84" s="206">
        <v>47.7</v>
      </c>
      <c r="L84" s="206">
        <v>51.7</v>
      </c>
      <c r="M84" s="206">
        <v>59.4</v>
      </c>
      <c r="N84" s="287">
        <f t="shared" ref="N84:N87" si="3">SUM(B84:M84)/12</f>
        <v>51.68333333333333</v>
      </c>
      <c r="O84" s="393">
        <v>112.9</v>
      </c>
      <c r="Q84" s="392"/>
      <c r="R84" s="392"/>
    </row>
    <row r="85" spans="1:18" s="212" customFormat="1" ht="11.1" customHeight="1" x14ac:dyDescent="0.15">
      <c r="A85" s="10" t="s">
        <v>204</v>
      </c>
      <c r="B85" s="206">
        <v>49</v>
      </c>
      <c r="C85" s="206">
        <v>47.9</v>
      </c>
      <c r="D85" s="206">
        <v>54.9</v>
      </c>
      <c r="E85" s="206">
        <v>51.9</v>
      </c>
      <c r="F85" s="206">
        <v>53.4</v>
      </c>
      <c r="G85" s="206">
        <v>52</v>
      </c>
      <c r="H85" s="208">
        <v>53.1</v>
      </c>
      <c r="I85" s="206">
        <v>52.7</v>
      </c>
      <c r="J85" s="206">
        <v>47.4</v>
      </c>
      <c r="K85" s="206">
        <v>51.7</v>
      </c>
      <c r="L85" s="206">
        <v>50.5</v>
      </c>
      <c r="M85" s="206">
        <v>46.4</v>
      </c>
      <c r="N85" s="287">
        <f t="shared" si="3"/>
        <v>50.908333333333331</v>
      </c>
      <c r="O85" s="393">
        <f>ROUND(N85/N84*100,1)</f>
        <v>98.5</v>
      </c>
      <c r="Q85" s="392"/>
      <c r="R85" s="392"/>
    </row>
    <row r="86" spans="1:18" s="212" customFormat="1" ht="11.1" customHeight="1" x14ac:dyDescent="0.15">
      <c r="A86" s="10" t="s">
        <v>213</v>
      </c>
      <c r="B86" s="206">
        <v>44.7</v>
      </c>
      <c r="C86" s="206">
        <v>44.2</v>
      </c>
      <c r="D86" s="206">
        <v>47.2</v>
      </c>
      <c r="E86" s="206">
        <v>51.4</v>
      </c>
      <c r="F86" s="206">
        <v>48.7</v>
      </c>
      <c r="G86" s="206">
        <v>47.7</v>
      </c>
      <c r="H86" s="208">
        <v>51.2</v>
      </c>
      <c r="I86" s="206">
        <v>44.5</v>
      </c>
      <c r="J86" s="206">
        <v>45.6</v>
      </c>
      <c r="K86" s="206">
        <v>51.2</v>
      </c>
      <c r="L86" s="206">
        <v>45.8</v>
      </c>
      <c r="M86" s="206">
        <v>48.1</v>
      </c>
      <c r="N86" s="287">
        <f t="shared" si="3"/>
        <v>47.525000000000006</v>
      </c>
      <c r="O86" s="393">
        <f t="shared" ref="O86:O87" si="4">ROUND(N86/N85*100,1)</f>
        <v>93.4</v>
      </c>
      <c r="Q86" s="392"/>
      <c r="R86" s="392"/>
    </row>
    <row r="87" spans="1:18" s="212" customFormat="1" ht="11.1" customHeight="1" x14ac:dyDescent="0.15">
      <c r="A87" s="10" t="s">
        <v>212</v>
      </c>
      <c r="B87" s="206">
        <v>43.5</v>
      </c>
      <c r="C87" s="208">
        <v>50</v>
      </c>
      <c r="D87" s="206">
        <v>53.2</v>
      </c>
      <c r="E87" s="206">
        <v>48.5</v>
      </c>
      <c r="F87" s="206">
        <v>42.9</v>
      </c>
      <c r="G87" s="206">
        <v>41.7</v>
      </c>
      <c r="H87" s="208">
        <v>47.4</v>
      </c>
      <c r="I87" s="206">
        <v>45</v>
      </c>
      <c r="J87" s="206">
        <v>46.3</v>
      </c>
      <c r="K87" s="206">
        <v>49.6</v>
      </c>
      <c r="L87" s="206">
        <v>47.6</v>
      </c>
      <c r="M87" s="206">
        <v>53.7</v>
      </c>
      <c r="N87" s="287">
        <f t="shared" si="3"/>
        <v>47.45000000000001</v>
      </c>
      <c r="O87" s="393">
        <f t="shared" si="4"/>
        <v>99.8</v>
      </c>
      <c r="Q87" s="392"/>
      <c r="R87" s="392"/>
    </row>
    <row r="88" spans="1:18" ht="11.1" customHeight="1" x14ac:dyDescent="0.15">
      <c r="A88" s="10" t="s">
        <v>221</v>
      </c>
      <c r="B88" s="206">
        <v>44.8</v>
      </c>
      <c r="C88" s="208">
        <v>51.5</v>
      </c>
      <c r="D88" s="206">
        <v>56.2</v>
      </c>
      <c r="E88" s="206">
        <v>57.8</v>
      </c>
      <c r="F88" s="206">
        <v>55.6</v>
      </c>
      <c r="G88" s="206"/>
      <c r="H88" s="208"/>
      <c r="I88" s="206"/>
      <c r="J88" s="206"/>
      <c r="K88" s="206"/>
      <c r="L88" s="206"/>
      <c r="M88" s="206"/>
      <c r="N88" s="287"/>
      <c r="O88" s="393"/>
      <c r="Q88" s="21"/>
    </row>
    <row r="89" spans="1:18" ht="9.9499999999999993" customHeight="1" x14ac:dyDescent="0.15">
      <c r="F89" s="555"/>
      <c r="O89" s="292"/>
    </row>
    <row r="90" spans="1:18" ht="9.9499999999999993" customHeight="1" x14ac:dyDescent="0.15">
      <c r="G90" s="495"/>
    </row>
    <row r="93" spans="1:18" ht="30" customHeight="1" x14ac:dyDescent="0.15">
      <c r="N93" s="51"/>
    </row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92D050"/>
  </sheetPr>
  <dimension ref="A18:AW90"/>
  <sheetViews>
    <sheetView workbookViewId="0">
      <selection activeCell="T71" sqref="T71"/>
    </sheetView>
  </sheetViews>
  <sheetFormatPr defaultRowHeight="9.9499999999999993" customHeight="1" x14ac:dyDescent="0.15"/>
  <cols>
    <col min="1" max="1" width="7.625" style="310" customWidth="1"/>
    <col min="2" max="13" width="6.125" style="310" customWidth="1"/>
    <col min="14" max="26" width="7.625" style="310" customWidth="1"/>
    <col min="27" max="16384" width="9" style="310"/>
  </cols>
  <sheetData>
    <row r="18" spans="1:29" ht="9.9499999999999993" customHeight="1" x14ac:dyDescent="0.15">
      <c r="A18" s="213"/>
      <c r="B18" s="213"/>
      <c r="C18" s="213"/>
      <c r="D18" s="213"/>
      <c r="E18" s="213"/>
      <c r="F18" s="213"/>
      <c r="G18" s="213"/>
      <c r="H18" s="213"/>
      <c r="I18" s="213"/>
      <c r="J18" s="213"/>
      <c r="K18" s="213"/>
      <c r="L18" s="213"/>
      <c r="M18" s="213"/>
    </row>
    <row r="22" spans="1:29" ht="9.9499999999999993" customHeight="1" x14ac:dyDescent="0.15"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</row>
    <row r="23" spans="1:29" ht="3" customHeight="1" x14ac:dyDescent="0.15"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</row>
    <row r="24" spans="1:29" ht="11.1" customHeight="1" x14ac:dyDescent="0.15">
      <c r="A24" s="10"/>
      <c r="B24" s="11" t="s">
        <v>89</v>
      </c>
      <c r="C24" s="11" t="s">
        <v>90</v>
      </c>
      <c r="D24" s="11" t="s">
        <v>91</v>
      </c>
      <c r="E24" s="11" t="s">
        <v>92</v>
      </c>
      <c r="F24" s="11" t="s">
        <v>93</v>
      </c>
      <c r="G24" s="11" t="s">
        <v>94</v>
      </c>
      <c r="H24" s="11" t="s">
        <v>95</v>
      </c>
      <c r="I24" s="11" t="s">
        <v>96</v>
      </c>
      <c r="J24" s="11" t="s">
        <v>97</v>
      </c>
      <c r="K24" s="11" t="s">
        <v>98</v>
      </c>
      <c r="L24" s="11" t="s">
        <v>99</v>
      </c>
      <c r="M24" s="11" t="s">
        <v>100</v>
      </c>
      <c r="N24" s="282" t="s">
        <v>143</v>
      </c>
      <c r="O24" s="209" t="s">
        <v>146</v>
      </c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  <c r="AA24" s="1"/>
      <c r="AB24" s="1"/>
      <c r="AC24" s="1"/>
    </row>
    <row r="25" spans="1:29" ht="11.1" customHeight="1" x14ac:dyDescent="0.15">
      <c r="A25" s="10" t="s">
        <v>201</v>
      </c>
      <c r="B25" s="220">
        <v>33.1</v>
      </c>
      <c r="C25" s="220">
        <v>35.1</v>
      </c>
      <c r="D25" s="220">
        <v>41.1</v>
      </c>
      <c r="E25" s="220">
        <v>42.3</v>
      </c>
      <c r="F25" s="220">
        <v>42.9</v>
      </c>
      <c r="G25" s="220">
        <v>48.7</v>
      </c>
      <c r="H25" s="220">
        <v>50.1</v>
      </c>
      <c r="I25" s="220">
        <v>35.4</v>
      </c>
      <c r="J25" s="220">
        <v>35</v>
      </c>
      <c r="K25" s="220">
        <v>39</v>
      </c>
      <c r="L25" s="220">
        <v>38</v>
      </c>
      <c r="M25" s="220">
        <v>37.299999999999997</v>
      </c>
      <c r="N25" s="288">
        <f>SUM(B25:M25)</f>
        <v>478.00000000000006</v>
      </c>
      <c r="O25" s="283">
        <v>101.6</v>
      </c>
      <c r="P25" s="218"/>
      <c r="Q25" s="391"/>
      <c r="R25" s="391"/>
      <c r="S25" s="218"/>
      <c r="T25" s="218"/>
      <c r="U25" s="218"/>
      <c r="V25" s="218"/>
      <c r="W25" s="218"/>
      <c r="X25" s="218"/>
      <c r="Y25" s="218"/>
      <c r="Z25" s="218"/>
      <c r="AA25" s="1"/>
      <c r="AB25" s="1"/>
      <c r="AC25" s="1"/>
    </row>
    <row r="26" spans="1:29" ht="11.1" customHeight="1" x14ac:dyDescent="0.15">
      <c r="A26" s="10" t="s">
        <v>204</v>
      </c>
      <c r="B26" s="220">
        <v>31</v>
      </c>
      <c r="C26" s="220">
        <v>41.9</v>
      </c>
      <c r="D26" s="220">
        <v>40.700000000000003</v>
      </c>
      <c r="E26" s="220">
        <v>47.3</v>
      </c>
      <c r="F26" s="220">
        <v>55.6</v>
      </c>
      <c r="G26" s="220">
        <v>54.5</v>
      </c>
      <c r="H26" s="220">
        <v>50.6</v>
      </c>
      <c r="I26" s="220">
        <v>41.6</v>
      </c>
      <c r="J26" s="220">
        <v>40.700000000000003</v>
      </c>
      <c r="K26" s="220">
        <v>53.2</v>
      </c>
      <c r="L26" s="220">
        <v>46.1</v>
      </c>
      <c r="M26" s="220">
        <v>50.5</v>
      </c>
      <c r="N26" s="288">
        <f>SUM(B26:M26)</f>
        <v>553.70000000000005</v>
      </c>
      <c r="O26" s="283">
        <f>ROUND(N26/N25*100,1)</f>
        <v>115.8</v>
      </c>
      <c r="P26" s="218"/>
      <c r="Q26" s="391"/>
      <c r="R26" s="391"/>
      <c r="S26" s="218"/>
      <c r="T26" s="218"/>
      <c r="U26" s="218"/>
      <c r="V26" s="218"/>
      <c r="W26" s="218"/>
      <c r="X26" s="218"/>
      <c r="Y26" s="218"/>
      <c r="Z26" s="218"/>
      <c r="AA26" s="1"/>
      <c r="AB26" s="1"/>
      <c r="AC26" s="1"/>
    </row>
    <row r="27" spans="1:29" ht="11.1" customHeight="1" x14ac:dyDescent="0.15">
      <c r="A27" s="10" t="s">
        <v>213</v>
      </c>
      <c r="B27" s="220">
        <v>46.8</v>
      </c>
      <c r="C27" s="220">
        <v>51.9</v>
      </c>
      <c r="D27" s="220">
        <v>48.4</v>
      </c>
      <c r="E27" s="220">
        <v>60.2</v>
      </c>
      <c r="F27" s="220">
        <v>52.3</v>
      </c>
      <c r="G27" s="220">
        <v>59.3</v>
      </c>
      <c r="H27" s="220">
        <v>66.7</v>
      </c>
      <c r="I27" s="220">
        <v>43.7</v>
      </c>
      <c r="J27" s="220">
        <v>73.5</v>
      </c>
      <c r="K27" s="220">
        <v>62.6</v>
      </c>
      <c r="L27" s="220">
        <v>59.5</v>
      </c>
      <c r="M27" s="220">
        <v>53.9</v>
      </c>
      <c r="N27" s="417">
        <f>SUM(B27:M27)</f>
        <v>678.8</v>
      </c>
      <c r="O27" s="283">
        <f t="shared" ref="O27:O28" si="0">ROUND(N27/N26*100,1)</f>
        <v>122.6</v>
      </c>
      <c r="P27" s="218"/>
      <c r="Q27" s="391"/>
      <c r="R27" s="391"/>
      <c r="S27" s="218"/>
      <c r="T27" s="218"/>
      <c r="U27" s="218"/>
      <c r="V27" s="218"/>
      <c r="W27" s="218"/>
      <c r="X27" s="218"/>
      <c r="Y27" s="218"/>
      <c r="Z27" s="218"/>
      <c r="AA27" s="1"/>
      <c r="AB27" s="1"/>
      <c r="AC27" s="1"/>
    </row>
    <row r="28" spans="1:29" ht="11.1" customHeight="1" x14ac:dyDescent="0.15">
      <c r="A28" s="10" t="s">
        <v>212</v>
      </c>
      <c r="B28" s="220">
        <v>47.8</v>
      </c>
      <c r="C28" s="220">
        <v>44.8</v>
      </c>
      <c r="D28" s="220">
        <v>52.1</v>
      </c>
      <c r="E28" s="220">
        <v>55.6</v>
      </c>
      <c r="F28" s="220">
        <v>47.6</v>
      </c>
      <c r="G28" s="220">
        <v>72.400000000000006</v>
      </c>
      <c r="H28" s="220">
        <v>64.7</v>
      </c>
      <c r="I28" s="220">
        <v>42.3</v>
      </c>
      <c r="J28" s="220">
        <v>49.9</v>
      </c>
      <c r="K28" s="220">
        <v>47.9</v>
      </c>
      <c r="L28" s="220">
        <v>46.1</v>
      </c>
      <c r="M28" s="220">
        <v>44.3</v>
      </c>
      <c r="N28" s="417">
        <f>SUM(B28:M28)</f>
        <v>615.49999999999989</v>
      </c>
      <c r="O28" s="283">
        <f t="shared" si="0"/>
        <v>90.7</v>
      </c>
      <c r="P28" s="218"/>
      <c r="Q28" s="391"/>
      <c r="R28" s="391"/>
      <c r="S28" s="218"/>
      <c r="T28" s="218"/>
      <c r="U28" s="218"/>
      <c r="V28" s="218"/>
      <c r="W28" s="218"/>
      <c r="X28" s="218"/>
      <c r="Y28" s="218"/>
      <c r="Z28" s="218"/>
      <c r="AA28" s="1"/>
      <c r="AB28" s="1"/>
      <c r="AC28" s="1"/>
    </row>
    <row r="29" spans="1:29" ht="11.1" customHeight="1" x14ac:dyDescent="0.15">
      <c r="A29" s="10" t="s">
        <v>221</v>
      </c>
      <c r="B29" s="220">
        <v>44.4</v>
      </c>
      <c r="C29" s="220">
        <v>43.2</v>
      </c>
      <c r="D29" s="220">
        <v>58.3</v>
      </c>
      <c r="E29" s="220">
        <v>82.3</v>
      </c>
      <c r="F29" s="220">
        <v>75.599999999999994</v>
      </c>
      <c r="G29" s="220"/>
      <c r="H29" s="220"/>
      <c r="I29" s="220"/>
      <c r="J29" s="220"/>
      <c r="K29" s="220"/>
      <c r="L29" s="220"/>
      <c r="M29" s="220"/>
      <c r="N29" s="417"/>
      <c r="O29" s="283"/>
      <c r="P29" s="218"/>
      <c r="S29" s="218"/>
      <c r="T29" s="218"/>
      <c r="U29" s="218"/>
      <c r="V29" s="218"/>
      <c r="W29" s="218"/>
      <c r="X29" s="218"/>
      <c r="Y29" s="218"/>
      <c r="Z29" s="218"/>
      <c r="AA29" s="1"/>
      <c r="AB29" s="1"/>
      <c r="AC29" s="1"/>
    </row>
    <row r="30" spans="1:29" ht="9.75" customHeight="1" x14ac:dyDescent="0.15"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</row>
    <row r="51" spans="1:49" ht="9.9499999999999993" customHeight="1" x14ac:dyDescent="0.15">
      <c r="D51" s="21"/>
    </row>
    <row r="53" spans="1:49" ht="11.1" customHeight="1" x14ac:dyDescent="0.15">
      <c r="A53" s="10"/>
      <c r="B53" s="11" t="s">
        <v>89</v>
      </c>
      <c r="C53" s="11" t="s">
        <v>90</v>
      </c>
      <c r="D53" s="11" t="s">
        <v>91</v>
      </c>
      <c r="E53" s="11" t="s">
        <v>92</v>
      </c>
      <c r="F53" s="11" t="s">
        <v>93</v>
      </c>
      <c r="G53" s="11" t="s">
        <v>94</v>
      </c>
      <c r="H53" s="11" t="s">
        <v>95</v>
      </c>
      <c r="I53" s="11" t="s">
        <v>96</v>
      </c>
      <c r="J53" s="11" t="s">
        <v>97</v>
      </c>
      <c r="K53" s="11" t="s">
        <v>98</v>
      </c>
      <c r="L53" s="11" t="s">
        <v>99</v>
      </c>
      <c r="M53" s="11" t="s">
        <v>100</v>
      </c>
      <c r="N53" s="282" t="s">
        <v>144</v>
      </c>
      <c r="O53" s="209" t="s">
        <v>146</v>
      </c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6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</row>
    <row r="54" spans="1:49" ht="11.1" customHeight="1" x14ac:dyDescent="0.15">
      <c r="A54" s="10" t="s">
        <v>201</v>
      </c>
      <c r="B54" s="220">
        <v>42.4</v>
      </c>
      <c r="C54" s="220">
        <v>42.8</v>
      </c>
      <c r="D54" s="220">
        <v>43.9</v>
      </c>
      <c r="E54" s="220">
        <v>47.3</v>
      </c>
      <c r="F54" s="220">
        <v>50.1</v>
      </c>
      <c r="G54" s="220">
        <v>52.2</v>
      </c>
      <c r="H54" s="220">
        <v>51.2</v>
      </c>
      <c r="I54" s="220">
        <v>49.2</v>
      </c>
      <c r="J54" s="220">
        <v>48.2</v>
      </c>
      <c r="K54" s="220">
        <v>49.1</v>
      </c>
      <c r="L54" s="220">
        <v>48.9</v>
      </c>
      <c r="M54" s="220">
        <v>50.5</v>
      </c>
      <c r="N54" s="288">
        <f>SUM(B54:M54)/12</f>
        <v>47.983333333333327</v>
      </c>
      <c r="O54" s="283">
        <v>102.9</v>
      </c>
      <c r="P54" s="218"/>
      <c r="Q54" s="394"/>
      <c r="R54" s="394"/>
      <c r="S54" s="218"/>
      <c r="T54" s="218"/>
      <c r="U54" s="218"/>
      <c r="V54" s="218"/>
      <c r="W54" s="218"/>
      <c r="X54" s="218"/>
      <c r="Y54" s="218"/>
      <c r="Z54" s="218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</row>
    <row r="55" spans="1:49" ht="11.1" customHeight="1" x14ac:dyDescent="0.15">
      <c r="A55" s="10" t="s">
        <v>204</v>
      </c>
      <c r="B55" s="220">
        <v>48.3</v>
      </c>
      <c r="C55" s="220">
        <v>50.9</v>
      </c>
      <c r="D55" s="220">
        <v>48.3</v>
      </c>
      <c r="E55" s="220">
        <v>50.5</v>
      </c>
      <c r="F55" s="220">
        <v>52.1</v>
      </c>
      <c r="G55" s="220">
        <v>49.7</v>
      </c>
      <c r="H55" s="220">
        <v>45.5</v>
      </c>
      <c r="I55" s="220">
        <v>40.799999999999997</v>
      </c>
      <c r="J55" s="220">
        <v>41.6</v>
      </c>
      <c r="K55" s="220">
        <v>46.4</v>
      </c>
      <c r="L55" s="220">
        <v>47.5</v>
      </c>
      <c r="M55" s="220">
        <v>56.7</v>
      </c>
      <c r="N55" s="288">
        <f>SUM(B55:M55)/12</f>
        <v>48.19166666666667</v>
      </c>
      <c r="O55" s="283">
        <f>ROUND(N55/N54*100,1)</f>
        <v>100.4</v>
      </c>
      <c r="P55" s="218"/>
      <c r="Q55" s="394"/>
      <c r="R55" s="394"/>
      <c r="S55" s="218"/>
      <c r="T55" s="218"/>
      <c r="U55" s="218"/>
      <c r="V55" s="218"/>
      <c r="W55" s="218"/>
      <c r="X55" s="218"/>
      <c r="Y55" s="218"/>
      <c r="Z55" s="218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</row>
    <row r="56" spans="1:49" ht="11.1" customHeight="1" x14ac:dyDescent="0.15">
      <c r="A56" s="10" t="s">
        <v>213</v>
      </c>
      <c r="B56" s="220">
        <v>54.8</v>
      </c>
      <c r="C56" s="220">
        <v>59.3</v>
      </c>
      <c r="D56" s="220">
        <v>58.7</v>
      </c>
      <c r="E56" s="220">
        <v>64.3</v>
      </c>
      <c r="F56" s="220">
        <v>57.2</v>
      </c>
      <c r="G56" s="220">
        <v>59.5</v>
      </c>
      <c r="H56" s="220">
        <v>57.8</v>
      </c>
      <c r="I56" s="220">
        <v>57.5</v>
      </c>
      <c r="J56" s="220">
        <v>57.6</v>
      </c>
      <c r="K56" s="220">
        <v>61</v>
      </c>
      <c r="L56" s="220">
        <v>58.2</v>
      </c>
      <c r="M56" s="220">
        <v>62.9</v>
      </c>
      <c r="N56" s="288">
        <f>SUM(B56:M56)/12</f>
        <v>59.06666666666667</v>
      </c>
      <c r="O56" s="283">
        <f t="shared" ref="O56:O57" si="1">ROUND(N56/N55*100,1)</f>
        <v>122.6</v>
      </c>
      <c r="P56" s="218"/>
      <c r="Q56" s="394"/>
      <c r="R56" s="394"/>
      <c r="S56" s="218"/>
      <c r="T56" s="218"/>
      <c r="U56" s="218"/>
      <c r="V56" s="218"/>
      <c r="W56" s="218"/>
      <c r="X56" s="218"/>
      <c r="Y56" s="218"/>
      <c r="Z56" s="218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</row>
    <row r="57" spans="1:49" ht="11.1" customHeight="1" x14ac:dyDescent="0.15">
      <c r="A57" s="10" t="s">
        <v>212</v>
      </c>
      <c r="B57" s="220">
        <v>65.900000000000006</v>
      </c>
      <c r="C57" s="220">
        <v>65.900000000000006</v>
      </c>
      <c r="D57" s="220">
        <v>60.8</v>
      </c>
      <c r="E57" s="220">
        <v>61</v>
      </c>
      <c r="F57" s="220">
        <v>64.599999999999994</v>
      </c>
      <c r="G57" s="220">
        <v>55.6</v>
      </c>
      <c r="H57" s="220">
        <v>43</v>
      </c>
      <c r="I57" s="220">
        <v>47.8</v>
      </c>
      <c r="J57" s="220">
        <v>53.1</v>
      </c>
      <c r="K57" s="220">
        <v>53.4</v>
      </c>
      <c r="L57" s="220">
        <v>34</v>
      </c>
      <c r="M57" s="220">
        <v>32.1</v>
      </c>
      <c r="N57" s="288">
        <f>SUM(B57:M57)/12</f>
        <v>53.1</v>
      </c>
      <c r="O57" s="283">
        <f t="shared" si="1"/>
        <v>89.9</v>
      </c>
      <c r="P57" s="218"/>
      <c r="Q57" s="394"/>
      <c r="R57" s="394"/>
      <c r="S57" s="218"/>
      <c r="T57" s="218"/>
      <c r="U57" s="218"/>
      <c r="V57" s="218"/>
      <c r="W57" s="218"/>
      <c r="X57" s="218"/>
      <c r="Y57" s="218"/>
      <c r="Z57" s="218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</row>
    <row r="58" spans="1:49" ht="11.1" customHeight="1" x14ac:dyDescent="0.15">
      <c r="A58" s="10" t="s">
        <v>221</v>
      </c>
      <c r="B58" s="220">
        <v>32.1</v>
      </c>
      <c r="C58" s="220">
        <v>30.1</v>
      </c>
      <c r="D58" s="220">
        <v>28.9</v>
      </c>
      <c r="E58" s="220">
        <v>38</v>
      </c>
      <c r="F58" s="220">
        <v>43.4</v>
      </c>
      <c r="G58" s="220"/>
      <c r="H58" s="220"/>
      <c r="I58" s="220"/>
      <c r="J58" s="220"/>
      <c r="K58" s="220"/>
      <c r="L58" s="220"/>
      <c r="M58" s="220"/>
      <c r="N58" s="288"/>
      <c r="O58" s="283"/>
      <c r="P58" s="218"/>
      <c r="Q58" s="291"/>
      <c r="R58" s="291"/>
      <c r="S58" s="218"/>
      <c r="T58" s="218"/>
      <c r="U58" s="218"/>
      <c r="V58" s="218"/>
      <c r="W58" s="218"/>
      <c r="X58" s="218"/>
      <c r="Y58" s="218"/>
      <c r="Z58" s="218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</row>
    <row r="59" spans="1:49" ht="9.9499999999999993" customHeight="1" x14ac:dyDescent="0.15">
      <c r="N59" s="1"/>
      <c r="O59" s="1"/>
      <c r="P59" s="1"/>
      <c r="Q59" s="298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</row>
    <row r="82" spans="1:26" ht="6" customHeight="1" x14ac:dyDescent="0.15">
      <c r="M82" s="1"/>
      <c r="N82" s="1"/>
    </row>
    <row r="83" spans="1:26" ht="11.1" customHeight="1" x14ac:dyDescent="0.15">
      <c r="A83" s="10"/>
      <c r="B83" s="11" t="s">
        <v>89</v>
      </c>
      <c r="C83" s="11" t="s">
        <v>90</v>
      </c>
      <c r="D83" s="11" t="s">
        <v>91</v>
      </c>
      <c r="E83" s="11" t="s">
        <v>92</v>
      </c>
      <c r="F83" s="11" t="s">
        <v>93</v>
      </c>
      <c r="G83" s="11" t="s">
        <v>94</v>
      </c>
      <c r="H83" s="11" t="s">
        <v>95</v>
      </c>
      <c r="I83" s="11" t="s">
        <v>96</v>
      </c>
      <c r="J83" s="11" t="s">
        <v>97</v>
      </c>
      <c r="K83" s="11" t="s">
        <v>98</v>
      </c>
      <c r="L83" s="11" t="s">
        <v>99</v>
      </c>
      <c r="M83" s="11" t="s">
        <v>100</v>
      </c>
      <c r="N83" s="282" t="s">
        <v>144</v>
      </c>
      <c r="O83" s="209" t="s">
        <v>146</v>
      </c>
      <c r="P83" s="56"/>
      <c r="Q83" s="56"/>
      <c r="R83" s="56"/>
      <c r="S83" s="56"/>
      <c r="T83" s="56"/>
      <c r="U83" s="56"/>
      <c r="V83" s="56"/>
      <c r="W83" s="56"/>
      <c r="X83" s="56"/>
      <c r="Y83" s="56"/>
      <c r="Z83" s="56"/>
    </row>
    <row r="84" spans="1:26" ht="11.1" customHeight="1" x14ac:dyDescent="0.15">
      <c r="A84" s="10" t="s">
        <v>201</v>
      </c>
      <c r="B84" s="15">
        <v>78</v>
      </c>
      <c r="C84" s="15">
        <v>81.900000000000006</v>
      </c>
      <c r="D84" s="15">
        <v>93.5</v>
      </c>
      <c r="E84" s="15">
        <v>89.1</v>
      </c>
      <c r="F84" s="15">
        <v>85.2</v>
      </c>
      <c r="G84" s="15">
        <v>93.3</v>
      </c>
      <c r="H84" s="15">
        <v>97.7</v>
      </c>
      <c r="I84" s="15">
        <v>72.599999999999994</v>
      </c>
      <c r="J84" s="15">
        <v>73</v>
      </c>
      <c r="K84" s="15">
        <v>79.2</v>
      </c>
      <c r="L84" s="15">
        <v>77.8</v>
      </c>
      <c r="M84" s="15">
        <v>73.400000000000006</v>
      </c>
      <c r="N84" s="287">
        <f>SUM(B84:M84)/12</f>
        <v>82.891666666666666</v>
      </c>
      <c r="O84" s="208">
        <v>98.6</v>
      </c>
      <c r="P84" s="57"/>
      <c r="Q84" s="386"/>
      <c r="R84" s="386"/>
      <c r="S84" s="57"/>
      <c r="T84" s="57"/>
      <c r="U84" s="57"/>
      <c r="V84" s="57"/>
      <c r="W84" s="57"/>
      <c r="X84" s="57"/>
      <c r="Y84" s="57"/>
      <c r="Z84" s="57"/>
    </row>
    <row r="85" spans="1:26" ht="11.1" customHeight="1" x14ac:dyDescent="0.15">
      <c r="A85" s="10" t="s">
        <v>204</v>
      </c>
      <c r="B85" s="15">
        <v>64.900000000000006</v>
      </c>
      <c r="C85" s="15">
        <v>81.8</v>
      </c>
      <c r="D85" s="15">
        <v>84.6</v>
      </c>
      <c r="E85" s="15">
        <v>93.4</v>
      </c>
      <c r="F85" s="15">
        <v>106.7</v>
      </c>
      <c r="G85" s="15">
        <v>109.4</v>
      </c>
      <c r="H85" s="15">
        <v>110.7</v>
      </c>
      <c r="I85" s="15">
        <v>101.9</v>
      </c>
      <c r="J85" s="15">
        <v>97.7</v>
      </c>
      <c r="K85" s="15">
        <v>115.3</v>
      </c>
      <c r="L85" s="15">
        <v>97.1</v>
      </c>
      <c r="M85" s="15">
        <v>88.2</v>
      </c>
      <c r="N85" s="287">
        <f>SUM(B85:M85)/12</f>
        <v>95.975000000000009</v>
      </c>
      <c r="O85" s="208">
        <f>ROUND(N85/N84*100,1)</f>
        <v>115.8</v>
      </c>
      <c r="P85" s="57"/>
      <c r="Q85" s="386"/>
      <c r="R85" s="386"/>
      <c r="S85" s="57"/>
      <c r="T85" s="57"/>
      <c r="U85" s="57"/>
      <c r="V85" s="57"/>
      <c r="W85" s="57"/>
      <c r="X85" s="57"/>
      <c r="Y85" s="57"/>
      <c r="Z85" s="57"/>
    </row>
    <row r="86" spans="1:26" ht="11.1" customHeight="1" x14ac:dyDescent="0.15">
      <c r="A86" s="10" t="s">
        <v>213</v>
      </c>
      <c r="B86" s="15">
        <v>85.7</v>
      </c>
      <c r="C86" s="15">
        <v>87</v>
      </c>
      <c r="D86" s="15">
        <v>82.4</v>
      </c>
      <c r="E86" s="15">
        <v>93.3</v>
      </c>
      <c r="F86" s="15">
        <v>92</v>
      </c>
      <c r="G86" s="15">
        <v>99.6</v>
      </c>
      <c r="H86" s="15">
        <v>115.3</v>
      </c>
      <c r="I86" s="15">
        <v>76.099999999999994</v>
      </c>
      <c r="J86" s="15">
        <v>127.5</v>
      </c>
      <c r="K86" s="15">
        <v>102.6</v>
      </c>
      <c r="L86" s="15">
        <v>102.2</v>
      </c>
      <c r="M86" s="15">
        <v>85.1</v>
      </c>
      <c r="N86" s="287">
        <f>SUM(B86:M86)/12</f>
        <v>95.733333333333334</v>
      </c>
      <c r="O86" s="208">
        <f t="shared" ref="O86:O87" si="2">ROUND(N86/N85*100,1)</f>
        <v>99.7</v>
      </c>
      <c r="P86" s="57"/>
      <c r="Q86" s="386"/>
      <c r="R86" s="386"/>
      <c r="S86" s="57"/>
      <c r="T86" s="57"/>
      <c r="U86" s="57"/>
      <c r="V86" s="57"/>
      <c r="W86" s="57"/>
      <c r="X86" s="57"/>
      <c r="Y86" s="57"/>
      <c r="Z86" s="57"/>
    </row>
    <row r="87" spans="1:26" ht="11.1" customHeight="1" x14ac:dyDescent="0.15">
      <c r="A87" s="10" t="s">
        <v>212</v>
      </c>
      <c r="B87" s="15">
        <v>71.8</v>
      </c>
      <c r="C87" s="15">
        <v>67.900000000000006</v>
      </c>
      <c r="D87" s="15">
        <v>86.3</v>
      </c>
      <c r="E87" s="15">
        <v>91.1</v>
      </c>
      <c r="F87" s="15">
        <v>72.900000000000006</v>
      </c>
      <c r="G87" s="15">
        <v>127.8</v>
      </c>
      <c r="H87" s="15">
        <v>144</v>
      </c>
      <c r="I87" s="15">
        <v>88.1</v>
      </c>
      <c r="J87" s="15">
        <v>93.5</v>
      </c>
      <c r="K87" s="15">
        <v>89.7</v>
      </c>
      <c r="L87" s="15">
        <v>127.8</v>
      </c>
      <c r="M87" s="15">
        <v>136.69999999999999</v>
      </c>
      <c r="N87" s="287">
        <f>SUM(B87:M87)/12</f>
        <v>99.800000000000011</v>
      </c>
      <c r="O87" s="208">
        <f t="shared" si="2"/>
        <v>104.2</v>
      </c>
      <c r="P87" s="57"/>
      <c r="Q87" s="386"/>
      <c r="R87" s="386"/>
      <c r="S87" s="57"/>
      <c r="T87" s="57"/>
      <c r="U87" s="57"/>
      <c r="V87" s="57"/>
      <c r="W87" s="57"/>
      <c r="X87" s="57"/>
      <c r="Y87" s="57"/>
      <c r="Z87" s="57"/>
    </row>
    <row r="88" spans="1:26" ht="11.1" customHeight="1" x14ac:dyDescent="0.15">
      <c r="A88" s="10" t="s">
        <v>221</v>
      </c>
      <c r="B88" s="15">
        <v>138.19999999999999</v>
      </c>
      <c r="C88" s="15">
        <v>142.4</v>
      </c>
      <c r="D88" s="15">
        <v>199.9</v>
      </c>
      <c r="E88" s="15">
        <v>232.5</v>
      </c>
      <c r="F88" s="15">
        <v>179</v>
      </c>
      <c r="G88" s="15"/>
      <c r="H88" s="15"/>
      <c r="I88" s="15"/>
      <c r="J88" s="15"/>
      <c r="K88" s="15"/>
      <c r="L88" s="15"/>
      <c r="M88" s="15"/>
      <c r="N88" s="287"/>
      <c r="O88" s="208"/>
      <c r="P88" s="57"/>
      <c r="Q88" s="478"/>
      <c r="R88" s="478"/>
      <c r="S88" s="57"/>
      <c r="T88" s="57"/>
      <c r="U88" s="57"/>
      <c r="V88" s="57"/>
      <c r="W88" s="57"/>
      <c r="X88" s="57"/>
      <c r="Y88" s="57"/>
      <c r="Z88" s="57"/>
    </row>
    <row r="89" spans="1:26" ht="9.9499999999999993" customHeight="1" x14ac:dyDescent="0.15">
      <c r="C89" s="512"/>
      <c r="D89" s="487"/>
    </row>
    <row r="90" spans="1:26" s="509" customFormat="1" ht="9.9499999999999993" customHeight="1" x14ac:dyDescent="0.15">
      <c r="D90" s="487"/>
    </row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92D050"/>
  </sheetPr>
  <dimension ref="A8:BC89"/>
  <sheetViews>
    <sheetView zoomScaleNormal="100" workbookViewId="0">
      <selection activeCell="T70" sqref="T70"/>
    </sheetView>
  </sheetViews>
  <sheetFormatPr defaultRowHeight="9.9499999999999993" customHeight="1" x14ac:dyDescent="0.15"/>
  <cols>
    <col min="1" max="1" width="8" style="496" customWidth="1"/>
    <col min="2" max="13" width="6.125" style="496" customWidth="1"/>
    <col min="14" max="26" width="7.625" style="496" customWidth="1"/>
    <col min="27" max="16384" width="9" style="496"/>
  </cols>
  <sheetData>
    <row r="8" spans="1:26" ht="9.9499999999999993" customHeight="1" x14ac:dyDescent="0.15">
      <c r="A8" s="213"/>
      <c r="B8" s="213"/>
      <c r="C8" s="213"/>
      <c r="D8" s="213"/>
      <c r="E8" s="213"/>
      <c r="F8" s="213"/>
      <c r="G8" s="213"/>
      <c r="H8" s="213"/>
      <c r="I8" s="213"/>
      <c r="J8" s="213"/>
      <c r="K8" s="213"/>
      <c r="L8" s="213"/>
      <c r="M8" s="213"/>
      <c r="N8" s="213"/>
      <c r="O8" s="213"/>
      <c r="P8" s="213"/>
      <c r="Q8" s="213"/>
      <c r="R8" s="213"/>
      <c r="S8" s="213"/>
      <c r="T8" s="213"/>
      <c r="U8" s="213"/>
      <c r="V8" s="213"/>
      <c r="W8" s="213"/>
      <c r="X8" s="213"/>
      <c r="Y8" s="213"/>
      <c r="Z8" s="213"/>
    </row>
    <row r="9" spans="1:26" ht="9.9499999999999993" customHeight="1" x14ac:dyDescent="0.15">
      <c r="A9" s="213"/>
      <c r="B9" s="213"/>
      <c r="C9" s="213"/>
      <c r="D9" s="213"/>
      <c r="E9" s="213"/>
      <c r="F9" s="213"/>
      <c r="G9" s="213"/>
      <c r="H9" s="213"/>
      <c r="I9" s="213"/>
      <c r="J9" s="213"/>
      <c r="K9" s="213"/>
      <c r="L9" s="213"/>
      <c r="M9" s="213"/>
      <c r="N9" s="213"/>
      <c r="O9" s="213"/>
      <c r="P9" s="213"/>
      <c r="Q9" s="213"/>
      <c r="R9" s="213"/>
      <c r="S9" s="213"/>
      <c r="T9" s="213"/>
      <c r="U9" s="213"/>
      <c r="V9" s="213"/>
      <c r="W9" s="213"/>
      <c r="X9" s="213"/>
      <c r="Y9" s="213"/>
      <c r="Z9" s="213"/>
    </row>
    <row r="10" spans="1:26" ht="9.9499999999999993" customHeight="1" x14ac:dyDescent="0.15">
      <c r="A10" s="213"/>
      <c r="B10" s="213"/>
      <c r="C10" s="213"/>
      <c r="D10" s="213"/>
      <c r="E10" s="213"/>
      <c r="F10" s="213"/>
      <c r="G10" s="213"/>
      <c r="H10" s="213"/>
      <c r="I10" s="213"/>
      <c r="J10" s="213"/>
      <c r="K10" s="213"/>
      <c r="L10" s="213"/>
      <c r="M10" s="213"/>
      <c r="N10" s="213"/>
      <c r="O10" s="213"/>
      <c r="P10" s="213"/>
      <c r="Q10" s="213"/>
      <c r="R10" s="213"/>
      <c r="S10" s="213"/>
      <c r="T10" s="213"/>
      <c r="U10" s="213"/>
      <c r="V10" s="213"/>
      <c r="W10" s="213"/>
      <c r="X10" s="213"/>
      <c r="Y10" s="213"/>
      <c r="Z10" s="213"/>
    </row>
    <row r="11" spans="1:26" ht="9.9499999999999993" customHeight="1" x14ac:dyDescent="0.15">
      <c r="A11" s="213"/>
      <c r="B11" s="213"/>
      <c r="C11" s="213"/>
      <c r="D11" s="213"/>
      <c r="E11" s="213"/>
      <c r="F11" s="213"/>
      <c r="G11" s="213"/>
      <c r="H11" s="213"/>
      <c r="I11" s="213"/>
      <c r="J11" s="213"/>
      <c r="K11" s="213"/>
      <c r="L11" s="213"/>
      <c r="M11" s="213"/>
      <c r="N11" s="213"/>
      <c r="O11" s="213"/>
      <c r="P11" s="213"/>
      <c r="Q11" s="213"/>
      <c r="R11" s="213"/>
      <c r="S11" s="213"/>
      <c r="T11" s="213"/>
      <c r="U11" s="213"/>
      <c r="V11" s="213"/>
      <c r="W11" s="213"/>
      <c r="X11" s="213"/>
      <c r="Y11" s="213"/>
      <c r="Z11" s="213"/>
    </row>
    <row r="12" spans="1:26" ht="9.9499999999999993" customHeight="1" x14ac:dyDescent="0.15">
      <c r="A12" s="213"/>
      <c r="B12" s="213"/>
      <c r="C12" s="213"/>
      <c r="D12" s="213"/>
      <c r="E12" s="213"/>
      <c r="F12" s="213"/>
      <c r="G12" s="213"/>
      <c r="H12" s="213"/>
      <c r="I12" s="213"/>
      <c r="J12" s="213"/>
      <c r="K12" s="213"/>
      <c r="L12" s="213"/>
      <c r="M12" s="213"/>
      <c r="N12" s="213"/>
      <c r="O12" s="213"/>
      <c r="P12" s="213"/>
      <c r="Q12" s="213"/>
      <c r="R12" s="213"/>
      <c r="S12" s="213"/>
      <c r="T12" s="213"/>
      <c r="U12" s="213"/>
      <c r="V12" s="213"/>
      <c r="W12" s="213"/>
      <c r="X12" s="213"/>
      <c r="Y12" s="213"/>
      <c r="Z12" s="213"/>
    </row>
    <row r="19" spans="1:55" ht="9.9499999999999993" customHeight="1" x14ac:dyDescent="0.15">
      <c r="A19" s="213"/>
      <c r="B19" s="213"/>
      <c r="C19" s="213"/>
      <c r="D19" s="213"/>
      <c r="E19" s="213"/>
      <c r="F19" s="213"/>
      <c r="G19" s="213"/>
      <c r="H19" s="213"/>
      <c r="I19" s="213"/>
      <c r="J19" s="213"/>
      <c r="K19" s="213"/>
      <c r="L19" s="213"/>
      <c r="M19" s="213"/>
      <c r="N19" s="213"/>
      <c r="O19" s="213"/>
      <c r="P19" s="213"/>
      <c r="Q19" s="213"/>
      <c r="R19" s="213"/>
      <c r="S19" s="213"/>
      <c r="T19" s="213"/>
      <c r="U19" s="213"/>
      <c r="V19" s="213"/>
      <c r="W19" s="213"/>
      <c r="X19" s="213"/>
      <c r="Y19" s="213"/>
      <c r="Z19" s="213"/>
    </row>
    <row r="20" spans="1:55" ht="9.9499999999999993" customHeight="1" x14ac:dyDescent="0.15">
      <c r="A20" s="213"/>
      <c r="B20" s="213"/>
      <c r="C20" s="213"/>
      <c r="D20" s="213"/>
      <c r="E20" s="213"/>
      <c r="F20" s="213"/>
      <c r="G20" s="213"/>
      <c r="H20" s="213"/>
      <c r="I20" s="213"/>
      <c r="J20" s="213"/>
      <c r="K20" s="213"/>
      <c r="L20" s="213"/>
      <c r="M20" s="213"/>
      <c r="N20" s="213"/>
      <c r="O20" s="213"/>
      <c r="P20" s="213"/>
      <c r="Q20" s="213"/>
      <c r="R20" s="213"/>
      <c r="S20" s="213"/>
      <c r="T20" s="213"/>
      <c r="U20" s="213"/>
      <c r="V20" s="213"/>
      <c r="W20" s="213"/>
      <c r="X20" s="213"/>
      <c r="Y20" s="213"/>
      <c r="Z20" s="213"/>
    </row>
    <row r="21" spans="1:55" ht="9.9499999999999993" customHeight="1" x14ac:dyDescent="0.15">
      <c r="A21" s="213"/>
      <c r="B21" s="213"/>
      <c r="C21" s="213"/>
      <c r="D21" s="213"/>
      <c r="E21" s="213"/>
      <c r="F21" s="213"/>
      <c r="G21" s="213"/>
      <c r="H21" s="213"/>
      <c r="I21" s="213"/>
      <c r="J21" s="213"/>
      <c r="K21" s="213"/>
      <c r="L21" s="213"/>
      <c r="M21" s="213"/>
      <c r="N21" s="213"/>
      <c r="O21" s="213"/>
      <c r="P21" s="213"/>
      <c r="Q21" s="213"/>
      <c r="R21" s="213"/>
      <c r="S21" s="213"/>
      <c r="T21" s="213"/>
      <c r="U21" s="213"/>
      <c r="V21" s="213"/>
      <c r="W21" s="213"/>
      <c r="X21" s="213"/>
      <c r="Y21" s="213"/>
      <c r="Z21" s="213"/>
    </row>
    <row r="22" spans="1:55" ht="9.9499999999999993" customHeight="1" x14ac:dyDescent="0.15">
      <c r="A22" s="213"/>
      <c r="B22" s="213"/>
      <c r="C22" s="213"/>
      <c r="D22" s="213"/>
      <c r="E22" s="213"/>
      <c r="F22" s="213"/>
      <c r="G22" s="213"/>
      <c r="H22" s="213"/>
      <c r="I22" s="213"/>
      <c r="J22" s="213"/>
      <c r="K22" s="213"/>
      <c r="L22" s="213"/>
      <c r="M22" s="213"/>
      <c r="N22" s="57"/>
      <c r="O22" s="57"/>
      <c r="P22" s="57"/>
      <c r="Q22" s="57"/>
      <c r="R22" s="57"/>
      <c r="S22" s="57"/>
      <c r="T22" s="57"/>
      <c r="U22" s="57"/>
      <c r="V22" s="57"/>
      <c r="W22" s="57"/>
      <c r="X22" s="57"/>
      <c r="Y22" s="57"/>
      <c r="Z22" s="57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</row>
    <row r="23" spans="1:55" ht="3.75" customHeight="1" x14ac:dyDescent="0.15">
      <c r="A23" s="213"/>
      <c r="B23" s="213"/>
      <c r="C23" s="213"/>
      <c r="D23" s="213"/>
      <c r="E23" s="213"/>
      <c r="F23" s="213"/>
      <c r="G23" s="213"/>
      <c r="H23" s="213"/>
      <c r="I23" s="213"/>
      <c r="J23" s="213"/>
      <c r="K23" s="213"/>
      <c r="L23" s="213"/>
      <c r="M23" s="213"/>
      <c r="N23" s="57"/>
      <c r="O23" s="57"/>
      <c r="P23" s="57"/>
      <c r="Q23" s="57"/>
      <c r="R23" s="57"/>
      <c r="S23" s="57"/>
      <c r="T23" s="57"/>
      <c r="U23" s="57"/>
      <c r="V23" s="57"/>
      <c r="W23" s="57"/>
      <c r="X23" s="57"/>
      <c r="Y23" s="57"/>
      <c r="Z23" s="57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</row>
    <row r="24" spans="1:55" ht="11.1" customHeight="1" x14ac:dyDescent="0.15">
      <c r="A24" s="10"/>
      <c r="B24" s="11" t="s">
        <v>89</v>
      </c>
      <c r="C24" s="11" t="s">
        <v>90</v>
      </c>
      <c r="D24" s="11" t="s">
        <v>91</v>
      </c>
      <c r="E24" s="11" t="s">
        <v>92</v>
      </c>
      <c r="F24" s="11" t="s">
        <v>93</v>
      </c>
      <c r="G24" s="11" t="s">
        <v>94</v>
      </c>
      <c r="H24" s="11" t="s">
        <v>95</v>
      </c>
      <c r="I24" s="11" t="s">
        <v>96</v>
      </c>
      <c r="J24" s="11" t="s">
        <v>97</v>
      </c>
      <c r="K24" s="11" t="s">
        <v>98</v>
      </c>
      <c r="L24" s="11" t="s">
        <v>99</v>
      </c>
      <c r="M24" s="11" t="s">
        <v>100</v>
      </c>
      <c r="N24" s="282" t="s">
        <v>143</v>
      </c>
      <c r="O24" s="209" t="s">
        <v>146</v>
      </c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</row>
    <row r="25" spans="1:55" ht="11.1" customHeight="1" x14ac:dyDescent="0.15">
      <c r="A25" s="481" t="s">
        <v>201</v>
      </c>
      <c r="B25" s="482">
        <v>86.4</v>
      </c>
      <c r="C25" s="482">
        <v>105.9</v>
      </c>
      <c r="D25" s="482">
        <v>115.8</v>
      </c>
      <c r="E25" s="482">
        <v>124.6</v>
      </c>
      <c r="F25" s="482">
        <v>121.9</v>
      </c>
      <c r="G25" s="482">
        <v>135.4</v>
      </c>
      <c r="H25" s="482">
        <v>137.80000000000001</v>
      </c>
      <c r="I25" s="482">
        <v>127</v>
      </c>
      <c r="J25" s="482">
        <v>126.1</v>
      </c>
      <c r="K25" s="482">
        <v>125.2</v>
      </c>
      <c r="L25" s="482">
        <v>122.8</v>
      </c>
      <c r="M25" s="482">
        <v>110</v>
      </c>
      <c r="N25" s="288">
        <f>SUM(B25:M25)</f>
        <v>1438.8999999999999</v>
      </c>
      <c r="O25" s="283">
        <v>123</v>
      </c>
      <c r="P25" s="218"/>
      <c r="Q25" s="391"/>
      <c r="R25" s="391"/>
      <c r="S25" s="218"/>
      <c r="T25" s="218"/>
      <c r="U25" s="218"/>
      <c r="V25" s="218"/>
      <c r="W25" s="218"/>
      <c r="X25" s="218"/>
      <c r="Y25" s="218"/>
      <c r="Z25" s="218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</row>
    <row r="26" spans="1:55" s="58" customFormat="1" ht="11.1" customHeight="1" x14ac:dyDescent="0.15">
      <c r="A26" s="481" t="s">
        <v>204</v>
      </c>
      <c r="B26" s="482">
        <v>91</v>
      </c>
      <c r="C26" s="482">
        <v>88.5</v>
      </c>
      <c r="D26" s="482">
        <v>127.1</v>
      </c>
      <c r="E26" s="482">
        <v>123.6</v>
      </c>
      <c r="F26" s="482">
        <v>127.3</v>
      </c>
      <c r="G26" s="482">
        <v>123.9</v>
      </c>
      <c r="H26" s="482">
        <v>147.6</v>
      </c>
      <c r="I26" s="482">
        <v>123.9</v>
      </c>
      <c r="J26" s="482">
        <v>121.8</v>
      </c>
      <c r="K26" s="482">
        <v>131</v>
      </c>
      <c r="L26" s="482">
        <v>110.3</v>
      </c>
      <c r="M26" s="482">
        <v>106.5</v>
      </c>
      <c r="N26" s="483">
        <f>SUM(B26:M26)</f>
        <v>1422.5</v>
      </c>
      <c r="O26" s="484">
        <f>ROUND(N26/N25*100,1)</f>
        <v>98.9</v>
      </c>
      <c r="P26" s="488"/>
      <c r="Q26" s="489"/>
      <c r="R26" s="489"/>
      <c r="S26" s="488"/>
      <c r="T26" s="488"/>
      <c r="U26" s="488"/>
      <c r="V26" s="488"/>
      <c r="W26" s="488"/>
      <c r="X26" s="488"/>
      <c r="Y26" s="488"/>
      <c r="Z26" s="488"/>
      <c r="AA26" s="129"/>
      <c r="AB26" s="129"/>
      <c r="AC26" s="129"/>
      <c r="AD26" s="129"/>
      <c r="AE26" s="129"/>
      <c r="AF26" s="129"/>
      <c r="AG26" s="129"/>
      <c r="AH26" s="129"/>
      <c r="AI26" s="129"/>
      <c r="AJ26" s="129"/>
      <c r="AK26" s="129"/>
      <c r="AL26" s="129"/>
      <c r="AM26" s="129"/>
      <c r="AN26" s="129"/>
      <c r="AO26" s="129"/>
      <c r="AP26" s="129"/>
      <c r="AQ26" s="129"/>
      <c r="AR26" s="129"/>
      <c r="AS26" s="129"/>
      <c r="AT26" s="129"/>
      <c r="AU26" s="129"/>
      <c r="AV26" s="129"/>
      <c r="AW26" s="129"/>
      <c r="AX26" s="129"/>
      <c r="AY26" s="129"/>
      <c r="AZ26" s="129"/>
      <c r="BA26" s="129"/>
      <c r="BB26" s="129"/>
      <c r="BC26" s="129"/>
    </row>
    <row r="27" spans="1:55" s="58" customFormat="1" ht="11.1" customHeight="1" x14ac:dyDescent="0.15">
      <c r="A27" s="481" t="s">
        <v>213</v>
      </c>
      <c r="B27" s="482">
        <v>96.4</v>
      </c>
      <c r="C27" s="482">
        <v>100.8</v>
      </c>
      <c r="D27" s="482">
        <v>119.9</v>
      </c>
      <c r="E27" s="482">
        <v>122</v>
      </c>
      <c r="F27" s="482">
        <v>123.5</v>
      </c>
      <c r="G27" s="482">
        <v>126.2</v>
      </c>
      <c r="H27" s="482">
        <v>126.9</v>
      </c>
      <c r="I27" s="482">
        <v>97.5</v>
      </c>
      <c r="J27" s="482">
        <v>114.1</v>
      </c>
      <c r="K27" s="482">
        <v>104.1</v>
      </c>
      <c r="L27" s="482">
        <v>95.1</v>
      </c>
      <c r="M27" s="482">
        <v>110</v>
      </c>
      <c r="N27" s="483">
        <f>SUM(B27:M27)</f>
        <v>1336.4999999999998</v>
      </c>
      <c r="O27" s="484">
        <f t="shared" ref="O27:O28" si="0">ROUND(N27/N26*100,1)</f>
        <v>94</v>
      </c>
      <c r="P27" s="488"/>
      <c r="Q27" s="489"/>
      <c r="R27" s="489"/>
      <c r="S27" s="488"/>
      <c r="T27" s="488"/>
      <c r="U27" s="488"/>
      <c r="V27" s="488"/>
      <c r="W27" s="488"/>
      <c r="X27" s="488"/>
      <c r="Y27" s="488"/>
      <c r="Z27" s="488"/>
      <c r="AA27" s="129"/>
      <c r="AB27" s="129"/>
      <c r="AC27" s="129"/>
      <c r="AD27" s="129"/>
      <c r="AE27" s="129"/>
      <c r="AF27" s="129"/>
      <c r="AG27" s="129"/>
      <c r="AH27" s="129"/>
      <c r="AI27" s="129"/>
      <c r="AJ27" s="129"/>
      <c r="AK27" s="129"/>
      <c r="AL27" s="129"/>
      <c r="AM27" s="129"/>
      <c r="AN27" s="129"/>
      <c r="AO27" s="129"/>
      <c r="AP27" s="129"/>
      <c r="AQ27" s="129"/>
      <c r="AR27" s="129"/>
      <c r="AS27" s="129"/>
      <c r="AT27" s="129"/>
      <c r="AU27" s="129"/>
      <c r="AV27" s="129"/>
      <c r="AW27" s="129"/>
      <c r="AX27" s="129"/>
      <c r="AY27" s="129"/>
      <c r="AZ27" s="129"/>
      <c r="BA27" s="129"/>
      <c r="BB27" s="129"/>
      <c r="BC27" s="129"/>
    </row>
    <row r="28" spans="1:55" s="58" customFormat="1" ht="11.1" customHeight="1" x14ac:dyDescent="0.15">
      <c r="A28" s="481" t="s">
        <v>212</v>
      </c>
      <c r="B28" s="482">
        <v>84.4</v>
      </c>
      <c r="C28" s="482">
        <v>90.2</v>
      </c>
      <c r="D28" s="482">
        <v>113.2</v>
      </c>
      <c r="E28" s="482">
        <v>112.9</v>
      </c>
      <c r="F28" s="482">
        <v>92.8</v>
      </c>
      <c r="G28" s="482">
        <v>100.2</v>
      </c>
      <c r="H28" s="482">
        <v>103</v>
      </c>
      <c r="I28" s="482">
        <v>90.2</v>
      </c>
      <c r="J28" s="482">
        <v>95.8</v>
      </c>
      <c r="K28" s="482">
        <v>131.9</v>
      </c>
      <c r="L28" s="482">
        <v>84.5</v>
      </c>
      <c r="M28" s="482">
        <v>78.599999999999994</v>
      </c>
      <c r="N28" s="483">
        <f>SUM(B28:M28)</f>
        <v>1177.6999999999998</v>
      </c>
      <c r="O28" s="484">
        <f t="shared" si="0"/>
        <v>88.1</v>
      </c>
      <c r="P28" s="488"/>
      <c r="Q28" s="489"/>
      <c r="R28" s="489"/>
      <c r="S28" s="488"/>
      <c r="T28" s="488"/>
      <c r="U28" s="488"/>
      <c r="V28" s="488"/>
      <c r="W28" s="488"/>
      <c r="X28" s="488"/>
      <c r="Y28" s="488"/>
      <c r="Z28" s="488"/>
      <c r="AA28" s="129"/>
      <c r="AB28" s="129"/>
      <c r="AC28" s="129"/>
      <c r="AD28" s="129"/>
      <c r="AE28" s="129"/>
      <c r="AF28" s="129"/>
      <c r="AG28" s="129"/>
      <c r="AH28" s="129"/>
      <c r="AI28" s="129"/>
      <c r="AJ28" s="129"/>
      <c r="AK28" s="129"/>
      <c r="AL28" s="129"/>
      <c r="AM28" s="129"/>
      <c r="AN28" s="129"/>
      <c r="AO28" s="129"/>
      <c r="AP28" s="129"/>
      <c r="AQ28" s="129"/>
      <c r="AR28" s="129"/>
      <c r="AS28" s="129"/>
      <c r="AT28" s="129"/>
      <c r="AU28" s="129"/>
      <c r="AV28" s="129"/>
      <c r="AW28" s="129"/>
      <c r="AX28" s="129"/>
      <c r="AY28" s="129"/>
      <c r="AZ28" s="129"/>
      <c r="BA28" s="129"/>
      <c r="BB28" s="129"/>
      <c r="BC28" s="129"/>
    </row>
    <row r="29" spans="1:55" s="58" customFormat="1" ht="11.1" customHeight="1" x14ac:dyDescent="0.15">
      <c r="A29" s="481" t="s">
        <v>221</v>
      </c>
      <c r="B29" s="482">
        <v>75.7</v>
      </c>
      <c r="C29" s="482">
        <v>92.3</v>
      </c>
      <c r="D29" s="482">
        <v>105</v>
      </c>
      <c r="E29" s="482">
        <v>103.6</v>
      </c>
      <c r="F29" s="482">
        <v>94.9</v>
      </c>
      <c r="G29" s="482"/>
      <c r="H29" s="482"/>
      <c r="I29" s="482"/>
      <c r="J29" s="482"/>
      <c r="K29" s="482"/>
      <c r="L29" s="482"/>
      <c r="M29" s="482"/>
      <c r="N29" s="483"/>
      <c r="O29" s="484"/>
      <c r="P29" s="488"/>
      <c r="Q29" s="490"/>
      <c r="R29" s="490"/>
      <c r="S29" s="488"/>
      <c r="T29" s="488"/>
      <c r="U29" s="488"/>
      <c r="V29" s="488"/>
      <c r="W29" s="488"/>
      <c r="X29" s="488"/>
      <c r="Y29" s="488"/>
      <c r="Z29" s="488"/>
      <c r="AA29" s="129"/>
      <c r="AB29" s="129"/>
      <c r="AC29" s="129"/>
      <c r="AD29" s="129"/>
      <c r="AE29" s="129"/>
      <c r="AF29" s="129"/>
      <c r="AG29" s="129"/>
      <c r="AH29" s="129"/>
      <c r="AI29" s="129"/>
      <c r="AJ29" s="129"/>
      <c r="AK29" s="129"/>
      <c r="AL29" s="129"/>
      <c r="AM29" s="129"/>
      <c r="AN29" s="129"/>
      <c r="AO29" s="129"/>
      <c r="AP29" s="129"/>
      <c r="AQ29" s="129"/>
      <c r="AR29" s="129"/>
      <c r="AS29" s="129"/>
      <c r="AT29" s="129"/>
      <c r="AU29" s="129"/>
      <c r="AV29" s="129"/>
      <c r="AW29" s="129"/>
      <c r="AX29" s="129"/>
      <c r="AY29" s="129"/>
      <c r="AZ29" s="129"/>
      <c r="BA29" s="129"/>
      <c r="BB29" s="129"/>
      <c r="BC29" s="129"/>
    </row>
    <row r="30" spans="1:55" s="58" customFormat="1" ht="9.9499999999999993" customHeight="1" x14ac:dyDescent="0.15">
      <c r="H30" s="266"/>
    </row>
    <row r="31" spans="1:55" s="58" customFormat="1" ht="9.9499999999999993" customHeight="1" x14ac:dyDescent="0.15"/>
    <row r="32" spans="1:55" s="58" customFormat="1" ht="9.9499999999999993" customHeight="1" x14ac:dyDescent="0.15"/>
    <row r="33" s="58" customFormat="1" ht="9.9499999999999993" customHeight="1" x14ac:dyDescent="0.15"/>
    <row r="34" s="58" customFormat="1" ht="9.9499999999999993" customHeight="1" x14ac:dyDescent="0.15"/>
    <row r="35" s="58" customFormat="1" ht="9.9499999999999993" customHeight="1" x14ac:dyDescent="0.15"/>
    <row r="36" s="58" customFormat="1" ht="9.9499999999999993" customHeight="1" x14ac:dyDescent="0.15"/>
    <row r="37" s="58" customFormat="1" ht="9.9499999999999993" customHeight="1" x14ac:dyDescent="0.15"/>
    <row r="38" s="58" customFormat="1" ht="9.9499999999999993" customHeight="1" x14ac:dyDescent="0.15"/>
    <row r="39" s="58" customFormat="1" ht="9.9499999999999993" customHeight="1" x14ac:dyDescent="0.15"/>
    <row r="40" s="58" customFormat="1" ht="9.9499999999999993" customHeight="1" x14ac:dyDescent="0.15"/>
    <row r="41" s="58" customFormat="1" ht="9.9499999999999993" customHeight="1" x14ac:dyDescent="0.15"/>
    <row r="42" s="58" customFormat="1" ht="9.9499999999999993" customHeight="1" x14ac:dyDescent="0.15"/>
    <row r="43" s="58" customFormat="1" ht="9.9499999999999993" customHeight="1" x14ac:dyDescent="0.15"/>
    <row r="44" s="58" customFormat="1" ht="9.9499999999999993" customHeight="1" x14ac:dyDescent="0.15"/>
    <row r="45" s="58" customFormat="1" ht="9.9499999999999993" customHeight="1" x14ac:dyDescent="0.15"/>
    <row r="46" s="58" customFormat="1" ht="9.9499999999999993" customHeight="1" x14ac:dyDescent="0.15"/>
    <row r="47" s="58" customFormat="1" ht="9.9499999999999993" customHeight="1" x14ac:dyDescent="0.15"/>
    <row r="48" s="58" customFormat="1" ht="9.9499999999999993" customHeight="1" x14ac:dyDescent="0.15"/>
    <row r="49" spans="1:48" s="58" customFormat="1" ht="9.9499999999999993" customHeight="1" x14ac:dyDescent="0.15"/>
    <row r="50" spans="1:48" s="58" customFormat="1" ht="9.9499999999999993" customHeight="1" x14ac:dyDescent="0.15"/>
    <row r="51" spans="1:48" s="58" customFormat="1" ht="9.9499999999999993" customHeight="1" x14ac:dyDescent="0.15"/>
    <row r="52" spans="1:48" s="58" customFormat="1" ht="9.9499999999999993" customHeight="1" x14ac:dyDescent="0.15"/>
    <row r="53" spans="1:48" s="415" customFormat="1" ht="11.1" customHeight="1" x14ac:dyDescent="0.15">
      <c r="A53" s="491"/>
      <c r="B53" s="492" t="s">
        <v>89</v>
      </c>
      <c r="C53" s="492" t="s">
        <v>90</v>
      </c>
      <c r="D53" s="492" t="s">
        <v>91</v>
      </c>
      <c r="E53" s="492" t="s">
        <v>92</v>
      </c>
      <c r="F53" s="492" t="s">
        <v>93</v>
      </c>
      <c r="G53" s="492" t="s">
        <v>94</v>
      </c>
      <c r="H53" s="492" t="s">
        <v>95</v>
      </c>
      <c r="I53" s="492" t="s">
        <v>96</v>
      </c>
      <c r="J53" s="492" t="s">
        <v>97</v>
      </c>
      <c r="K53" s="492" t="s">
        <v>98</v>
      </c>
      <c r="L53" s="492" t="s">
        <v>99</v>
      </c>
      <c r="M53" s="492" t="s">
        <v>100</v>
      </c>
      <c r="N53" s="493" t="s">
        <v>144</v>
      </c>
      <c r="O53" s="494" t="s">
        <v>146</v>
      </c>
      <c r="P53" s="495"/>
      <c r="Q53" s="495"/>
      <c r="R53" s="495"/>
      <c r="S53" s="495"/>
      <c r="T53" s="495"/>
      <c r="U53" s="495"/>
      <c r="V53" s="495"/>
      <c r="W53" s="495"/>
      <c r="X53" s="495"/>
      <c r="Y53" s="495"/>
      <c r="Z53" s="495"/>
      <c r="AA53" s="487"/>
      <c r="AB53" s="487"/>
      <c r="AC53" s="487"/>
      <c r="AD53" s="487"/>
      <c r="AE53" s="487"/>
      <c r="AF53" s="487"/>
      <c r="AG53" s="487"/>
      <c r="AH53" s="487"/>
      <c r="AI53" s="487"/>
      <c r="AJ53" s="487"/>
      <c r="AK53" s="487"/>
      <c r="AL53" s="487"/>
      <c r="AM53" s="487"/>
      <c r="AN53" s="487"/>
      <c r="AO53" s="487"/>
      <c r="AP53" s="487"/>
      <c r="AQ53" s="487"/>
      <c r="AR53" s="487"/>
      <c r="AS53" s="487"/>
      <c r="AT53" s="487"/>
      <c r="AU53" s="487"/>
      <c r="AV53" s="487"/>
    </row>
    <row r="54" spans="1:48" s="415" customFormat="1" ht="11.1" customHeight="1" x14ac:dyDescent="0.15">
      <c r="A54" s="10" t="s">
        <v>201</v>
      </c>
      <c r="B54" s="215">
        <v>92.5</v>
      </c>
      <c r="C54" s="215">
        <v>102.9</v>
      </c>
      <c r="D54" s="215">
        <v>99.4</v>
      </c>
      <c r="E54" s="215">
        <v>109.4</v>
      </c>
      <c r="F54" s="215">
        <v>112.9</v>
      </c>
      <c r="G54" s="215">
        <v>124.7</v>
      </c>
      <c r="H54" s="215">
        <v>123</v>
      </c>
      <c r="I54" s="215">
        <v>131.30000000000001</v>
      </c>
      <c r="J54" s="215">
        <v>130.1</v>
      </c>
      <c r="K54" s="215">
        <v>132.19999999999999</v>
      </c>
      <c r="L54" s="215">
        <v>134.30000000000001</v>
      </c>
      <c r="M54" s="215">
        <v>124.2</v>
      </c>
      <c r="N54" s="483">
        <f>SUM(B54:M54)/12</f>
        <v>118.075</v>
      </c>
      <c r="O54" s="484">
        <v>125</v>
      </c>
      <c r="P54" s="485"/>
      <c r="Q54" s="486"/>
      <c r="R54" s="486"/>
      <c r="S54" s="485"/>
      <c r="T54" s="485"/>
      <c r="U54" s="485"/>
      <c r="V54" s="485"/>
      <c r="W54" s="485"/>
      <c r="X54" s="485"/>
      <c r="Y54" s="485"/>
      <c r="Z54" s="485"/>
      <c r="AA54" s="487"/>
      <c r="AB54" s="487"/>
      <c r="AC54" s="487"/>
      <c r="AD54" s="487"/>
      <c r="AE54" s="487"/>
      <c r="AF54" s="487"/>
      <c r="AG54" s="487"/>
      <c r="AH54" s="487"/>
      <c r="AI54" s="487"/>
      <c r="AJ54" s="487"/>
      <c r="AK54" s="487"/>
      <c r="AL54" s="487"/>
      <c r="AM54" s="487"/>
      <c r="AN54" s="487"/>
      <c r="AO54" s="487"/>
      <c r="AP54" s="487"/>
      <c r="AQ54" s="487"/>
      <c r="AR54" s="487"/>
      <c r="AS54" s="487"/>
      <c r="AT54" s="487"/>
      <c r="AU54" s="487"/>
      <c r="AV54" s="487"/>
    </row>
    <row r="55" spans="1:48" s="415" customFormat="1" ht="11.1" customHeight="1" x14ac:dyDescent="0.15">
      <c r="A55" s="10" t="s">
        <v>204</v>
      </c>
      <c r="B55" s="215">
        <v>120.5</v>
      </c>
      <c r="C55" s="215">
        <v>109</v>
      </c>
      <c r="D55" s="215">
        <v>119.8</v>
      </c>
      <c r="E55" s="215">
        <v>121.6</v>
      </c>
      <c r="F55" s="215">
        <v>136.1</v>
      </c>
      <c r="G55" s="215">
        <v>141.5</v>
      </c>
      <c r="H55" s="215">
        <v>138.5</v>
      </c>
      <c r="I55" s="215">
        <v>115.4</v>
      </c>
      <c r="J55" s="215">
        <v>127.1</v>
      </c>
      <c r="K55" s="215">
        <v>139.9</v>
      </c>
      <c r="L55" s="215">
        <v>134.6</v>
      </c>
      <c r="M55" s="215">
        <v>130.80000000000001</v>
      </c>
      <c r="N55" s="483">
        <f>SUM(B55:M55)/12</f>
        <v>127.89999999999999</v>
      </c>
      <c r="O55" s="484">
        <f t="shared" ref="O55:O57" si="1">ROUND(N55/N54*100,1)</f>
        <v>108.3</v>
      </c>
      <c r="P55" s="485"/>
      <c r="Q55" s="486"/>
      <c r="R55" s="486"/>
      <c r="S55" s="485"/>
      <c r="T55" s="485"/>
      <c r="U55" s="485"/>
      <c r="V55" s="485"/>
      <c r="W55" s="485"/>
      <c r="X55" s="485"/>
      <c r="Y55" s="485"/>
      <c r="Z55" s="485"/>
      <c r="AA55" s="487"/>
      <c r="AB55" s="487"/>
      <c r="AC55" s="487"/>
      <c r="AD55" s="487"/>
      <c r="AE55" s="487"/>
      <c r="AF55" s="487"/>
      <c r="AG55" s="487"/>
      <c r="AH55" s="487"/>
      <c r="AI55" s="487"/>
      <c r="AJ55" s="487"/>
      <c r="AK55" s="487"/>
      <c r="AL55" s="487"/>
      <c r="AM55" s="487"/>
      <c r="AN55" s="487"/>
      <c r="AO55" s="487"/>
      <c r="AP55" s="487"/>
      <c r="AQ55" s="487"/>
      <c r="AR55" s="487"/>
      <c r="AS55" s="487"/>
      <c r="AT55" s="487"/>
      <c r="AU55" s="487"/>
      <c r="AV55" s="487"/>
    </row>
    <row r="56" spans="1:48" s="415" customFormat="1" ht="11.1" customHeight="1" x14ac:dyDescent="0.15">
      <c r="A56" s="10" t="s">
        <v>213</v>
      </c>
      <c r="B56" s="215">
        <v>114.1</v>
      </c>
      <c r="C56" s="215">
        <v>119.1</v>
      </c>
      <c r="D56" s="215">
        <v>126.2</v>
      </c>
      <c r="E56" s="215">
        <v>117.7</v>
      </c>
      <c r="F56" s="215">
        <v>126</v>
      </c>
      <c r="G56" s="215">
        <v>138.9</v>
      </c>
      <c r="H56" s="215">
        <v>146.19999999999999</v>
      </c>
      <c r="I56" s="215">
        <v>134.4</v>
      </c>
      <c r="J56" s="215">
        <v>134.19999999999999</v>
      </c>
      <c r="K56" s="215">
        <v>122.9</v>
      </c>
      <c r="L56" s="215">
        <v>124.3</v>
      </c>
      <c r="M56" s="215">
        <v>122.1</v>
      </c>
      <c r="N56" s="483">
        <f>SUM(B56:M56)/12</f>
        <v>127.17499999999997</v>
      </c>
      <c r="O56" s="484">
        <f t="shared" si="1"/>
        <v>99.4</v>
      </c>
      <c r="P56" s="485"/>
      <c r="Q56" s="486"/>
      <c r="R56" s="486"/>
      <c r="S56" s="485"/>
      <c r="T56" s="485"/>
      <c r="U56" s="485"/>
      <c r="V56" s="485"/>
      <c r="W56" s="485"/>
      <c r="X56" s="485"/>
      <c r="Y56" s="485"/>
      <c r="Z56" s="485"/>
      <c r="AA56" s="487"/>
    </row>
    <row r="57" spans="1:48" s="415" customFormat="1" ht="11.1" customHeight="1" x14ac:dyDescent="0.15">
      <c r="A57" s="10" t="s">
        <v>212</v>
      </c>
      <c r="B57" s="215">
        <v>119.6</v>
      </c>
      <c r="C57" s="215">
        <v>116.2</v>
      </c>
      <c r="D57" s="215">
        <v>120.4</v>
      </c>
      <c r="E57" s="215">
        <v>120.3</v>
      </c>
      <c r="F57" s="215">
        <v>123.1</v>
      </c>
      <c r="G57" s="215">
        <v>116.5</v>
      </c>
      <c r="H57" s="215">
        <v>114.8</v>
      </c>
      <c r="I57" s="215">
        <v>111.8</v>
      </c>
      <c r="J57" s="215">
        <v>114</v>
      </c>
      <c r="K57" s="215">
        <v>141.30000000000001</v>
      </c>
      <c r="L57" s="215">
        <v>114</v>
      </c>
      <c r="M57" s="215">
        <v>101.3</v>
      </c>
      <c r="N57" s="483">
        <f>SUM(B57:M57)/12</f>
        <v>117.77499999999998</v>
      </c>
      <c r="O57" s="484">
        <f t="shared" si="1"/>
        <v>92.6</v>
      </c>
      <c r="P57" s="485"/>
      <c r="Q57" s="486"/>
      <c r="R57" s="486"/>
      <c r="S57" s="485"/>
      <c r="T57" s="485"/>
      <c r="U57" s="485"/>
      <c r="V57" s="485"/>
      <c r="W57" s="485"/>
      <c r="X57" s="485"/>
      <c r="Y57" s="485"/>
      <c r="Z57" s="485"/>
      <c r="AA57" s="487"/>
    </row>
    <row r="58" spans="1:48" s="212" customFormat="1" ht="11.1" customHeight="1" x14ac:dyDescent="0.15">
      <c r="A58" s="10" t="s">
        <v>221</v>
      </c>
      <c r="B58" s="215">
        <v>99.7</v>
      </c>
      <c r="C58" s="215">
        <v>109.5</v>
      </c>
      <c r="D58" s="215">
        <v>111.4</v>
      </c>
      <c r="E58" s="215">
        <v>102.9</v>
      </c>
      <c r="F58" s="215">
        <v>113.3</v>
      </c>
      <c r="G58" s="215"/>
      <c r="H58" s="215"/>
      <c r="I58" s="215"/>
      <c r="J58" s="215"/>
      <c r="K58" s="215"/>
      <c r="L58" s="215"/>
      <c r="M58" s="215"/>
      <c r="N58" s="288"/>
      <c r="O58" s="484"/>
      <c r="P58" s="222"/>
      <c r="Q58" s="479"/>
      <c r="R58" s="479"/>
      <c r="S58" s="222"/>
      <c r="T58" s="222"/>
      <c r="U58" s="222"/>
      <c r="V58" s="222"/>
      <c r="W58" s="222"/>
      <c r="X58" s="222"/>
      <c r="Y58" s="222"/>
      <c r="Z58" s="222"/>
      <c r="AA58" s="210"/>
    </row>
    <row r="59" spans="1:48" ht="9.9499999999999993" customHeight="1" x14ac:dyDescent="0.15">
      <c r="A59" s="213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48" ht="9.9499999999999993" customHeight="1" x14ac:dyDescent="0.15">
      <c r="A60" s="213"/>
    </row>
    <row r="68" spans="18:18" ht="9.9499999999999993" customHeight="1" x14ac:dyDescent="0.15">
      <c r="R68" s="480"/>
    </row>
    <row r="82" spans="1:26" ht="5.25" customHeight="1" x14ac:dyDescent="0.15"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s="212" customFormat="1" ht="11.1" customHeight="1" x14ac:dyDescent="0.15">
      <c r="A83" s="15"/>
      <c r="B83" s="206" t="s">
        <v>89</v>
      </c>
      <c r="C83" s="206" t="s">
        <v>90</v>
      </c>
      <c r="D83" s="206" t="s">
        <v>91</v>
      </c>
      <c r="E83" s="206" t="s">
        <v>92</v>
      </c>
      <c r="F83" s="206" t="s">
        <v>93</v>
      </c>
      <c r="G83" s="206" t="s">
        <v>94</v>
      </c>
      <c r="H83" s="206" t="s">
        <v>95</v>
      </c>
      <c r="I83" s="206" t="s">
        <v>96</v>
      </c>
      <c r="J83" s="206" t="s">
        <v>97</v>
      </c>
      <c r="K83" s="206" t="s">
        <v>98</v>
      </c>
      <c r="L83" s="206" t="s">
        <v>99</v>
      </c>
      <c r="M83" s="206" t="s">
        <v>100</v>
      </c>
      <c r="N83" s="282" t="s">
        <v>144</v>
      </c>
      <c r="O83" s="209" t="s">
        <v>146</v>
      </c>
      <c r="P83" s="221"/>
      <c r="Q83" s="221"/>
      <c r="R83" s="221"/>
      <c r="S83" s="221"/>
      <c r="T83" s="221"/>
      <c r="U83" s="221"/>
      <c r="V83" s="221"/>
      <c r="W83" s="221"/>
      <c r="X83" s="221"/>
      <c r="Y83" s="221"/>
      <c r="Z83" s="221"/>
    </row>
    <row r="84" spans="1:26" s="212" customFormat="1" ht="11.1" customHeight="1" x14ac:dyDescent="0.15">
      <c r="A84" s="10" t="s">
        <v>201</v>
      </c>
      <c r="B84" s="208">
        <v>93.4</v>
      </c>
      <c r="C84" s="208">
        <v>103.1</v>
      </c>
      <c r="D84" s="208">
        <v>116.2</v>
      </c>
      <c r="E84" s="208">
        <v>114.5</v>
      </c>
      <c r="F84" s="208">
        <v>108.1</v>
      </c>
      <c r="G84" s="208">
        <v>109</v>
      </c>
      <c r="H84" s="208">
        <v>112</v>
      </c>
      <c r="I84" s="208">
        <v>96.6</v>
      </c>
      <c r="J84" s="208">
        <v>97</v>
      </c>
      <c r="K84" s="208">
        <v>94.7</v>
      </c>
      <c r="L84" s="208">
        <v>91.3</v>
      </c>
      <c r="M84" s="208">
        <v>89</v>
      </c>
      <c r="N84" s="287">
        <f t="shared" ref="N84:N87" si="2">SUM(B84:M84)/12</f>
        <v>102.07499999999999</v>
      </c>
      <c r="O84" s="293">
        <v>99.2</v>
      </c>
      <c r="P84" s="210"/>
      <c r="Q84" s="395"/>
      <c r="R84" s="395"/>
      <c r="S84" s="210"/>
      <c r="T84" s="210"/>
      <c r="U84" s="210"/>
      <c r="V84" s="210"/>
      <c r="W84" s="210"/>
      <c r="X84" s="210"/>
      <c r="Y84" s="210"/>
      <c r="Z84" s="210"/>
    </row>
    <row r="85" spans="1:26" s="212" customFormat="1" ht="11.1" customHeight="1" x14ac:dyDescent="0.15">
      <c r="A85" s="10" t="s">
        <v>204</v>
      </c>
      <c r="B85" s="208">
        <v>76</v>
      </c>
      <c r="C85" s="208">
        <v>82.2</v>
      </c>
      <c r="D85" s="208">
        <v>106.4</v>
      </c>
      <c r="E85" s="208">
        <v>101.7</v>
      </c>
      <c r="F85" s="208">
        <v>93.2</v>
      </c>
      <c r="G85" s="208">
        <v>87.3</v>
      </c>
      <c r="H85" s="208">
        <v>106.5</v>
      </c>
      <c r="I85" s="208">
        <v>106.7</v>
      </c>
      <c r="J85" s="208">
        <v>95.6</v>
      </c>
      <c r="K85" s="208">
        <v>93.4</v>
      </c>
      <c r="L85" s="208">
        <v>82.3</v>
      </c>
      <c r="M85" s="208">
        <v>81.7</v>
      </c>
      <c r="N85" s="287">
        <f t="shared" si="2"/>
        <v>92.75</v>
      </c>
      <c r="O85" s="293">
        <f t="shared" ref="O85:O87" si="3">ROUND(N85/N84*100,1)</f>
        <v>90.9</v>
      </c>
      <c r="P85" s="210"/>
      <c r="Q85" s="395"/>
      <c r="R85" s="395"/>
      <c r="S85" s="210"/>
      <c r="T85" s="210"/>
      <c r="U85" s="210"/>
      <c r="V85" s="210"/>
      <c r="W85" s="210"/>
      <c r="X85" s="210"/>
      <c r="Y85" s="210"/>
      <c r="Z85" s="210"/>
    </row>
    <row r="86" spans="1:26" s="212" customFormat="1" ht="11.1" customHeight="1" x14ac:dyDescent="0.15">
      <c r="A86" s="10" t="s">
        <v>213</v>
      </c>
      <c r="B86" s="208">
        <v>85.5</v>
      </c>
      <c r="C86" s="208">
        <v>84.2</v>
      </c>
      <c r="D86" s="208">
        <v>94.9</v>
      </c>
      <c r="E86" s="208">
        <v>103.5</v>
      </c>
      <c r="F86" s="208">
        <v>98</v>
      </c>
      <c r="G86" s="208">
        <v>90.4</v>
      </c>
      <c r="H86" s="208">
        <v>86.4</v>
      </c>
      <c r="I86" s="208">
        <v>73.7</v>
      </c>
      <c r="J86" s="208">
        <v>85</v>
      </c>
      <c r="K86" s="208">
        <v>85.4</v>
      </c>
      <c r="L86" s="208">
        <v>76.400000000000006</v>
      </c>
      <c r="M86" s="208">
        <v>90.2</v>
      </c>
      <c r="N86" s="287">
        <f t="shared" si="2"/>
        <v>87.8</v>
      </c>
      <c r="O86" s="293">
        <f t="shared" si="3"/>
        <v>94.7</v>
      </c>
      <c r="P86" s="210"/>
      <c r="Q86" s="395"/>
      <c r="R86" s="395"/>
      <c r="S86" s="210"/>
      <c r="T86" s="210"/>
      <c r="U86" s="210"/>
      <c r="V86" s="210"/>
      <c r="W86" s="210"/>
      <c r="X86" s="210"/>
      <c r="Y86" s="210"/>
      <c r="Z86" s="210"/>
    </row>
    <row r="87" spans="1:26" s="212" customFormat="1" ht="11.1" customHeight="1" x14ac:dyDescent="0.15">
      <c r="A87" s="10" t="s">
        <v>212</v>
      </c>
      <c r="B87" s="208">
        <v>70.900000000000006</v>
      </c>
      <c r="C87" s="208">
        <v>78</v>
      </c>
      <c r="D87" s="208">
        <v>93.9</v>
      </c>
      <c r="E87" s="208">
        <v>93.9</v>
      </c>
      <c r="F87" s="208">
        <v>75.099999999999994</v>
      </c>
      <c r="G87" s="208">
        <v>86.4</v>
      </c>
      <c r="H87" s="208">
        <v>89.8</v>
      </c>
      <c r="I87" s="208">
        <v>81</v>
      </c>
      <c r="J87" s="208">
        <v>83.9</v>
      </c>
      <c r="K87" s="208">
        <v>92.6</v>
      </c>
      <c r="L87" s="208">
        <v>76.900000000000006</v>
      </c>
      <c r="M87" s="208">
        <v>79</v>
      </c>
      <c r="N87" s="287">
        <f t="shared" si="2"/>
        <v>83.45</v>
      </c>
      <c r="O87" s="293">
        <f t="shared" si="3"/>
        <v>95</v>
      </c>
      <c r="P87" s="210"/>
      <c r="Q87" s="395"/>
      <c r="R87" s="395"/>
      <c r="S87" s="210"/>
      <c r="T87" s="210"/>
      <c r="U87" s="210"/>
      <c r="V87" s="210"/>
      <c r="W87" s="210"/>
      <c r="X87" s="210"/>
      <c r="Y87" s="210"/>
      <c r="Z87" s="210"/>
    </row>
    <row r="88" spans="1:26" s="212" customFormat="1" ht="11.1" customHeight="1" x14ac:dyDescent="0.15">
      <c r="A88" s="10" t="s">
        <v>221</v>
      </c>
      <c r="B88" s="208">
        <v>76.099999999999994</v>
      </c>
      <c r="C88" s="208">
        <v>83.6</v>
      </c>
      <c r="D88" s="208">
        <v>94.2</v>
      </c>
      <c r="E88" s="208">
        <v>100.7</v>
      </c>
      <c r="F88" s="208">
        <v>83</v>
      </c>
      <c r="G88" s="208"/>
      <c r="H88" s="208"/>
      <c r="I88" s="208"/>
      <c r="J88" s="208"/>
      <c r="K88" s="208"/>
      <c r="L88" s="208"/>
      <c r="M88" s="208"/>
      <c r="N88" s="287"/>
      <c r="O88" s="293"/>
      <c r="P88" s="210"/>
      <c r="Q88" s="210"/>
      <c r="R88" s="210"/>
      <c r="S88" s="210"/>
      <c r="T88" s="210"/>
      <c r="U88" s="210"/>
      <c r="V88" s="210"/>
      <c r="W88" s="210"/>
      <c r="X88" s="210"/>
      <c r="Y88" s="210"/>
      <c r="Z88" s="210"/>
    </row>
    <row r="89" spans="1:26" ht="9.9499999999999993" customHeight="1" x14ac:dyDescent="0.15">
      <c r="E89" s="513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</sheetData>
  <phoneticPr fontId="2"/>
  <pageMargins left="0.59055118110236227" right="0" top="0.39370078740157483" bottom="0" header="0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92D050"/>
  </sheetPr>
  <dimension ref="A7:BC90"/>
  <sheetViews>
    <sheetView workbookViewId="0">
      <selection activeCell="F89" sqref="F89"/>
    </sheetView>
  </sheetViews>
  <sheetFormatPr defaultRowHeight="9.9499999999999993" customHeight="1" x14ac:dyDescent="0.15"/>
  <cols>
    <col min="1" max="1" width="7.625" style="310" customWidth="1"/>
    <col min="2" max="13" width="6.125" style="310" customWidth="1"/>
    <col min="14" max="27" width="7.625" style="310" customWidth="1"/>
    <col min="28" max="16384" width="9" style="310"/>
  </cols>
  <sheetData>
    <row r="7" spans="1:15" ht="9.9499999999999993" customHeight="1" x14ac:dyDescent="0.15">
      <c r="A7" s="213"/>
      <c r="B7" s="213"/>
      <c r="C7" s="213"/>
      <c r="D7" s="213"/>
      <c r="E7" s="213"/>
      <c r="F7" s="213"/>
      <c r="G7" s="213"/>
      <c r="H7" s="213"/>
      <c r="I7" s="213"/>
      <c r="J7" s="213"/>
      <c r="K7" s="213"/>
      <c r="L7" s="213"/>
      <c r="M7" s="213"/>
    </row>
    <row r="8" spans="1:15" ht="9.9499999999999993" customHeight="1" x14ac:dyDescent="0.15">
      <c r="A8" s="213"/>
      <c r="B8" s="213"/>
      <c r="C8" s="213"/>
      <c r="D8" s="213"/>
      <c r="E8" s="213"/>
      <c r="F8" s="213"/>
      <c r="G8" s="213"/>
      <c r="H8" s="213"/>
      <c r="I8" s="213"/>
      <c r="J8" s="213"/>
      <c r="K8" s="213"/>
      <c r="L8" s="213"/>
      <c r="M8" s="213"/>
    </row>
    <row r="9" spans="1:15" ht="9.9499999999999993" customHeight="1" x14ac:dyDescent="0.15">
      <c r="A9" s="213"/>
      <c r="B9" s="213"/>
      <c r="C9" s="213"/>
      <c r="D9" s="213"/>
      <c r="E9" s="213"/>
      <c r="F9" s="213"/>
      <c r="G9" s="213"/>
      <c r="H9" s="213"/>
      <c r="I9" s="213"/>
      <c r="J9" s="213"/>
      <c r="K9" s="213"/>
      <c r="L9" s="213"/>
      <c r="M9" s="213"/>
    </row>
    <row r="10" spans="1:15" ht="9.9499999999999993" customHeight="1" x14ac:dyDescent="0.15">
      <c r="A10" s="213"/>
      <c r="B10" s="213"/>
      <c r="C10" s="213"/>
      <c r="D10" s="213"/>
      <c r="E10" s="213"/>
      <c r="F10" s="213"/>
      <c r="G10" s="213"/>
      <c r="H10" s="213"/>
      <c r="I10" s="213"/>
      <c r="J10" s="213"/>
      <c r="K10" s="213"/>
      <c r="L10" s="213"/>
      <c r="M10" s="213"/>
    </row>
    <row r="11" spans="1:15" ht="9.9499999999999993" customHeight="1" x14ac:dyDescent="0.15">
      <c r="A11" s="213"/>
      <c r="B11" s="213"/>
      <c r="C11" s="213"/>
      <c r="D11" s="213"/>
      <c r="E11" s="213"/>
      <c r="F11" s="213"/>
      <c r="G11" s="213"/>
      <c r="H11" s="213"/>
      <c r="I11" s="213"/>
      <c r="J11" s="213"/>
      <c r="K11" s="213"/>
      <c r="L11" s="213"/>
      <c r="M11" s="213"/>
    </row>
    <row r="14" spans="1:15" ht="9.9499999999999993" customHeight="1" x14ac:dyDescent="0.15">
      <c r="N14" s="311"/>
      <c r="O14" s="311"/>
    </row>
    <row r="17" spans="1:48" ht="9.9499999999999993" customHeight="1" x14ac:dyDescent="0.15">
      <c r="O17" s="311"/>
    </row>
    <row r="18" spans="1:48" ht="9.9499999999999993" customHeight="1" x14ac:dyDescent="0.15">
      <c r="A18" s="213"/>
      <c r="B18" s="213"/>
      <c r="C18" s="213"/>
      <c r="D18" s="213"/>
      <c r="E18" s="213"/>
      <c r="F18" s="213"/>
      <c r="G18" s="213"/>
      <c r="H18" s="213"/>
      <c r="I18" s="213"/>
      <c r="J18" s="213"/>
      <c r="K18" s="213"/>
      <c r="L18" s="213"/>
      <c r="M18" s="213"/>
    </row>
    <row r="19" spans="1:48" ht="9.9499999999999993" customHeight="1" x14ac:dyDescent="0.15">
      <c r="A19" s="213"/>
      <c r="B19" s="213"/>
      <c r="C19" s="213"/>
      <c r="D19" s="213"/>
      <c r="E19" s="213"/>
      <c r="F19" s="213"/>
      <c r="G19" s="213"/>
      <c r="H19" s="213"/>
      <c r="I19" s="213"/>
      <c r="J19" s="213"/>
      <c r="K19" s="213"/>
      <c r="L19" s="213"/>
      <c r="M19" s="213"/>
    </row>
    <row r="20" spans="1:48" ht="9.9499999999999993" customHeight="1" x14ac:dyDescent="0.15">
      <c r="A20" s="213"/>
      <c r="B20" s="213"/>
      <c r="C20" s="213"/>
      <c r="D20" s="213"/>
      <c r="E20" s="213"/>
      <c r="F20" s="213"/>
      <c r="G20" s="213"/>
      <c r="H20" s="213"/>
      <c r="I20" s="213"/>
      <c r="J20" s="213"/>
      <c r="K20" s="213"/>
      <c r="L20" s="213"/>
      <c r="M20" s="213"/>
      <c r="N20" s="311"/>
    </row>
    <row r="21" spans="1:48" ht="9.9499999999999993" customHeight="1" x14ac:dyDescent="0.15">
      <c r="A21" s="213"/>
      <c r="B21" s="213"/>
      <c r="C21" s="213"/>
      <c r="D21" s="213"/>
      <c r="E21" s="213"/>
      <c r="F21" s="213"/>
      <c r="G21" s="213"/>
      <c r="H21" s="213"/>
      <c r="I21" s="213"/>
      <c r="J21" s="213"/>
      <c r="K21" s="213"/>
      <c r="L21" s="213"/>
      <c r="M21" s="213"/>
      <c r="N21" s="311"/>
    </row>
    <row r="22" spans="1:48" ht="9.9499999999999993" customHeight="1" x14ac:dyDescent="0.15">
      <c r="A22" s="213"/>
      <c r="B22" s="213"/>
      <c r="C22" s="213"/>
      <c r="D22" s="213"/>
      <c r="E22" s="213"/>
      <c r="F22" s="213"/>
      <c r="G22" s="213"/>
      <c r="H22" s="213"/>
      <c r="I22" s="213"/>
      <c r="J22" s="213"/>
      <c r="K22" s="213"/>
      <c r="L22" s="213"/>
      <c r="M22" s="213"/>
      <c r="N22" s="1"/>
      <c r="O22" s="57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</row>
    <row r="23" spans="1:48" ht="8.25" customHeight="1" x14ac:dyDescent="0.15"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</row>
    <row r="24" spans="1:48" ht="11.1" customHeight="1" x14ac:dyDescent="0.15">
      <c r="A24" s="10"/>
      <c r="B24" s="11" t="s">
        <v>89</v>
      </c>
      <c r="C24" s="11" t="s">
        <v>90</v>
      </c>
      <c r="D24" s="11" t="s">
        <v>91</v>
      </c>
      <c r="E24" s="11" t="s">
        <v>92</v>
      </c>
      <c r="F24" s="11" t="s">
        <v>93</v>
      </c>
      <c r="G24" s="11" t="s">
        <v>94</v>
      </c>
      <c r="H24" s="11" t="s">
        <v>95</v>
      </c>
      <c r="I24" s="11" t="s">
        <v>96</v>
      </c>
      <c r="J24" s="11" t="s">
        <v>97</v>
      </c>
      <c r="K24" s="11" t="s">
        <v>98</v>
      </c>
      <c r="L24" s="11" t="s">
        <v>99</v>
      </c>
      <c r="M24" s="11" t="s">
        <v>100</v>
      </c>
      <c r="N24" s="282" t="s">
        <v>143</v>
      </c>
      <c r="O24" s="209" t="s">
        <v>146</v>
      </c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</row>
    <row r="25" spans="1:48" ht="11.1" customHeight="1" x14ac:dyDescent="0.15">
      <c r="A25" s="10" t="s">
        <v>201</v>
      </c>
      <c r="B25" s="215">
        <v>14.1</v>
      </c>
      <c r="C25" s="215">
        <v>14.9</v>
      </c>
      <c r="D25" s="215">
        <v>16.399999999999999</v>
      </c>
      <c r="E25" s="215">
        <v>16.100000000000001</v>
      </c>
      <c r="F25" s="215">
        <v>15.5</v>
      </c>
      <c r="G25" s="215">
        <v>16.8</v>
      </c>
      <c r="H25" s="215">
        <v>16.100000000000001</v>
      </c>
      <c r="I25" s="215">
        <v>15</v>
      </c>
      <c r="J25" s="215">
        <v>17.8</v>
      </c>
      <c r="K25" s="215">
        <v>16.899999999999999</v>
      </c>
      <c r="L25" s="215">
        <v>15.7</v>
      </c>
      <c r="M25" s="450">
        <v>15.7</v>
      </c>
      <c r="N25" s="288">
        <f>SUM(B25:M25)</f>
        <v>191</v>
      </c>
      <c r="O25" s="283">
        <v>108.8</v>
      </c>
      <c r="P25" s="218"/>
      <c r="Q25" s="385"/>
      <c r="R25" s="385"/>
      <c r="S25" s="218"/>
      <c r="T25" s="218"/>
      <c r="U25" s="218"/>
      <c r="V25" s="218"/>
      <c r="W25" s="218"/>
      <c r="X25" s="218"/>
      <c r="Y25" s="218"/>
      <c r="Z25" s="218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</row>
    <row r="26" spans="1:48" ht="11.1" customHeight="1" x14ac:dyDescent="0.15">
      <c r="A26" s="10" t="s">
        <v>204</v>
      </c>
      <c r="B26" s="215">
        <v>14.6</v>
      </c>
      <c r="C26" s="215">
        <v>14.9</v>
      </c>
      <c r="D26" s="215">
        <v>16</v>
      </c>
      <c r="E26" s="215">
        <v>15.6</v>
      </c>
      <c r="F26" s="215">
        <v>15.5</v>
      </c>
      <c r="G26" s="215">
        <v>15.8</v>
      </c>
      <c r="H26" s="215">
        <v>15.8</v>
      </c>
      <c r="I26" s="215">
        <v>15.3</v>
      </c>
      <c r="J26" s="215">
        <v>19.3</v>
      </c>
      <c r="K26" s="215">
        <v>20.3</v>
      </c>
      <c r="L26" s="215">
        <v>21.1</v>
      </c>
      <c r="M26" s="450">
        <v>18.5</v>
      </c>
      <c r="N26" s="288">
        <f>SUM(B26:M26)</f>
        <v>202.7</v>
      </c>
      <c r="O26" s="283">
        <f>SUM(N26/N25)*100</f>
        <v>106.12565445026176</v>
      </c>
      <c r="P26" s="218"/>
      <c r="Q26" s="385"/>
      <c r="R26" s="385"/>
      <c r="S26" s="218"/>
      <c r="T26" s="218"/>
      <c r="U26" s="218"/>
      <c r="V26" s="218"/>
      <c r="W26" s="218"/>
      <c r="X26" s="218"/>
      <c r="Y26" s="218"/>
      <c r="Z26" s="218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</row>
    <row r="27" spans="1:48" ht="11.1" customHeight="1" x14ac:dyDescent="0.15">
      <c r="A27" s="10" t="s">
        <v>213</v>
      </c>
      <c r="B27" s="215">
        <v>20</v>
      </c>
      <c r="C27" s="215">
        <v>20.100000000000001</v>
      </c>
      <c r="D27" s="215">
        <v>21.2</v>
      </c>
      <c r="E27" s="215">
        <v>22.7</v>
      </c>
      <c r="F27" s="215">
        <v>21.8</v>
      </c>
      <c r="G27" s="215">
        <v>21.8</v>
      </c>
      <c r="H27" s="215">
        <v>23.4</v>
      </c>
      <c r="I27" s="215">
        <v>20.3</v>
      </c>
      <c r="J27" s="215">
        <v>23.3</v>
      </c>
      <c r="K27" s="215">
        <v>22.7</v>
      </c>
      <c r="L27" s="215">
        <v>21.9</v>
      </c>
      <c r="M27" s="450">
        <v>20.8</v>
      </c>
      <c r="N27" s="388">
        <f>SUM(B27:M27)</f>
        <v>260</v>
      </c>
      <c r="O27" s="283">
        <f>SUM(N27/N26)*100</f>
        <v>128.26837691169217</v>
      </c>
      <c r="P27" s="218"/>
      <c r="Q27" s="385"/>
      <c r="R27" s="385"/>
      <c r="S27" s="218"/>
      <c r="T27" s="218"/>
      <c r="U27" s="218"/>
      <c r="V27" s="218"/>
      <c r="W27" s="218"/>
      <c r="X27" s="218"/>
      <c r="Y27" s="218"/>
      <c r="Z27" s="218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</row>
    <row r="28" spans="1:48" ht="11.1" customHeight="1" x14ac:dyDescent="0.15">
      <c r="A28" s="10" t="s">
        <v>212</v>
      </c>
      <c r="B28" s="215">
        <v>20.3</v>
      </c>
      <c r="C28" s="215">
        <v>21.9</v>
      </c>
      <c r="D28" s="215">
        <v>25.5</v>
      </c>
      <c r="E28" s="215">
        <v>26.2</v>
      </c>
      <c r="F28" s="215">
        <v>20.399999999999999</v>
      </c>
      <c r="G28" s="215">
        <v>21.6</v>
      </c>
      <c r="H28" s="215">
        <v>23.6</v>
      </c>
      <c r="I28" s="215">
        <v>19.3</v>
      </c>
      <c r="J28" s="215">
        <v>23.5</v>
      </c>
      <c r="K28" s="215">
        <v>23.4</v>
      </c>
      <c r="L28" s="215">
        <v>16.899999999999999</v>
      </c>
      <c r="M28" s="450">
        <v>19</v>
      </c>
      <c r="N28" s="388">
        <f>SUM(B28:M28)</f>
        <v>261.60000000000002</v>
      </c>
      <c r="O28" s="283">
        <f>SUM(N28/N27)*100</f>
        <v>100.61538461538461</v>
      </c>
      <c r="P28" s="218"/>
      <c r="Q28" s="385"/>
      <c r="R28" s="385"/>
      <c r="S28" s="218"/>
      <c r="T28" s="218"/>
      <c r="U28" s="218"/>
      <c r="V28" s="218"/>
      <c r="W28" s="218"/>
      <c r="X28" s="218"/>
      <c r="Y28" s="218"/>
      <c r="Z28" s="218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</row>
    <row r="29" spans="1:48" ht="11.1" customHeight="1" x14ac:dyDescent="0.15">
      <c r="A29" s="10" t="s">
        <v>221</v>
      </c>
      <c r="B29" s="215">
        <v>16.5</v>
      </c>
      <c r="C29" s="215">
        <v>20.6</v>
      </c>
      <c r="D29" s="215">
        <v>23</v>
      </c>
      <c r="E29" s="215">
        <v>25.7</v>
      </c>
      <c r="F29" s="215">
        <v>22.2</v>
      </c>
      <c r="G29" s="215"/>
      <c r="H29" s="215"/>
      <c r="I29" s="215"/>
      <c r="J29" s="215"/>
      <c r="K29" s="215"/>
      <c r="L29" s="215"/>
      <c r="M29" s="450"/>
      <c r="N29" s="388"/>
      <c r="O29" s="283"/>
      <c r="P29" s="218"/>
      <c r="Q29" s="291"/>
      <c r="R29" s="291"/>
      <c r="S29" s="218"/>
      <c r="T29" s="218"/>
      <c r="U29" s="218"/>
      <c r="V29" s="218"/>
      <c r="W29" s="218"/>
      <c r="X29" s="218"/>
      <c r="Y29" s="218"/>
      <c r="Z29" s="218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</row>
    <row r="30" spans="1:48" ht="9.9499999999999993" customHeight="1" x14ac:dyDescent="0.15"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</row>
    <row r="35" spans="8:14" ht="9.9499999999999993" customHeight="1" x14ac:dyDescent="0.15">
      <c r="H35" s="21"/>
    </row>
    <row r="46" spans="8:14" ht="9.9499999999999993" customHeight="1" x14ac:dyDescent="0.15">
      <c r="H46" s="21"/>
    </row>
    <row r="48" spans="8:14" ht="9.9499999999999993" customHeight="1" x14ac:dyDescent="0.15">
      <c r="N48" s="311"/>
    </row>
    <row r="51" spans="1:55" ht="9.9499999999999993" customHeight="1" x14ac:dyDescent="0.15"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</row>
    <row r="52" spans="1:55" ht="4.5" customHeight="1" x14ac:dyDescent="0.15"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</row>
    <row r="53" spans="1:55" ht="11.1" customHeight="1" x14ac:dyDescent="0.15">
      <c r="A53" s="10"/>
      <c r="B53" s="11" t="s">
        <v>89</v>
      </c>
      <c r="C53" s="11" t="s">
        <v>90</v>
      </c>
      <c r="D53" s="11" t="s">
        <v>91</v>
      </c>
      <c r="E53" s="11" t="s">
        <v>92</v>
      </c>
      <c r="F53" s="11" t="s">
        <v>93</v>
      </c>
      <c r="G53" s="11" t="s">
        <v>94</v>
      </c>
      <c r="H53" s="11" t="s">
        <v>95</v>
      </c>
      <c r="I53" s="11" t="s">
        <v>96</v>
      </c>
      <c r="J53" s="11" t="s">
        <v>97</v>
      </c>
      <c r="K53" s="11" t="s">
        <v>98</v>
      </c>
      <c r="L53" s="11" t="s">
        <v>99</v>
      </c>
      <c r="M53" s="11" t="s">
        <v>100</v>
      </c>
      <c r="N53" s="282" t="s">
        <v>144</v>
      </c>
      <c r="O53" s="209" t="s">
        <v>146</v>
      </c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6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</row>
    <row r="54" spans="1:55" ht="11.1" customHeight="1" x14ac:dyDescent="0.15">
      <c r="A54" s="10" t="s">
        <v>201</v>
      </c>
      <c r="B54" s="215">
        <v>22.9</v>
      </c>
      <c r="C54" s="215">
        <v>22.8</v>
      </c>
      <c r="D54" s="215">
        <v>23.1</v>
      </c>
      <c r="E54" s="215">
        <v>23.2</v>
      </c>
      <c r="F54" s="215">
        <v>23</v>
      </c>
      <c r="G54" s="215">
        <v>23.1</v>
      </c>
      <c r="H54" s="215">
        <v>22.7</v>
      </c>
      <c r="I54" s="215">
        <v>22.8</v>
      </c>
      <c r="J54" s="215">
        <v>23.7</v>
      </c>
      <c r="K54" s="215">
        <v>24.1</v>
      </c>
      <c r="L54" s="215">
        <v>24.6</v>
      </c>
      <c r="M54" s="215">
        <v>24.6</v>
      </c>
      <c r="N54" s="288">
        <f t="shared" ref="N54:N57" si="0">SUM(B54:M54)/12</f>
        <v>23.383333333333336</v>
      </c>
      <c r="O54" s="283">
        <v>105.6</v>
      </c>
      <c r="P54" s="218"/>
      <c r="Q54" s="396"/>
      <c r="R54" s="396"/>
      <c r="S54" s="218"/>
      <c r="T54" s="218"/>
      <c r="U54" s="218"/>
      <c r="V54" s="218"/>
      <c r="W54" s="218"/>
      <c r="X54" s="218"/>
      <c r="Y54" s="218"/>
      <c r="Z54" s="218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</row>
    <row r="55" spans="1:55" ht="11.1" customHeight="1" x14ac:dyDescent="0.15">
      <c r="A55" s="10" t="s">
        <v>204</v>
      </c>
      <c r="B55" s="215">
        <v>24.8</v>
      </c>
      <c r="C55" s="215">
        <v>25.3</v>
      </c>
      <c r="D55" s="215">
        <v>24.4</v>
      </c>
      <c r="E55" s="215">
        <v>23.9</v>
      </c>
      <c r="F55" s="215">
        <v>23.3</v>
      </c>
      <c r="G55" s="215">
        <v>23.4</v>
      </c>
      <c r="H55" s="215">
        <v>23.5</v>
      </c>
      <c r="I55" s="215">
        <v>23.2</v>
      </c>
      <c r="J55" s="215">
        <v>26.7</v>
      </c>
      <c r="K55" s="215">
        <v>29.6</v>
      </c>
      <c r="L55" s="215">
        <v>30.7</v>
      </c>
      <c r="M55" s="215">
        <v>29.8</v>
      </c>
      <c r="N55" s="288">
        <f t="shared" si="0"/>
        <v>25.716666666666665</v>
      </c>
      <c r="O55" s="283">
        <f>SUM(N55/N54)*100</f>
        <v>109.97861724875264</v>
      </c>
      <c r="P55" s="218"/>
      <c r="Q55" s="396"/>
      <c r="R55" s="396"/>
      <c r="S55" s="218"/>
      <c r="T55" s="218"/>
      <c r="U55" s="218"/>
      <c r="V55" s="218"/>
      <c r="W55" s="218"/>
      <c r="X55" s="218"/>
      <c r="Y55" s="218"/>
      <c r="Z55" s="218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</row>
    <row r="56" spans="1:55" ht="11.1" customHeight="1" x14ac:dyDescent="0.15">
      <c r="A56" s="10" t="s">
        <v>213</v>
      </c>
      <c r="B56" s="215">
        <v>29.9</v>
      </c>
      <c r="C56" s="215">
        <v>30.7</v>
      </c>
      <c r="D56" s="215">
        <v>30.6</v>
      </c>
      <c r="E56" s="215">
        <v>31.5</v>
      </c>
      <c r="F56" s="215">
        <v>30.7</v>
      </c>
      <c r="G56" s="215">
        <v>30.4</v>
      </c>
      <c r="H56" s="215">
        <v>31.2</v>
      </c>
      <c r="I56" s="215">
        <v>31.6</v>
      </c>
      <c r="J56" s="215">
        <v>30.1</v>
      </c>
      <c r="K56" s="215">
        <v>31.2</v>
      </c>
      <c r="L56" s="215">
        <v>32.200000000000003</v>
      </c>
      <c r="M56" s="215">
        <v>30.2</v>
      </c>
      <c r="N56" s="288">
        <f t="shared" si="0"/>
        <v>30.858333333333331</v>
      </c>
      <c r="O56" s="283">
        <f t="shared" ref="O56:O57" si="1">SUM(N56/N55)*100</f>
        <v>119.99351911860012</v>
      </c>
      <c r="P56" s="218"/>
      <c r="Q56" s="396"/>
      <c r="R56" s="396"/>
      <c r="S56" s="218"/>
      <c r="T56" s="218"/>
      <c r="U56" s="218"/>
      <c r="V56" s="218"/>
      <c r="W56" s="218"/>
      <c r="X56" s="218"/>
      <c r="Y56" s="218"/>
      <c r="Z56" s="218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</row>
    <row r="57" spans="1:55" ht="11.1" customHeight="1" x14ac:dyDescent="0.15">
      <c r="A57" s="10" t="s">
        <v>212</v>
      </c>
      <c r="B57" s="215">
        <v>31.5</v>
      </c>
      <c r="C57" s="215">
        <v>32.5</v>
      </c>
      <c r="D57" s="215">
        <v>33.299999999999997</v>
      </c>
      <c r="E57" s="215">
        <v>34</v>
      </c>
      <c r="F57" s="215">
        <v>33.9</v>
      </c>
      <c r="G57" s="215">
        <v>32.9</v>
      </c>
      <c r="H57" s="215">
        <v>31</v>
      </c>
      <c r="I57" s="215">
        <v>30.4</v>
      </c>
      <c r="J57" s="215">
        <v>31.4</v>
      </c>
      <c r="K57" s="215">
        <v>28.8</v>
      </c>
      <c r="L57" s="215">
        <v>30</v>
      </c>
      <c r="M57" s="215">
        <v>28.8</v>
      </c>
      <c r="N57" s="288">
        <f t="shared" si="0"/>
        <v>31.541666666666668</v>
      </c>
      <c r="O57" s="283">
        <f t="shared" si="1"/>
        <v>102.21442073994061</v>
      </c>
      <c r="P57" s="218"/>
      <c r="Q57" s="396"/>
      <c r="R57" s="396"/>
      <c r="S57" s="218"/>
      <c r="T57" s="218"/>
      <c r="U57" s="218"/>
      <c r="V57" s="218"/>
      <c r="W57" s="218"/>
      <c r="X57" s="218"/>
      <c r="Y57" s="218"/>
      <c r="Z57" s="218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</row>
    <row r="58" spans="1:55" ht="11.1" customHeight="1" x14ac:dyDescent="0.15">
      <c r="A58" s="10" t="s">
        <v>221</v>
      </c>
      <c r="B58" s="215">
        <v>29.4</v>
      </c>
      <c r="C58" s="215">
        <v>31.6</v>
      </c>
      <c r="D58" s="215">
        <v>30.7</v>
      </c>
      <c r="E58" s="215">
        <v>30.6</v>
      </c>
      <c r="F58" s="215">
        <v>30.2</v>
      </c>
      <c r="G58" s="215"/>
      <c r="H58" s="215"/>
      <c r="I58" s="215"/>
      <c r="J58" s="215"/>
      <c r="K58" s="215"/>
      <c r="L58" s="215"/>
      <c r="M58" s="215"/>
      <c r="N58" s="288"/>
      <c r="O58" s="283"/>
      <c r="P58" s="218"/>
      <c r="Q58" s="396"/>
      <c r="R58" s="396"/>
      <c r="S58" s="218"/>
      <c r="T58" s="218"/>
      <c r="U58" s="218"/>
      <c r="V58" s="218"/>
      <c r="W58" s="218"/>
      <c r="X58" s="218"/>
      <c r="Y58" s="218"/>
      <c r="Z58" s="218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</row>
    <row r="82" spans="1:35" ht="7.5" customHeight="1" x14ac:dyDescent="0.15"/>
    <row r="83" spans="1:35" ht="11.1" customHeight="1" x14ac:dyDescent="0.15">
      <c r="A83" s="10"/>
      <c r="B83" s="11" t="s">
        <v>89</v>
      </c>
      <c r="C83" s="11" t="s">
        <v>90</v>
      </c>
      <c r="D83" s="11" t="s">
        <v>91</v>
      </c>
      <c r="E83" s="11" t="s">
        <v>92</v>
      </c>
      <c r="F83" s="11" t="s">
        <v>93</v>
      </c>
      <c r="G83" s="11" t="s">
        <v>94</v>
      </c>
      <c r="H83" s="11" t="s">
        <v>95</v>
      </c>
      <c r="I83" s="11" t="s">
        <v>96</v>
      </c>
      <c r="J83" s="11" t="s">
        <v>97</v>
      </c>
      <c r="K83" s="11" t="s">
        <v>98</v>
      </c>
      <c r="L83" s="11" t="s">
        <v>99</v>
      </c>
      <c r="M83" s="11" t="s">
        <v>100</v>
      </c>
      <c r="N83" s="282" t="s">
        <v>144</v>
      </c>
      <c r="O83" s="209" t="s">
        <v>146</v>
      </c>
      <c r="P83" s="56"/>
      <c r="Q83" s="56"/>
      <c r="R83" s="56"/>
      <c r="S83" s="56"/>
      <c r="T83" s="56"/>
      <c r="U83" s="56"/>
      <c r="V83" s="56"/>
      <c r="W83" s="56"/>
      <c r="X83" s="56"/>
      <c r="Y83" s="56"/>
      <c r="Z83" s="56"/>
      <c r="AA83" s="1"/>
      <c r="AB83" s="1"/>
      <c r="AC83" s="1"/>
      <c r="AD83" s="1"/>
      <c r="AE83" s="1"/>
      <c r="AF83" s="1"/>
      <c r="AG83" s="1"/>
      <c r="AH83" s="1"/>
      <c r="AI83" s="1"/>
    </row>
    <row r="84" spans="1:35" ht="11.1" customHeight="1" x14ac:dyDescent="0.15">
      <c r="A84" s="10" t="s">
        <v>201</v>
      </c>
      <c r="B84" s="206">
        <v>61.1</v>
      </c>
      <c r="C84" s="206">
        <v>65.400000000000006</v>
      </c>
      <c r="D84" s="206">
        <v>70.900000000000006</v>
      </c>
      <c r="E84" s="206">
        <v>69.2</v>
      </c>
      <c r="F84" s="206">
        <v>67.3</v>
      </c>
      <c r="G84" s="206">
        <v>72.8</v>
      </c>
      <c r="H84" s="206">
        <v>71.2</v>
      </c>
      <c r="I84" s="206">
        <v>66</v>
      </c>
      <c r="J84" s="206">
        <v>74.900000000000006</v>
      </c>
      <c r="K84" s="206">
        <v>69.900000000000006</v>
      </c>
      <c r="L84" s="206">
        <v>63.4</v>
      </c>
      <c r="M84" s="206">
        <v>63.8</v>
      </c>
      <c r="N84" s="287">
        <f t="shared" ref="N84:N87" si="2">SUM(B84:M84)/12</f>
        <v>67.99166666666666</v>
      </c>
      <c r="O84" s="208">
        <v>94.8</v>
      </c>
      <c r="P84" s="57"/>
      <c r="Q84" s="387"/>
      <c r="R84" s="387"/>
      <c r="S84" s="57"/>
      <c r="T84" s="57"/>
      <c r="U84" s="57"/>
      <c r="V84" s="57"/>
      <c r="W84" s="57"/>
      <c r="X84" s="57"/>
      <c r="Y84" s="57"/>
      <c r="Z84" s="57"/>
      <c r="AA84" s="1"/>
      <c r="AB84" s="1"/>
      <c r="AC84" s="1"/>
      <c r="AD84" s="1"/>
      <c r="AE84" s="1"/>
      <c r="AF84" s="1"/>
      <c r="AG84" s="1"/>
      <c r="AH84" s="1"/>
      <c r="AI84" s="1"/>
    </row>
    <row r="85" spans="1:35" ht="11.1" customHeight="1" x14ac:dyDescent="0.15">
      <c r="A85" s="10" t="s">
        <v>204</v>
      </c>
      <c r="B85" s="206">
        <v>58.8</v>
      </c>
      <c r="C85" s="206">
        <v>58.5</v>
      </c>
      <c r="D85" s="206">
        <v>66.2</v>
      </c>
      <c r="E85" s="206">
        <v>65.8</v>
      </c>
      <c r="F85" s="206">
        <v>67.099999999999994</v>
      </c>
      <c r="G85" s="206">
        <v>67.3</v>
      </c>
      <c r="H85" s="206">
        <v>67.099999999999994</v>
      </c>
      <c r="I85" s="206">
        <v>66.2</v>
      </c>
      <c r="J85" s="206">
        <v>70.3</v>
      </c>
      <c r="K85" s="206">
        <v>67.099999999999994</v>
      </c>
      <c r="L85" s="206">
        <v>68.2</v>
      </c>
      <c r="M85" s="206">
        <v>62.5</v>
      </c>
      <c r="N85" s="287">
        <f t="shared" si="2"/>
        <v>65.424999999999997</v>
      </c>
      <c r="O85" s="208">
        <f t="shared" ref="O85:O87" si="3">ROUND(N85/N84*100,1)</f>
        <v>96.2</v>
      </c>
      <c r="P85" s="57"/>
      <c r="Q85" s="387"/>
      <c r="R85" s="387"/>
      <c r="S85" s="57"/>
      <c r="T85" s="57"/>
      <c r="U85" s="57"/>
      <c r="V85" s="57"/>
      <c r="W85" s="57"/>
      <c r="X85" s="57"/>
      <c r="Y85" s="57"/>
      <c r="Z85" s="57"/>
      <c r="AA85" s="1"/>
      <c r="AB85" s="1"/>
      <c r="AC85" s="1"/>
      <c r="AD85" s="1"/>
      <c r="AE85" s="1"/>
      <c r="AF85" s="1"/>
      <c r="AG85" s="1"/>
      <c r="AH85" s="1"/>
      <c r="AI85" s="1"/>
    </row>
    <row r="86" spans="1:35" ht="11.1" customHeight="1" x14ac:dyDescent="0.15">
      <c r="A86" s="10" t="s">
        <v>213</v>
      </c>
      <c r="B86" s="206">
        <v>67.099999999999994</v>
      </c>
      <c r="C86" s="206">
        <v>65</v>
      </c>
      <c r="D86" s="206">
        <v>69.599999999999994</v>
      </c>
      <c r="E86" s="206">
        <v>71.8</v>
      </c>
      <c r="F86" s="206">
        <v>71.3</v>
      </c>
      <c r="G86" s="206">
        <v>71.900000000000006</v>
      </c>
      <c r="H86" s="206">
        <v>74.599999999999994</v>
      </c>
      <c r="I86" s="206">
        <v>64.2</v>
      </c>
      <c r="J86" s="206">
        <v>77.900000000000006</v>
      </c>
      <c r="K86" s="206">
        <v>72.5</v>
      </c>
      <c r="L86" s="206">
        <v>67.5</v>
      </c>
      <c r="M86" s="206">
        <v>70</v>
      </c>
      <c r="N86" s="287">
        <f t="shared" si="2"/>
        <v>70.283333333333346</v>
      </c>
      <c r="O86" s="208">
        <f t="shared" si="3"/>
        <v>107.4</v>
      </c>
      <c r="P86" s="57"/>
      <c r="Q86" s="387"/>
      <c r="R86" s="387"/>
      <c r="S86" s="57"/>
      <c r="T86" s="57"/>
      <c r="U86" s="57"/>
      <c r="V86" s="57"/>
      <c r="W86" s="57"/>
      <c r="X86" s="57"/>
      <c r="Y86" s="57"/>
      <c r="Z86" s="57"/>
      <c r="AA86" s="1"/>
      <c r="AB86" s="1"/>
      <c r="AC86" s="1"/>
      <c r="AD86" s="1"/>
      <c r="AE86" s="1"/>
      <c r="AF86" s="1"/>
      <c r="AG86" s="1"/>
      <c r="AH86" s="1"/>
      <c r="AI86" s="1"/>
    </row>
    <row r="87" spans="1:35" ht="11.1" customHeight="1" x14ac:dyDescent="0.15">
      <c r="A87" s="10" t="s">
        <v>212</v>
      </c>
      <c r="B87" s="206">
        <v>63.7</v>
      </c>
      <c r="C87" s="206">
        <v>66.900000000000006</v>
      </c>
      <c r="D87" s="206">
        <v>76.400000000000006</v>
      </c>
      <c r="E87" s="206">
        <v>76.900000000000006</v>
      </c>
      <c r="F87" s="206">
        <v>60.2</v>
      </c>
      <c r="G87" s="206">
        <v>66.400000000000006</v>
      </c>
      <c r="H87" s="206">
        <v>77</v>
      </c>
      <c r="I87" s="206">
        <v>64</v>
      </c>
      <c r="J87" s="206">
        <v>74.5</v>
      </c>
      <c r="K87" s="206">
        <v>82</v>
      </c>
      <c r="L87" s="206">
        <v>55.6</v>
      </c>
      <c r="M87" s="206">
        <v>66.8</v>
      </c>
      <c r="N87" s="287">
        <f t="shared" si="2"/>
        <v>69.2</v>
      </c>
      <c r="O87" s="208">
        <f t="shared" si="3"/>
        <v>98.5</v>
      </c>
      <c r="P87" s="57"/>
      <c r="Q87" s="387"/>
      <c r="R87" s="387"/>
      <c r="S87" s="57"/>
      <c r="T87" s="57"/>
      <c r="U87" s="57"/>
      <c r="V87" s="57"/>
      <c r="W87" s="57"/>
      <c r="X87" s="57"/>
      <c r="Y87" s="57"/>
      <c r="Z87" s="57"/>
      <c r="AA87" s="1"/>
      <c r="AB87" s="1"/>
      <c r="AC87" s="1"/>
      <c r="AD87" s="1"/>
      <c r="AE87" s="1"/>
      <c r="AF87" s="1"/>
      <c r="AG87" s="1"/>
      <c r="AH87" s="1"/>
      <c r="AI87" s="1"/>
    </row>
    <row r="88" spans="1:35" ht="11.1" customHeight="1" x14ac:dyDescent="0.15">
      <c r="A88" s="10" t="s">
        <v>221</v>
      </c>
      <c r="B88" s="206">
        <v>55.6</v>
      </c>
      <c r="C88" s="206">
        <v>63.7</v>
      </c>
      <c r="D88" s="206">
        <v>75.3</v>
      </c>
      <c r="E88" s="206">
        <v>79</v>
      </c>
      <c r="F88" s="206">
        <v>73.599999999999994</v>
      </c>
      <c r="G88" s="206"/>
      <c r="H88" s="206"/>
      <c r="I88" s="206"/>
      <c r="J88" s="206"/>
      <c r="K88" s="206"/>
      <c r="L88" s="206"/>
      <c r="M88" s="206"/>
      <c r="N88" s="287"/>
      <c r="O88" s="208"/>
      <c r="P88" s="57"/>
      <c r="Q88" s="478"/>
      <c r="R88" s="478"/>
      <c r="S88" s="57"/>
      <c r="T88" s="57"/>
      <c r="U88" s="57"/>
      <c r="V88" s="57"/>
      <c r="W88" s="57"/>
      <c r="X88" s="57"/>
      <c r="Y88" s="57"/>
      <c r="Z88" s="57"/>
      <c r="AA88" s="1"/>
      <c r="AB88" s="1"/>
      <c r="AC88" s="1"/>
      <c r="AD88" s="1"/>
      <c r="AE88" s="1"/>
      <c r="AF88" s="1"/>
      <c r="AG88" s="1"/>
      <c r="AH88" s="1"/>
      <c r="AI88" s="1"/>
    </row>
    <row r="89" spans="1:35" ht="9.9499999999999993" customHeight="1" x14ac:dyDescent="0.15">
      <c r="N89" s="57"/>
      <c r="O89" s="294"/>
      <c r="P89" s="57"/>
      <c r="Q89" s="57"/>
      <c r="R89" s="57"/>
      <c r="S89" s="57"/>
      <c r="T89" s="57"/>
      <c r="U89" s="57"/>
      <c r="V89" s="57"/>
      <c r="W89" s="57"/>
      <c r="X89" s="57"/>
      <c r="Y89" s="57"/>
      <c r="Z89" s="57"/>
      <c r="AA89" s="1"/>
      <c r="AB89" s="1"/>
      <c r="AC89" s="1"/>
      <c r="AD89" s="1"/>
      <c r="AE89" s="1"/>
      <c r="AF89" s="1"/>
      <c r="AG89" s="1"/>
      <c r="AH89" s="1"/>
      <c r="AI89" s="1"/>
    </row>
    <row r="90" spans="1:35" ht="9.9499999999999993" customHeight="1" x14ac:dyDescent="0.15">
      <c r="N90" s="57"/>
      <c r="O90" s="57"/>
      <c r="P90" s="57"/>
      <c r="Q90" s="57"/>
      <c r="R90" s="57"/>
      <c r="S90" s="57"/>
      <c r="T90" s="57"/>
      <c r="U90" s="57"/>
      <c r="V90" s="57"/>
      <c r="W90" s="57"/>
      <c r="X90" s="57"/>
      <c r="Y90" s="57"/>
      <c r="Z90" s="57"/>
    </row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5"/>
  </sheetPr>
  <dimension ref="A1:O40"/>
  <sheetViews>
    <sheetView topLeftCell="A4" workbookViewId="0">
      <selection activeCell="N37" sqref="N37"/>
    </sheetView>
  </sheetViews>
  <sheetFormatPr defaultColWidth="10.625" defaultRowHeight="13.5" x14ac:dyDescent="0.15"/>
  <cols>
    <col min="1" max="1" width="8.5" style="473" customWidth="1"/>
    <col min="2" max="2" width="13.375" style="473" customWidth="1"/>
    <col min="3" max="16384" width="10.625" style="473"/>
  </cols>
  <sheetData>
    <row r="1" spans="1:13" ht="17.25" customHeight="1" x14ac:dyDescent="0.2">
      <c r="A1" s="563" t="s">
        <v>152</v>
      </c>
      <c r="F1" s="201"/>
      <c r="G1" s="201"/>
      <c r="H1" s="201"/>
    </row>
    <row r="2" spans="1:13" x14ac:dyDescent="0.15">
      <c r="A2" s="557"/>
    </row>
    <row r="3" spans="1:13" ht="17.25" x14ac:dyDescent="0.2">
      <c r="A3" s="557"/>
      <c r="C3" s="201"/>
    </row>
    <row r="4" spans="1:13" ht="17.25" x14ac:dyDescent="0.2">
      <c r="A4" s="557"/>
      <c r="J4" s="201"/>
      <c r="K4" s="201"/>
      <c r="L4" s="201"/>
      <c r="M4" s="201"/>
    </row>
    <row r="5" spans="1:13" x14ac:dyDescent="0.15">
      <c r="A5" s="557"/>
    </row>
    <row r="6" spans="1:13" x14ac:dyDescent="0.15">
      <c r="A6" s="557"/>
    </row>
    <row r="7" spans="1:13" x14ac:dyDescent="0.15">
      <c r="A7" s="557"/>
    </row>
    <row r="8" spans="1:13" x14ac:dyDescent="0.15">
      <c r="A8" s="557"/>
    </row>
    <row r="9" spans="1:13" x14ac:dyDescent="0.15">
      <c r="A9" s="557"/>
    </row>
    <row r="10" spans="1:13" x14ac:dyDescent="0.15">
      <c r="A10" s="557"/>
    </row>
    <row r="11" spans="1:13" x14ac:dyDescent="0.15">
      <c r="A11" s="557"/>
    </row>
    <row r="12" spans="1:13" x14ac:dyDescent="0.15">
      <c r="A12" s="557"/>
    </row>
    <row r="13" spans="1:13" x14ac:dyDescent="0.15">
      <c r="A13" s="557"/>
    </row>
    <row r="14" spans="1:13" x14ac:dyDescent="0.15">
      <c r="A14" s="557"/>
    </row>
    <row r="15" spans="1:13" x14ac:dyDescent="0.15">
      <c r="A15" s="557"/>
    </row>
    <row r="16" spans="1:13" x14ac:dyDescent="0.15">
      <c r="A16" s="557"/>
    </row>
    <row r="17" spans="1:15" x14ac:dyDescent="0.15">
      <c r="A17" s="557"/>
    </row>
    <row r="18" spans="1:15" x14ac:dyDescent="0.15">
      <c r="A18" s="557"/>
    </row>
    <row r="19" spans="1:15" x14ac:dyDescent="0.15">
      <c r="A19" s="557"/>
    </row>
    <row r="20" spans="1:15" x14ac:dyDescent="0.15">
      <c r="A20" s="557"/>
    </row>
    <row r="21" spans="1:15" x14ac:dyDescent="0.15">
      <c r="A21" s="557"/>
    </row>
    <row r="22" spans="1:15" x14ac:dyDescent="0.15">
      <c r="A22" s="557"/>
    </row>
    <row r="23" spans="1:15" x14ac:dyDescent="0.15">
      <c r="A23" s="557"/>
    </row>
    <row r="24" spans="1:15" x14ac:dyDescent="0.15">
      <c r="A24" s="557"/>
    </row>
    <row r="25" spans="1:15" x14ac:dyDescent="0.15">
      <c r="A25" s="557"/>
    </row>
    <row r="26" spans="1:15" x14ac:dyDescent="0.15">
      <c r="A26" s="557"/>
    </row>
    <row r="27" spans="1:15" x14ac:dyDescent="0.15">
      <c r="A27" s="557"/>
    </row>
    <row r="28" spans="1:15" x14ac:dyDescent="0.15">
      <c r="A28" s="557"/>
    </row>
    <row r="29" spans="1:15" x14ac:dyDescent="0.15">
      <c r="A29" s="557"/>
      <c r="O29" s="470"/>
    </row>
    <row r="30" spans="1:15" x14ac:dyDescent="0.15">
      <c r="A30" s="557"/>
    </row>
    <row r="31" spans="1:15" x14ac:dyDescent="0.15">
      <c r="A31" s="557"/>
    </row>
    <row r="32" spans="1:15" x14ac:dyDescent="0.15">
      <c r="A32" s="557"/>
    </row>
    <row r="33" spans="1:15" x14ac:dyDescent="0.15">
      <c r="A33" s="557"/>
    </row>
    <row r="34" spans="1:15" x14ac:dyDescent="0.15">
      <c r="A34" s="557"/>
    </row>
    <row r="35" spans="1:15" s="51" customFormat="1" ht="20.100000000000001" customHeight="1" x14ac:dyDescent="0.15">
      <c r="A35" s="557"/>
      <c r="B35" s="499" t="s">
        <v>202</v>
      </c>
      <c r="C35" s="499" t="s">
        <v>151</v>
      </c>
      <c r="D35" s="499" t="s">
        <v>182</v>
      </c>
      <c r="E35" s="499" t="s">
        <v>183</v>
      </c>
      <c r="F35" s="500" t="s">
        <v>186</v>
      </c>
      <c r="G35" s="501" t="s">
        <v>189</v>
      </c>
      <c r="H35" s="501" t="s">
        <v>194</v>
      </c>
      <c r="I35" s="501" t="s">
        <v>201</v>
      </c>
      <c r="J35" s="501" t="s">
        <v>204</v>
      </c>
      <c r="K35" s="501" t="s">
        <v>209</v>
      </c>
      <c r="L35" s="501" t="s">
        <v>220</v>
      </c>
      <c r="M35" s="502" t="s">
        <v>234</v>
      </c>
      <c r="N35" s="56"/>
      <c r="O35" s="203"/>
    </row>
    <row r="36" spans="1:15" ht="25.5" customHeight="1" x14ac:dyDescent="0.15">
      <c r="A36" s="557"/>
      <c r="B36" s="269" t="s">
        <v>129</v>
      </c>
      <c r="C36" s="380">
        <v>107.2</v>
      </c>
      <c r="D36" s="380">
        <v>105</v>
      </c>
      <c r="E36" s="380">
        <v>95.8</v>
      </c>
      <c r="F36" s="380">
        <v>99.5</v>
      </c>
      <c r="G36" s="380">
        <v>100.7</v>
      </c>
      <c r="H36" s="380">
        <v>106.9</v>
      </c>
      <c r="I36" s="380">
        <v>108.5</v>
      </c>
      <c r="J36" s="380">
        <v>114.8</v>
      </c>
      <c r="K36" s="380">
        <v>122.6</v>
      </c>
      <c r="L36" s="380">
        <v>120.5</v>
      </c>
      <c r="M36" s="380">
        <v>110.8</v>
      </c>
      <c r="N36" s="1"/>
      <c r="O36" s="1"/>
    </row>
    <row r="37" spans="1:15" ht="25.5" customHeight="1" x14ac:dyDescent="0.15">
      <c r="A37" s="557"/>
      <c r="B37" s="268" t="s">
        <v>156</v>
      </c>
      <c r="C37" s="380">
        <v>214.8</v>
      </c>
      <c r="D37" s="380">
        <v>215</v>
      </c>
      <c r="E37" s="380">
        <v>220.5</v>
      </c>
      <c r="F37" s="380">
        <v>225.3</v>
      </c>
      <c r="G37" s="380">
        <v>226.3</v>
      </c>
      <c r="H37" s="380">
        <v>228.9</v>
      </c>
      <c r="I37" s="380">
        <v>231.8</v>
      </c>
      <c r="J37" s="380">
        <v>234.9</v>
      </c>
      <c r="K37" s="380">
        <v>240.8</v>
      </c>
      <c r="L37" s="380">
        <v>233.6</v>
      </c>
      <c r="M37" s="380">
        <v>239.1</v>
      </c>
      <c r="N37" s="1"/>
      <c r="O37" s="1"/>
    </row>
    <row r="38" spans="1:15" ht="24.75" customHeight="1" x14ac:dyDescent="0.15">
      <c r="A38" s="557"/>
      <c r="B38" s="242" t="s">
        <v>155</v>
      </c>
      <c r="C38" s="380">
        <v>174</v>
      </c>
      <c r="D38" s="380">
        <v>174</v>
      </c>
      <c r="E38" s="380">
        <v>173</v>
      </c>
      <c r="F38" s="380">
        <v>171</v>
      </c>
      <c r="G38" s="380">
        <v>171</v>
      </c>
      <c r="H38" s="380">
        <v>171</v>
      </c>
      <c r="I38" s="380">
        <v>171</v>
      </c>
      <c r="J38" s="380">
        <v>170</v>
      </c>
      <c r="K38" s="380">
        <v>171</v>
      </c>
      <c r="L38" s="380">
        <v>169</v>
      </c>
      <c r="M38" s="380">
        <v>172</v>
      </c>
    </row>
    <row r="40" spans="1:15" ht="14.25" x14ac:dyDescent="0.15">
      <c r="C40" s="3"/>
      <c r="D40" s="230"/>
    </row>
  </sheetData>
  <mergeCells count="1">
    <mergeCell ref="A1:A38"/>
  </mergeCells>
  <phoneticPr fontId="2"/>
  <pageMargins left="0" right="0.59055118110236227" top="0.78740157480314965" bottom="0.19685039370078741" header="0.51181102362204722" footer="0.51181102362204722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2"/>
  </sheetPr>
  <dimension ref="A1:O63"/>
  <sheetViews>
    <sheetView workbookViewId="0">
      <selection activeCell="R28" sqref="R28"/>
    </sheetView>
  </sheetViews>
  <sheetFormatPr defaultRowHeight="13.5" x14ac:dyDescent="0.15"/>
  <cols>
    <col min="1" max="1" width="11.875" customWidth="1"/>
    <col min="13" max="13" width="9.25" bestFit="1" customWidth="1"/>
  </cols>
  <sheetData>
    <row r="1" spans="1:15" x14ac:dyDescent="0.15">
      <c r="A1" s="306"/>
      <c r="B1" s="564" t="s">
        <v>235</v>
      </c>
      <c r="C1" s="564"/>
      <c r="D1" s="564"/>
      <c r="E1" s="564"/>
      <c r="F1" s="564"/>
      <c r="G1" s="565" t="s">
        <v>153</v>
      </c>
      <c r="H1" s="565"/>
      <c r="I1" s="565"/>
      <c r="J1" s="309" t="s">
        <v>131</v>
      </c>
      <c r="K1" s="5"/>
      <c r="M1" s="5" t="s">
        <v>196</v>
      </c>
    </row>
    <row r="2" spans="1:15" x14ac:dyDescent="0.15">
      <c r="A2" s="306"/>
      <c r="B2" s="564"/>
      <c r="C2" s="564"/>
      <c r="D2" s="564"/>
      <c r="E2" s="564"/>
      <c r="F2" s="564"/>
      <c r="G2" s="565"/>
      <c r="H2" s="565"/>
      <c r="I2" s="565"/>
      <c r="J2" s="462">
        <v>219670</v>
      </c>
      <c r="K2" s="7" t="s">
        <v>133</v>
      </c>
      <c r="L2" s="278">
        <f t="shared" ref="L2:L7" si="0">SUM(J2)</f>
        <v>219670</v>
      </c>
      <c r="M2" s="462">
        <v>157222</v>
      </c>
    </row>
    <row r="3" spans="1:15" x14ac:dyDescent="0.15">
      <c r="J3" s="462">
        <v>385989</v>
      </c>
      <c r="K3" s="5" t="s">
        <v>134</v>
      </c>
      <c r="L3" s="278">
        <f t="shared" si="0"/>
        <v>385989</v>
      </c>
      <c r="M3" s="462">
        <v>244798</v>
      </c>
    </row>
    <row r="4" spans="1:15" x14ac:dyDescent="0.15">
      <c r="J4" s="462">
        <v>516550</v>
      </c>
      <c r="K4" s="5" t="s">
        <v>123</v>
      </c>
      <c r="L4" s="278">
        <f t="shared" si="0"/>
        <v>516550</v>
      </c>
      <c r="M4" s="462">
        <v>323487</v>
      </c>
    </row>
    <row r="5" spans="1:15" x14ac:dyDescent="0.15">
      <c r="J5" s="462">
        <v>155235</v>
      </c>
      <c r="K5" s="5" t="s">
        <v>104</v>
      </c>
      <c r="L5" s="278">
        <f t="shared" si="0"/>
        <v>155235</v>
      </c>
      <c r="M5" s="462">
        <v>126586</v>
      </c>
    </row>
    <row r="6" spans="1:15" x14ac:dyDescent="0.15">
      <c r="J6" s="462">
        <v>254987</v>
      </c>
      <c r="K6" s="5" t="s">
        <v>121</v>
      </c>
      <c r="L6" s="278">
        <f t="shared" si="0"/>
        <v>254987</v>
      </c>
      <c r="M6" s="462">
        <v>151816</v>
      </c>
    </row>
    <row r="7" spans="1:15" x14ac:dyDescent="0.15">
      <c r="J7" s="462">
        <v>859022</v>
      </c>
      <c r="K7" s="5" t="s">
        <v>124</v>
      </c>
      <c r="L7" s="278">
        <f t="shared" si="0"/>
        <v>859022</v>
      </c>
      <c r="M7" s="462">
        <v>578841</v>
      </c>
    </row>
    <row r="8" spans="1:15" x14ac:dyDescent="0.15">
      <c r="J8" s="278">
        <f>SUM(J2:J7)</f>
        <v>2391453</v>
      </c>
      <c r="K8" s="5" t="s">
        <v>111</v>
      </c>
      <c r="L8" s="60">
        <f>SUM(L2:L7)</f>
        <v>2391453</v>
      </c>
      <c r="M8" s="526">
        <f>SUM(M2:M7)</f>
        <v>1582750</v>
      </c>
    </row>
    <row r="10" spans="1:15" x14ac:dyDescent="0.15">
      <c r="K10" s="5"/>
      <c r="L10" s="5" t="s">
        <v>196</v>
      </c>
      <c r="M10" s="5" t="s">
        <v>135</v>
      </c>
      <c r="N10" s="5"/>
      <c r="O10" s="5" t="s">
        <v>154</v>
      </c>
    </row>
    <row r="11" spans="1:15" x14ac:dyDescent="0.15">
      <c r="K11" s="7" t="s">
        <v>133</v>
      </c>
      <c r="L11" s="278">
        <f>SUM(M2)</f>
        <v>157222</v>
      </c>
      <c r="M11" s="278">
        <f t="shared" ref="M11:M17" si="1">SUM(N11-L11)</f>
        <v>62448</v>
      </c>
      <c r="N11" s="278">
        <f t="shared" ref="N11:N17" si="2">SUM(L2)</f>
        <v>219670</v>
      </c>
      <c r="O11" s="463">
        <f>SUM(L11/N11)</f>
        <v>0.71571903309509721</v>
      </c>
    </row>
    <row r="12" spans="1:15" x14ac:dyDescent="0.15">
      <c r="K12" s="5" t="s">
        <v>134</v>
      </c>
      <c r="L12" s="278">
        <f t="shared" ref="L12:L17" si="3">SUM(M3)</f>
        <v>244798</v>
      </c>
      <c r="M12" s="278">
        <f t="shared" si="1"/>
        <v>141191</v>
      </c>
      <c r="N12" s="278">
        <f t="shared" si="2"/>
        <v>385989</v>
      </c>
      <c r="O12" s="463">
        <f t="shared" ref="O12:O17" si="4">SUM(L12/N12)</f>
        <v>0.63420978318034971</v>
      </c>
    </row>
    <row r="13" spans="1:15" x14ac:dyDescent="0.15">
      <c r="K13" s="5" t="s">
        <v>123</v>
      </c>
      <c r="L13" s="278">
        <f t="shared" si="3"/>
        <v>323487</v>
      </c>
      <c r="M13" s="278">
        <f t="shared" si="1"/>
        <v>193063</v>
      </c>
      <c r="N13" s="278">
        <f t="shared" si="2"/>
        <v>516550</v>
      </c>
      <c r="O13" s="463">
        <f t="shared" si="4"/>
        <v>0.62624528119252731</v>
      </c>
    </row>
    <row r="14" spans="1:15" x14ac:dyDescent="0.15">
      <c r="K14" s="5" t="s">
        <v>104</v>
      </c>
      <c r="L14" s="278">
        <f t="shared" si="3"/>
        <v>126586</v>
      </c>
      <c r="M14" s="278">
        <f t="shared" si="1"/>
        <v>28649</v>
      </c>
      <c r="N14" s="278">
        <f t="shared" si="2"/>
        <v>155235</v>
      </c>
      <c r="O14" s="463">
        <f t="shared" si="4"/>
        <v>0.81544754726704671</v>
      </c>
    </row>
    <row r="15" spans="1:15" x14ac:dyDescent="0.15">
      <c r="K15" s="5" t="s">
        <v>121</v>
      </c>
      <c r="L15" s="278">
        <f t="shared" si="3"/>
        <v>151816</v>
      </c>
      <c r="M15" s="278">
        <f t="shared" si="1"/>
        <v>103171</v>
      </c>
      <c r="N15" s="278">
        <f t="shared" si="2"/>
        <v>254987</v>
      </c>
      <c r="O15" s="463">
        <f t="shared" si="4"/>
        <v>0.59538721581884568</v>
      </c>
    </row>
    <row r="16" spans="1:15" x14ac:dyDescent="0.15">
      <c r="K16" s="5" t="s">
        <v>124</v>
      </c>
      <c r="L16" s="278">
        <f t="shared" si="3"/>
        <v>578841</v>
      </c>
      <c r="M16" s="278">
        <f t="shared" si="1"/>
        <v>280181</v>
      </c>
      <c r="N16" s="278">
        <f t="shared" si="2"/>
        <v>859022</v>
      </c>
      <c r="O16" s="463">
        <f t="shared" si="4"/>
        <v>0.67383722419216274</v>
      </c>
    </row>
    <row r="17" spans="11:15" x14ac:dyDescent="0.15">
      <c r="K17" s="5" t="s">
        <v>111</v>
      </c>
      <c r="L17" s="278">
        <f t="shared" si="3"/>
        <v>1582750</v>
      </c>
      <c r="M17" s="278">
        <f t="shared" si="1"/>
        <v>808703</v>
      </c>
      <c r="N17" s="278">
        <f t="shared" si="2"/>
        <v>2391453</v>
      </c>
      <c r="O17" s="527">
        <f t="shared" si="4"/>
        <v>0.66183613058671864</v>
      </c>
    </row>
    <row r="52" spans="1:11" x14ac:dyDescent="0.15">
      <c r="K52" s="279"/>
    </row>
    <row r="53" spans="1:11" ht="20.100000000000001" customHeight="1" x14ac:dyDescent="0.15"/>
    <row r="54" spans="1:11" ht="20.100000000000001" customHeight="1" thickBot="1" x14ac:dyDescent="0.2"/>
    <row r="55" spans="1:11" ht="16.5" customHeight="1" x14ac:dyDescent="0.15">
      <c r="A55" s="59"/>
      <c r="B55" s="59"/>
      <c r="C55" s="59"/>
      <c r="D55" s="59"/>
      <c r="E55" s="59"/>
      <c r="F55" s="59"/>
      <c r="G55" s="59"/>
      <c r="H55" s="59"/>
      <c r="I55" s="59"/>
    </row>
    <row r="56" spans="1:11" ht="14.25" x14ac:dyDescent="0.15">
      <c r="A56" s="43" t="s">
        <v>136</v>
      </c>
      <c r="B56" s="44"/>
      <c r="C56" s="566" t="s">
        <v>131</v>
      </c>
      <c r="D56" s="567"/>
      <c r="E56" s="566" t="s">
        <v>132</v>
      </c>
      <c r="F56" s="567"/>
      <c r="G56" s="570" t="s">
        <v>137</v>
      </c>
      <c r="H56" s="566" t="s">
        <v>138</v>
      </c>
      <c r="I56" s="567"/>
    </row>
    <row r="57" spans="1:11" ht="14.25" x14ac:dyDescent="0.15">
      <c r="A57" s="45" t="s">
        <v>139</v>
      </c>
      <c r="B57" s="46"/>
      <c r="C57" s="568"/>
      <c r="D57" s="569"/>
      <c r="E57" s="568"/>
      <c r="F57" s="569"/>
      <c r="G57" s="571"/>
      <c r="H57" s="568"/>
      <c r="I57" s="569"/>
    </row>
    <row r="58" spans="1:11" ht="19.5" customHeight="1" x14ac:dyDescent="0.15">
      <c r="A58" s="50" t="s">
        <v>140</v>
      </c>
      <c r="B58" s="47"/>
      <c r="C58" s="574" t="s">
        <v>188</v>
      </c>
      <c r="D58" s="573"/>
      <c r="E58" s="575" t="s">
        <v>217</v>
      </c>
      <c r="F58" s="573"/>
      <c r="G58" s="116">
        <v>15.1</v>
      </c>
      <c r="H58" s="48"/>
      <c r="I58" s="49"/>
    </row>
    <row r="59" spans="1:11" ht="19.5" customHeight="1" x14ac:dyDescent="0.15">
      <c r="A59" s="50" t="s">
        <v>141</v>
      </c>
      <c r="B59" s="47"/>
      <c r="C59" s="572" t="s">
        <v>185</v>
      </c>
      <c r="D59" s="573"/>
      <c r="E59" s="575" t="s">
        <v>237</v>
      </c>
      <c r="F59" s="573"/>
      <c r="G59" s="122">
        <v>25</v>
      </c>
      <c r="H59" s="48"/>
      <c r="I59" s="49"/>
    </row>
    <row r="60" spans="1:11" ht="20.100000000000001" customHeight="1" x14ac:dyDescent="0.15">
      <c r="A60" s="50" t="s">
        <v>142</v>
      </c>
      <c r="B60" s="47"/>
      <c r="C60" s="575" t="s">
        <v>236</v>
      </c>
      <c r="D60" s="576"/>
      <c r="E60" s="572" t="s">
        <v>238</v>
      </c>
      <c r="F60" s="573"/>
      <c r="G60" s="116">
        <v>73</v>
      </c>
      <c r="H60" s="48"/>
      <c r="I60" s="49"/>
    </row>
    <row r="61" spans="1:11" ht="20.100000000000001" customHeight="1" x14ac:dyDescent="0.15"/>
    <row r="62" spans="1:11" ht="20.100000000000001" customHeight="1" x14ac:dyDescent="0.15"/>
    <row r="63" spans="1:11" x14ac:dyDescent="0.15">
      <c r="E63" s="42"/>
    </row>
  </sheetData>
  <mergeCells count="12">
    <mergeCell ref="E60:F60"/>
    <mergeCell ref="C58:D58"/>
    <mergeCell ref="C59:D59"/>
    <mergeCell ref="E58:F58"/>
    <mergeCell ref="E59:F59"/>
    <mergeCell ref="C60:D60"/>
    <mergeCell ref="B1:F2"/>
    <mergeCell ref="G1:I2"/>
    <mergeCell ref="C56:D57"/>
    <mergeCell ref="E56:F57"/>
    <mergeCell ref="G56:G57"/>
    <mergeCell ref="H56:I57"/>
  </mergeCells>
  <phoneticPr fontId="2"/>
  <pageMargins left="1.1811023622047245" right="0.78740157480314965" top="0.59055118110236227" bottom="0.39370078740157483" header="0.51181102362204722" footer="0.51181102362204722"/>
  <pageSetup paperSize="9" scale="95" orientation="portrait" r:id="rId1"/>
  <headerFooter alignWithMargins="0">
    <oddFooter>&amp;C
&amp;14-2-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3"/>
  </sheetPr>
  <dimension ref="A1:AI91"/>
  <sheetViews>
    <sheetView workbookViewId="0">
      <selection activeCell="F91" sqref="F91"/>
    </sheetView>
  </sheetViews>
  <sheetFormatPr defaultColWidth="4.75" defaultRowHeight="9.9499999999999993" customHeight="1" x14ac:dyDescent="0.15"/>
  <cols>
    <col min="1" max="1" width="7.625" style="474" customWidth="1"/>
    <col min="2" max="10" width="6.125" style="474" customWidth="1"/>
    <col min="11" max="11" width="6.125" style="1" customWidth="1"/>
    <col min="12" max="13" width="6.125" style="474" customWidth="1"/>
    <col min="14" max="14" width="7.625" style="474" customWidth="1"/>
    <col min="15" max="15" width="7.5" style="474" customWidth="1"/>
    <col min="16" max="34" width="7.625" style="474" customWidth="1"/>
    <col min="35" max="41" width="9.625" style="474" customWidth="1"/>
    <col min="42" max="16384" width="4.75" style="474"/>
  </cols>
  <sheetData>
    <row r="1" spans="1:19" ht="9.9499999999999993" customHeight="1" x14ac:dyDescent="0.15">
      <c r="E1" s="3"/>
      <c r="F1" s="3"/>
      <c r="G1" s="3"/>
      <c r="H1" s="3"/>
      <c r="K1" s="204"/>
    </row>
    <row r="3" spans="1:19" ht="9.9499999999999993" customHeight="1" x14ac:dyDescent="0.15">
      <c r="A3" s="34"/>
      <c r="B3" s="34"/>
    </row>
    <row r="4" spans="1:19" ht="9.9499999999999993" customHeight="1" x14ac:dyDescent="0.2">
      <c r="J4" s="201"/>
      <c r="K4" s="3"/>
      <c r="L4" s="3"/>
      <c r="M4" s="115"/>
    </row>
    <row r="13" spans="1:19" ht="9.9499999999999993" customHeight="1" x14ac:dyDescent="0.15">
      <c r="R13" s="221"/>
      <c r="S13" s="381"/>
    </row>
    <row r="14" spans="1:19" ht="9.9499999999999993" customHeight="1" x14ac:dyDescent="0.15">
      <c r="R14" s="221"/>
      <c r="S14" s="381"/>
    </row>
    <row r="15" spans="1:19" ht="9.9499999999999993" customHeight="1" x14ac:dyDescent="0.15">
      <c r="R15" s="221"/>
      <c r="S15" s="381"/>
    </row>
    <row r="16" spans="1:19" ht="9.9499999999999993" customHeight="1" x14ac:dyDescent="0.15">
      <c r="R16" s="221"/>
      <c r="S16" s="381"/>
    </row>
    <row r="17" spans="1:35" ht="9.9499999999999993" customHeight="1" x14ac:dyDescent="0.15">
      <c r="R17" s="221"/>
      <c r="S17" s="381"/>
    </row>
    <row r="20" spans="1:35" ht="9.9499999999999993" customHeight="1" x14ac:dyDescent="0.15">
      <c r="AI20" s="205"/>
    </row>
    <row r="25" spans="1:35" s="205" customFormat="1" ht="9.9499999999999993" customHeight="1" x14ac:dyDescent="0.15">
      <c r="A25" s="206"/>
      <c r="B25" s="206" t="s">
        <v>89</v>
      </c>
      <c r="C25" s="206" t="s">
        <v>90</v>
      </c>
      <c r="D25" s="206" t="s">
        <v>91</v>
      </c>
      <c r="E25" s="206" t="s">
        <v>92</v>
      </c>
      <c r="F25" s="206" t="s">
        <v>93</v>
      </c>
      <c r="G25" s="206" t="s">
        <v>94</v>
      </c>
      <c r="H25" s="206" t="s">
        <v>95</v>
      </c>
      <c r="I25" s="206" t="s">
        <v>96</v>
      </c>
      <c r="J25" s="206" t="s">
        <v>97</v>
      </c>
      <c r="K25" s="206" t="s">
        <v>98</v>
      </c>
      <c r="L25" s="206" t="s">
        <v>99</v>
      </c>
      <c r="M25" s="207" t="s">
        <v>100</v>
      </c>
      <c r="N25" s="282" t="s">
        <v>147</v>
      </c>
      <c r="O25" s="209" t="s">
        <v>146</v>
      </c>
      <c r="AI25" s="474"/>
    </row>
    <row r="26" spans="1:35" ht="9.9499999999999993" customHeight="1" x14ac:dyDescent="0.15">
      <c r="A26" s="10" t="s">
        <v>201</v>
      </c>
      <c r="B26" s="206">
        <v>62</v>
      </c>
      <c r="C26" s="206">
        <v>64.5</v>
      </c>
      <c r="D26" s="208">
        <v>73.8</v>
      </c>
      <c r="E26" s="206">
        <v>76.400000000000006</v>
      </c>
      <c r="F26" s="206">
        <v>79.2</v>
      </c>
      <c r="G26" s="206">
        <v>78.099999999999994</v>
      </c>
      <c r="H26" s="208">
        <v>77.5</v>
      </c>
      <c r="I26" s="206">
        <v>71.099999999999994</v>
      </c>
      <c r="J26" s="206">
        <v>75.7</v>
      </c>
      <c r="K26" s="206">
        <v>73.3</v>
      </c>
      <c r="L26" s="206">
        <v>72.900000000000006</v>
      </c>
      <c r="M26" s="416">
        <v>75.400000000000006</v>
      </c>
      <c r="N26" s="417">
        <f t="shared" ref="N26:N29" si="0">SUM(B26:M26)</f>
        <v>879.9</v>
      </c>
      <c r="O26" s="208">
        <v>111.3</v>
      </c>
    </row>
    <row r="27" spans="1:35" ht="9.9499999999999993" customHeight="1" x14ac:dyDescent="0.15">
      <c r="A27" s="10" t="s">
        <v>204</v>
      </c>
      <c r="B27" s="206">
        <v>64.900000000000006</v>
      </c>
      <c r="C27" s="206">
        <v>67.599999999999994</v>
      </c>
      <c r="D27" s="208">
        <v>77.400000000000006</v>
      </c>
      <c r="E27" s="206">
        <v>74</v>
      </c>
      <c r="F27" s="206">
        <v>77</v>
      </c>
      <c r="G27" s="206">
        <v>78.2</v>
      </c>
      <c r="H27" s="208">
        <v>75.400000000000006</v>
      </c>
      <c r="I27" s="206">
        <v>74.8</v>
      </c>
      <c r="J27" s="206">
        <v>77</v>
      </c>
      <c r="K27" s="206">
        <v>80.7</v>
      </c>
      <c r="L27" s="206">
        <v>84.1</v>
      </c>
      <c r="M27" s="416">
        <v>74.400000000000006</v>
      </c>
      <c r="N27" s="417">
        <f t="shared" si="0"/>
        <v>905.5</v>
      </c>
      <c r="O27" s="208">
        <f>SUM(N27/N26)*100</f>
        <v>102.90942152517333</v>
      </c>
    </row>
    <row r="28" spans="1:35" ht="9.9499999999999993" customHeight="1" x14ac:dyDescent="0.15">
      <c r="A28" s="10" t="s">
        <v>213</v>
      </c>
      <c r="B28" s="206">
        <v>74.599999999999994</v>
      </c>
      <c r="C28" s="206">
        <v>75.400000000000006</v>
      </c>
      <c r="D28" s="208">
        <v>81.099999999999994</v>
      </c>
      <c r="E28" s="206">
        <v>81.599999999999994</v>
      </c>
      <c r="F28" s="206">
        <v>80.7</v>
      </c>
      <c r="G28" s="206">
        <v>79.400000000000006</v>
      </c>
      <c r="H28" s="208">
        <v>87.2</v>
      </c>
      <c r="I28" s="206">
        <v>72.599999999999994</v>
      </c>
      <c r="J28" s="206">
        <v>79</v>
      </c>
      <c r="K28" s="206">
        <v>82.8</v>
      </c>
      <c r="L28" s="206">
        <v>76.400000000000006</v>
      </c>
      <c r="M28" s="416">
        <v>76.5</v>
      </c>
      <c r="N28" s="417">
        <f t="shared" si="0"/>
        <v>947.3</v>
      </c>
      <c r="O28" s="208">
        <f>SUM(N28/N27)*100</f>
        <v>104.61623412479292</v>
      </c>
    </row>
    <row r="29" spans="1:35" ht="9.9499999999999993" customHeight="1" x14ac:dyDescent="0.15">
      <c r="A29" s="10" t="s">
        <v>212</v>
      </c>
      <c r="B29" s="206">
        <v>69</v>
      </c>
      <c r="C29" s="206">
        <v>77.5</v>
      </c>
      <c r="D29" s="208">
        <v>84.3</v>
      </c>
      <c r="E29" s="206">
        <v>83</v>
      </c>
      <c r="F29" s="206">
        <v>72.7</v>
      </c>
      <c r="G29" s="206">
        <v>75.400000000000006</v>
      </c>
      <c r="H29" s="208">
        <v>78.3</v>
      </c>
      <c r="I29" s="206">
        <v>69.5</v>
      </c>
      <c r="J29" s="206">
        <v>75.900000000000006</v>
      </c>
      <c r="K29" s="206">
        <v>79.900000000000006</v>
      </c>
      <c r="L29" s="206">
        <v>67.3</v>
      </c>
      <c r="M29" s="416">
        <v>71.8</v>
      </c>
      <c r="N29" s="417">
        <f t="shared" si="0"/>
        <v>904.5999999999998</v>
      </c>
      <c r="O29" s="208">
        <f>SUM(N29/N28)*100</f>
        <v>95.492452232661236</v>
      </c>
    </row>
    <row r="30" spans="1:35" ht="9.9499999999999993" customHeight="1" x14ac:dyDescent="0.15">
      <c r="A30" s="10" t="s">
        <v>212</v>
      </c>
      <c r="B30" s="206">
        <v>62</v>
      </c>
      <c r="C30" s="206">
        <v>71.900000000000006</v>
      </c>
      <c r="D30" s="208">
        <v>82.3</v>
      </c>
      <c r="E30" s="206">
        <v>86.9</v>
      </c>
      <c r="F30" s="206">
        <v>79.5</v>
      </c>
      <c r="G30" s="206"/>
      <c r="H30" s="208"/>
      <c r="I30" s="206"/>
      <c r="J30" s="206"/>
      <c r="K30" s="206"/>
      <c r="L30" s="206"/>
      <c r="M30" s="416"/>
      <c r="N30" s="417"/>
      <c r="O30" s="208"/>
    </row>
    <row r="31" spans="1:35" s="1" customFormat="1" ht="9.9499999999999993" customHeight="1" x14ac:dyDescent="0.15">
      <c r="B31" s="210"/>
      <c r="C31" s="210"/>
      <c r="D31" s="210"/>
      <c r="E31" s="210"/>
      <c r="F31" s="210"/>
      <c r="G31" s="210"/>
      <c r="H31" s="210"/>
      <c r="I31" s="210"/>
      <c r="J31" s="210"/>
      <c r="K31" s="210"/>
      <c r="L31" s="210"/>
      <c r="M31" s="210"/>
    </row>
    <row r="51" spans="1:27" ht="9.9499999999999993" customHeight="1" x14ac:dyDescent="0.15">
      <c r="A51" s="56"/>
      <c r="B51" s="56"/>
      <c r="C51" s="56"/>
      <c r="D51" s="56"/>
      <c r="E51" s="56"/>
      <c r="F51" s="56"/>
      <c r="G51" s="56"/>
      <c r="H51" s="56"/>
      <c r="I51" s="56"/>
      <c r="J51" s="56"/>
      <c r="K51" s="56"/>
      <c r="L51" s="56"/>
      <c r="M51" s="56"/>
      <c r="AA51" s="1"/>
    </row>
    <row r="52" spans="1:27" ht="9.9499999999999993" customHeight="1" x14ac:dyDescent="0.15">
      <c r="A52" s="57"/>
      <c r="B52" s="36"/>
      <c r="C52" s="1"/>
      <c r="D52" s="1"/>
      <c r="E52" s="1"/>
      <c r="F52" s="1"/>
      <c r="G52" s="1"/>
      <c r="H52" s="1"/>
      <c r="I52" s="1"/>
      <c r="J52" s="1"/>
      <c r="L52" s="1"/>
      <c r="M52" s="1"/>
      <c r="AA52" s="1"/>
    </row>
    <row r="53" spans="1:27" ht="9.9499999999999993" customHeight="1" x14ac:dyDescent="0.15">
      <c r="A53" s="57"/>
      <c r="B53" s="36"/>
      <c r="C53" s="1"/>
      <c r="D53" s="1"/>
      <c r="E53" s="1"/>
      <c r="F53" s="1"/>
      <c r="G53" s="1"/>
      <c r="H53" s="1"/>
      <c r="I53" s="1"/>
      <c r="J53" s="1"/>
      <c r="L53" s="1"/>
      <c r="M53" s="1"/>
      <c r="AA53" s="1"/>
    </row>
    <row r="54" spans="1:27" ht="9.9499999999999993" customHeight="1" x14ac:dyDescent="0.15">
      <c r="A54" s="57"/>
      <c r="B54" s="1"/>
      <c r="C54" s="1"/>
      <c r="D54" s="1"/>
      <c r="E54" s="1"/>
      <c r="F54" s="1"/>
      <c r="G54" s="1"/>
      <c r="H54" s="1"/>
      <c r="I54" s="1"/>
      <c r="J54" s="1"/>
      <c r="L54" s="1"/>
      <c r="M54" s="1"/>
      <c r="AA54" s="1"/>
    </row>
    <row r="55" spans="1:27" ht="9.9499999999999993" customHeight="1" x14ac:dyDescent="0.15">
      <c r="A55" s="206"/>
      <c r="B55" s="206" t="s">
        <v>89</v>
      </c>
      <c r="C55" s="206" t="s">
        <v>90</v>
      </c>
      <c r="D55" s="206" t="s">
        <v>91</v>
      </c>
      <c r="E55" s="206" t="s">
        <v>92</v>
      </c>
      <c r="F55" s="206" t="s">
        <v>93</v>
      </c>
      <c r="G55" s="206" t="s">
        <v>94</v>
      </c>
      <c r="H55" s="206" t="s">
        <v>95</v>
      </c>
      <c r="I55" s="206" t="s">
        <v>96</v>
      </c>
      <c r="J55" s="206" t="s">
        <v>97</v>
      </c>
      <c r="K55" s="206" t="s">
        <v>98</v>
      </c>
      <c r="L55" s="206" t="s">
        <v>99</v>
      </c>
      <c r="M55" s="207" t="s">
        <v>100</v>
      </c>
      <c r="N55" s="282" t="s">
        <v>148</v>
      </c>
      <c r="O55" s="209" t="s">
        <v>146</v>
      </c>
    </row>
    <row r="56" spans="1:27" ht="9.9499999999999993" customHeight="1" x14ac:dyDescent="0.15">
      <c r="A56" s="10" t="s">
        <v>201</v>
      </c>
      <c r="B56" s="206">
        <v>104.4</v>
      </c>
      <c r="C56" s="206">
        <v>104.4</v>
      </c>
      <c r="D56" s="206">
        <v>105.2</v>
      </c>
      <c r="E56" s="206">
        <v>107.2</v>
      </c>
      <c r="F56" s="206">
        <v>110.3</v>
      </c>
      <c r="G56" s="206">
        <v>111.5</v>
      </c>
      <c r="H56" s="206">
        <v>107.4</v>
      </c>
      <c r="I56" s="206">
        <v>107.8</v>
      </c>
      <c r="J56" s="207">
        <v>109.6</v>
      </c>
      <c r="K56" s="206">
        <v>111.2</v>
      </c>
      <c r="L56" s="206">
        <v>111.4</v>
      </c>
      <c r="M56" s="207">
        <v>111.9</v>
      </c>
      <c r="N56" s="287">
        <f t="shared" ref="N56:N59" si="1">SUM(B56:M56)/12</f>
        <v>108.52500000000002</v>
      </c>
      <c r="O56" s="208">
        <v>101.5</v>
      </c>
      <c r="P56" s="21"/>
      <c r="Q56" s="21"/>
    </row>
    <row r="57" spans="1:27" ht="9.9499999999999993" customHeight="1" x14ac:dyDescent="0.15">
      <c r="A57" s="10" t="s">
        <v>204</v>
      </c>
      <c r="B57" s="206">
        <v>109.8</v>
      </c>
      <c r="C57" s="206">
        <v>111.1</v>
      </c>
      <c r="D57" s="206">
        <v>112.9</v>
      </c>
      <c r="E57" s="206">
        <v>112.6</v>
      </c>
      <c r="F57" s="206">
        <v>115.3</v>
      </c>
      <c r="G57" s="206">
        <v>116.9</v>
      </c>
      <c r="H57" s="206">
        <v>111</v>
      </c>
      <c r="I57" s="206">
        <v>109</v>
      </c>
      <c r="J57" s="207">
        <v>114.4</v>
      </c>
      <c r="K57" s="206">
        <v>118.3</v>
      </c>
      <c r="L57" s="206">
        <v>124.3</v>
      </c>
      <c r="M57" s="207">
        <v>121.6</v>
      </c>
      <c r="N57" s="287">
        <f t="shared" si="1"/>
        <v>114.76666666666665</v>
      </c>
      <c r="O57" s="208">
        <f>SUM(N57/N56)*100</f>
        <v>105.75136297320122</v>
      </c>
      <c r="P57" s="21"/>
      <c r="Q57" s="21"/>
    </row>
    <row r="58" spans="1:27" ht="9.9499999999999993" customHeight="1" x14ac:dyDescent="0.15">
      <c r="A58" s="10" t="s">
        <v>213</v>
      </c>
      <c r="B58" s="206">
        <v>119.6</v>
      </c>
      <c r="C58" s="206">
        <v>123</v>
      </c>
      <c r="D58" s="206">
        <v>124.9</v>
      </c>
      <c r="E58" s="206">
        <v>120.4</v>
      </c>
      <c r="F58" s="206">
        <v>122.8</v>
      </c>
      <c r="G58" s="206">
        <v>122.8</v>
      </c>
      <c r="H58" s="206">
        <v>126.5</v>
      </c>
      <c r="I58" s="206">
        <v>124.6</v>
      </c>
      <c r="J58" s="207">
        <v>120.4</v>
      </c>
      <c r="K58" s="206">
        <v>123.9</v>
      </c>
      <c r="L58" s="206">
        <v>123.3</v>
      </c>
      <c r="M58" s="207">
        <v>119.5</v>
      </c>
      <c r="N58" s="287">
        <f t="shared" si="1"/>
        <v>122.64166666666667</v>
      </c>
      <c r="O58" s="208">
        <f>SUM(N58/N57)*100</f>
        <v>106.86174847516703</v>
      </c>
      <c r="P58" s="21"/>
      <c r="Q58" s="21"/>
    </row>
    <row r="59" spans="1:27" ht="10.5" customHeight="1" x14ac:dyDescent="0.15">
      <c r="A59" s="10" t="s">
        <v>212</v>
      </c>
      <c r="B59" s="206">
        <v>121.9</v>
      </c>
      <c r="C59" s="206">
        <v>124.4</v>
      </c>
      <c r="D59" s="206">
        <v>124.3</v>
      </c>
      <c r="E59" s="206">
        <v>124</v>
      </c>
      <c r="F59" s="206">
        <v>129.1</v>
      </c>
      <c r="G59" s="206">
        <v>126</v>
      </c>
      <c r="H59" s="206">
        <v>120.9</v>
      </c>
      <c r="I59" s="206">
        <v>119.3</v>
      </c>
      <c r="J59" s="207">
        <v>118.8</v>
      </c>
      <c r="K59" s="206">
        <v>118</v>
      </c>
      <c r="L59" s="206">
        <v>111.6</v>
      </c>
      <c r="M59" s="207">
        <v>107.9</v>
      </c>
      <c r="N59" s="287">
        <f t="shared" si="1"/>
        <v>120.51666666666667</v>
      </c>
      <c r="O59" s="208">
        <f>SUM(N59/N58)*100</f>
        <v>98.267309913705233</v>
      </c>
      <c r="P59" s="21"/>
      <c r="Q59" s="21"/>
    </row>
    <row r="60" spans="1:27" ht="10.5" customHeight="1" x14ac:dyDescent="0.15">
      <c r="A60" s="10" t="s">
        <v>221</v>
      </c>
      <c r="B60" s="206">
        <v>107.9</v>
      </c>
      <c r="C60" s="206">
        <v>111.7</v>
      </c>
      <c r="D60" s="206">
        <v>111.9</v>
      </c>
      <c r="E60" s="206">
        <v>110.2</v>
      </c>
      <c r="F60" s="206">
        <v>112.5</v>
      </c>
      <c r="G60" s="206"/>
      <c r="H60" s="206"/>
      <c r="I60" s="206"/>
      <c r="J60" s="207"/>
      <c r="K60" s="206"/>
      <c r="L60" s="206"/>
      <c r="M60" s="207"/>
      <c r="N60" s="287"/>
      <c r="O60" s="208"/>
    </row>
    <row r="62" spans="1:27" ht="9.9499999999999993" customHeight="1" x14ac:dyDescent="0.15">
      <c r="O62" s="57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 ht="9.9499999999999993" customHeight="1" x14ac:dyDescent="0.15">
      <c r="O63" s="57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 ht="9.9499999999999993" customHeight="1" x14ac:dyDescent="0.15"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7" spans="15:27" ht="9.9499999999999993" customHeight="1" x14ac:dyDescent="0.15">
      <c r="O67" s="56"/>
      <c r="P67" s="56"/>
      <c r="Q67" s="56"/>
      <c r="R67" s="56"/>
      <c r="S67" s="56"/>
      <c r="T67" s="56"/>
      <c r="U67" s="56"/>
      <c r="V67" s="56"/>
      <c r="W67" s="56"/>
      <c r="X67" s="56"/>
      <c r="Y67" s="56"/>
      <c r="Z67" s="56"/>
      <c r="AA67" s="56"/>
    </row>
    <row r="85" spans="1:25" ht="9.9499999999999993" customHeight="1" x14ac:dyDescent="0.15">
      <c r="A85" s="206"/>
      <c r="B85" s="206" t="s">
        <v>89</v>
      </c>
      <c r="C85" s="206" t="s">
        <v>90</v>
      </c>
      <c r="D85" s="206" t="s">
        <v>91</v>
      </c>
      <c r="E85" s="206" t="s">
        <v>92</v>
      </c>
      <c r="F85" s="206" t="s">
        <v>93</v>
      </c>
      <c r="G85" s="206" t="s">
        <v>94</v>
      </c>
      <c r="H85" s="206" t="s">
        <v>95</v>
      </c>
      <c r="I85" s="206" t="s">
        <v>96</v>
      </c>
      <c r="J85" s="206" t="s">
        <v>97</v>
      </c>
      <c r="K85" s="206" t="s">
        <v>98</v>
      </c>
      <c r="L85" s="206" t="s">
        <v>99</v>
      </c>
      <c r="M85" s="207" t="s">
        <v>100</v>
      </c>
      <c r="N85" s="282" t="s">
        <v>148</v>
      </c>
      <c r="O85" s="209" t="s">
        <v>146</v>
      </c>
    </row>
    <row r="86" spans="1:25" ht="9.9499999999999993" customHeight="1" x14ac:dyDescent="0.15">
      <c r="A86" s="10" t="s">
        <v>201</v>
      </c>
      <c r="B86" s="206">
        <v>59</v>
      </c>
      <c r="C86" s="206">
        <v>61.8</v>
      </c>
      <c r="D86" s="206">
        <v>70</v>
      </c>
      <c r="E86" s="206">
        <v>71.099999999999994</v>
      </c>
      <c r="F86" s="206">
        <v>71.400000000000006</v>
      </c>
      <c r="G86" s="206">
        <v>69.900000000000006</v>
      </c>
      <c r="H86" s="206">
        <v>72.599999999999994</v>
      </c>
      <c r="I86" s="206">
        <v>65.900000000000006</v>
      </c>
      <c r="J86" s="207">
        <v>68.8</v>
      </c>
      <c r="K86" s="206">
        <v>65.7</v>
      </c>
      <c r="L86" s="206">
        <v>65.400000000000006</v>
      </c>
      <c r="M86" s="207">
        <v>67.3</v>
      </c>
      <c r="N86" s="287">
        <f t="shared" ref="N86" si="2">SUM(B86:M86)/12</f>
        <v>67.408333333333317</v>
      </c>
      <c r="O86" s="208">
        <v>109.4</v>
      </c>
      <c r="P86" s="56"/>
      <c r="Q86" s="294"/>
      <c r="R86" s="56"/>
      <c r="S86" s="56"/>
      <c r="T86" s="56"/>
      <c r="U86" s="56"/>
      <c r="V86" s="56"/>
      <c r="W86" s="56"/>
      <c r="X86" s="56"/>
      <c r="Y86" s="211"/>
    </row>
    <row r="87" spans="1:25" ht="9.9499999999999993" customHeight="1" x14ac:dyDescent="0.15">
      <c r="A87" s="10" t="s">
        <v>204</v>
      </c>
      <c r="B87" s="206">
        <v>59.5</v>
      </c>
      <c r="C87" s="206">
        <v>60.6</v>
      </c>
      <c r="D87" s="206">
        <v>68.3</v>
      </c>
      <c r="E87" s="206">
        <v>65.8</v>
      </c>
      <c r="F87" s="206">
        <v>66.5</v>
      </c>
      <c r="G87" s="206">
        <v>66.7</v>
      </c>
      <c r="H87" s="206">
        <v>68.8</v>
      </c>
      <c r="I87" s="206">
        <v>68.900000000000006</v>
      </c>
      <c r="J87" s="207">
        <v>66.5</v>
      </c>
      <c r="K87" s="206">
        <v>67.7</v>
      </c>
      <c r="L87" s="206">
        <v>66.8</v>
      </c>
      <c r="M87" s="207">
        <v>61.7</v>
      </c>
      <c r="N87" s="287">
        <f>SUM(B87:M87)/12</f>
        <v>65.650000000000006</v>
      </c>
      <c r="O87" s="208">
        <f t="shared" ref="O87:O88" si="3">SUM(N87/N86)*100</f>
        <v>97.391519347261749</v>
      </c>
      <c r="P87" s="56"/>
      <c r="Q87" s="294"/>
      <c r="R87" s="56"/>
      <c r="S87" s="56"/>
      <c r="T87" s="56"/>
      <c r="U87" s="56"/>
      <c r="V87" s="56"/>
      <c r="W87" s="56"/>
      <c r="X87" s="56"/>
      <c r="Y87" s="56"/>
    </row>
    <row r="88" spans="1:25" ht="10.5" customHeight="1" x14ac:dyDescent="0.15">
      <c r="A88" s="10" t="s">
        <v>213</v>
      </c>
      <c r="B88" s="206">
        <v>62.7</v>
      </c>
      <c r="C88" s="206">
        <v>60.7</v>
      </c>
      <c r="D88" s="206">
        <v>64.7</v>
      </c>
      <c r="E88" s="206">
        <v>68.3</v>
      </c>
      <c r="F88" s="206">
        <v>65.3</v>
      </c>
      <c r="G88" s="206">
        <v>64.7</v>
      </c>
      <c r="H88" s="206">
        <v>68.400000000000006</v>
      </c>
      <c r="I88" s="206">
        <v>58.6</v>
      </c>
      <c r="J88" s="207">
        <v>66.2</v>
      </c>
      <c r="K88" s="206">
        <v>66.3</v>
      </c>
      <c r="L88" s="206">
        <v>62.1</v>
      </c>
      <c r="M88" s="207">
        <v>64.599999999999994</v>
      </c>
      <c r="N88" s="287">
        <f>SUM(B88:M88)/12</f>
        <v>64.38333333333334</v>
      </c>
      <c r="O88" s="208">
        <f t="shared" si="3"/>
        <v>98.070576288398073</v>
      </c>
      <c r="P88" s="56"/>
      <c r="Q88" s="294"/>
      <c r="R88" s="56"/>
      <c r="S88" s="56"/>
      <c r="T88" s="56"/>
      <c r="U88" s="56"/>
      <c r="V88" s="56"/>
      <c r="W88" s="56"/>
      <c r="X88" s="56"/>
      <c r="Y88" s="56"/>
    </row>
    <row r="89" spans="1:25" ht="10.5" customHeight="1" x14ac:dyDescent="0.15">
      <c r="A89" s="10" t="s">
        <v>212</v>
      </c>
      <c r="B89" s="206">
        <v>56.2</v>
      </c>
      <c r="C89" s="206">
        <v>61.9</v>
      </c>
      <c r="D89" s="206">
        <v>67.900000000000006</v>
      </c>
      <c r="E89" s="206">
        <v>67</v>
      </c>
      <c r="F89" s="206">
        <v>55.4</v>
      </c>
      <c r="G89" s="206">
        <v>60.3</v>
      </c>
      <c r="H89" s="206">
        <v>65.5</v>
      </c>
      <c r="I89" s="206">
        <v>58.5</v>
      </c>
      <c r="J89" s="207">
        <v>63.9</v>
      </c>
      <c r="K89" s="206">
        <v>67.900000000000006</v>
      </c>
      <c r="L89" s="206">
        <v>61.4</v>
      </c>
      <c r="M89" s="207">
        <v>67</v>
      </c>
      <c r="N89" s="287">
        <f>SUM(B89:M89)/12</f>
        <v>62.741666666666667</v>
      </c>
      <c r="O89" s="208">
        <f>SUM(N89/N88)*100</f>
        <v>97.450168263008024</v>
      </c>
      <c r="P89" s="56"/>
      <c r="Q89" s="294"/>
      <c r="R89" s="56"/>
      <c r="S89" s="56"/>
      <c r="T89" s="56"/>
      <c r="U89" s="56"/>
      <c r="V89" s="56"/>
      <c r="W89" s="56"/>
      <c r="X89" s="56"/>
      <c r="Y89" s="56"/>
    </row>
    <row r="90" spans="1:25" ht="10.5" customHeight="1" x14ac:dyDescent="0.15">
      <c r="A90" s="10" t="s">
        <v>221</v>
      </c>
      <c r="B90" s="206">
        <v>57.4</v>
      </c>
      <c r="C90" s="206">
        <v>63.8</v>
      </c>
      <c r="D90" s="206">
        <v>73.5</v>
      </c>
      <c r="E90" s="206">
        <v>79</v>
      </c>
      <c r="F90" s="206">
        <v>70.3</v>
      </c>
      <c r="G90" s="206"/>
      <c r="H90" s="206"/>
      <c r="I90" s="206"/>
      <c r="J90" s="207"/>
      <c r="K90" s="206"/>
      <c r="L90" s="206"/>
      <c r="M90" s="207"/>
      <c r="N90" s="287"/>
      <c r="O90" s="208"/>
      <c r="P90" s="56"/>
      <c r="Q90" s="56"/>
      <c r="R90" s="56"/>
      <c r="S90" s="56"/>
      <c r="T90" s="56"/>
      <c r="U90" s="56"/>
      <c r="V90" s="56"/>
      <c r="W90" s="56"/>
      <c r="X90" s="56"/>
      <c r="Y90" s="56"/>
    </row>
    <row r="91" spans="1:25" ht="9.9499999999999993" customHeight="1" x14ac:dyDescent="0.15">
      <c r="A91" s="212"/>
      <c r="B91" s="212"/>
      <c r="C91" s="212"/>
      <c r="D91" s="212"/>
      <c r="E91" s="212"/>
      <c r="F91" s="212"/>
      <c r="G91" s="212"/>
      <c r="H91" s="212"/>
      <c r="I91" s="212"/>
      <c r="J91" s="212"/>
      <c r="K91" s="210"/>
      <c r="L91" s="212"/>
      <c r="M91" s="212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</sheetData>
  <phoneticPr fontId="2"/>
  <pageMargins left="0.59055118110236227" right="0" top="0.19685039370078741" bottom="0" header="0.51181102362204722" footer="0.51181102362204722"/>
  <pageSetup paperSize="9" scale="95" orientation="portrait" r:id="rId1"/>
  <headerFooter alignWithMargins="0">
    <oddFooter>&amp;C
&amp;14-3-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CC66"/>
  </sheetPr>
  <dimension ref="A1:U109"/>
  <sheetViews>
    <sheetView zoomScaleNormal="100" workbookViewId="0">
      <selection activeCell="R35" sqref="R35"/>
    </sheetView>
  </sheetViews>
  <sheetFormatPr defaultRowHeight="13.5" x14ac:dyDescent="0.15"/>
  <cols>
    <col min="1" max="1" width="6.125" customWidth="1"/>
    <col min="2" max="2" width="19.375" customWidth="1"/>
    <col min="3" max="4" width="13.25" customWidth="1"/>
    <col min="5" max="6" width="11.875" customWidth="1"/>
    <col min="7" max="7" width="17.875" customWidth="1"/>
    <col min="8" max="8" width="3.75" customWidth="1"/>
    <col min="9" max="9" width="18.5" style="34" customWidth="1"/>
    <col min="10" max="10" width="9.375" customWidth="1"/>
    <col min="11" max="11" width="5.5" customWidth="1"/>
    <col min="12" max="12" width="4.25" customWidth="1"/>
    <col min="13" max="13" width="17.25" customWidth="1"/>
    <col min="14" max="14" width="17.625" customWidth="1"/>
    <col min="15" max="15" width="3.75" style="30" customWidth="1"/>
    <col min="16" max="16" width="18" customWidth="1"/>
    <col min="17" max="17" width="13.875" customWidth="1"/>
    <col min="18" max="18" width="11.5" customWidth="1"/>
    <col min="19" max="19" width="14" customWidth="1"/>
  </cols>
  <sheetData>
    <row r="1" spans="1:19" ht="22.5" customHeight="1" x14ac:dyDescent="0.15">
      <c r="A1" s="577" t="s">
        <v>239</v>
      </c>
      <c r="B1" s="578"/>
      <c r="C1" s="578"/>
      <c r="D1" s="578"/>
      <c r="E1" s="578"/>
      <c r="F1" s="578"/>
      <c r="G1" s="578"/>
      <c r="M1" s="20"/>
      <c r="N1" s="453" t="s">
        <v>221</v>
      </c>
      <c r="O1" s="155"/>
      <c r="P1" s="58"/>
      <c r="Q1" s="382" t="s">
        <v>212</v>
      </c>
    </row>
    <row r="2" spans="1:19" ht="13.5" customHeight="1" x14ac:dyDescent="0.15">
      <c r="A2" s="1"/>
      <c r="B2" s="1"/>
      <c r="C2" s="1"/>
      <c r="D2" s="1"/>
      <c r="E2" s="1"/>
      <c r="F2" s="1"/>
      <c r="G2" s="1"/>
      <c r="H2" s="5"/>
      <c r="I2" s="202" t="s">
        <v>10</v>
      </c>
      <c r="J2" s="12" t="s">
        <v>76</v>
      </c>
      <c r="K2" s="5" t="s">
        <v>45</v>
      </c>
      <c r="L2" s="5"/>
      <c r="M2" s="12" t="s">
        <v>10</v>
      </c>
      <c r="N2" s="12"/>
      <c r="O2" s="128"/>
      <c r="P2" s="119"/>
      <c r="Q2" s="126"/>
    </row>
    <row r="3" spans="1:19" ht="13.5" customHeight="1" x14ac:dyDescent="0.15">
      <c r="A3" s="1"/>
      <c r="B3" s="1"/>
      <c r="C3" s="1"/>
      <c r="D3" s="1"/>
      <c r="E3" s="1"/>
      <c r="F3" s="1"/>
      <c r="H3" s="119">
        <v>33</v>
      </c>
      <c r="I3" s="224" t="s">
        <v>0</v>
      </c>
      <c r="J3" s="17">
        <v>133653</v>
      </c>
      <c r="K3" s="271">
        <v>1</v>
      </c>
      <c r="L3" s="5">
        <f>SUM(H3)</f>
        <v>33</v>
      </c>
      <c r="M3" s="224" t="s">
        <v>0</v>
      </c>
      <c r="N3" s="17">
        <f>SUM(J3)</f>
        <v>133653</v>
      </c>
      <c r="O3" s="5">
        <f>SUM(H3)</f>
        <v>33</v>
      </c>
      <c r="P3" s="224" t="s">
        <v>0</v>
      </c>
      <c r="Q3" s="272">
        <v>107558</v>
      </c>
    </row>
    <row r="4" spans="1:19" ht="13.5" customHeight="1" x14ac:dyDescent="0.15">
      <c r="H4" s="119">
        <v>26</v>
      </c>
      <c r="I4" s="224" t="s">
        <v>31</v>
      </c>
      <c r="J4" s="17">
        <v>94378</v>
      </c>
      <c r="K4" s="271">
        <v>2</v>
      </c>
      <c r="L4" s="5">
        <f t="shared" ref="L4:L12" si="0">SUM(H4)</f>
        <v>26</v>
      </c>
      <c r="M4" s="224" t="s">
        <v>31</v>
      </c>
      <c r="N4" s="17">
        <f t="shared" ref="N4:N12" si="1">SUM(J4)</f>
        <v>94378</v>
      </c>
      <c r="O4" s="5">
        <f t="shared" ref="O4:O12" si="2">SUM(H4)</f>
        <v>26</v>
      </c>
      <c r="P4" s="224" t="s">
        <v>31</v>
      </c>
      <c r="Q4" s="125">
        <v>88934</v>
      </c>
    </row>
    <row r="5" spans="1:19" ht="13.5" customHeight="1" x14ac:dyDescent="0.15">
      <c r="H5" s="119">
        <v>36</v>
      </c>
      <c r="I5" s="225" t="s">
        <v>5</v>
      </c>
      <c r="J5" s="17">
        <v>73668</v>
      </c>
      <c r="K5" s="271">
        <v>3</v>
      </c>
      <c r="L5" s="5">
        <f t="shared" si="0"/>
        <v>36</v>
      </c>
      <c r="M5" s="225" t="s">
        <v>5</v>
      </c>
      <c r="N5" s="17">
        <f t="shared" si="1"/>
        <v>73668</v>
      </c>
      <c r="O5" s="5">
        <f t="shared" si="2"/>
        <v>36</v>
      </c>
      <c r="P5" s="225" t="s">
        <v>5</v>
      </c>
      <c r="Q5" s="125">
        <v>86874</v>
      </c>
      <c r="S5" s="58"/>
    </row>
    <row r="6" spans="1:19" ht="13.5" customHeight="1" x14ac:dyDescent="0.15">
      <c r="H6" s="119">
        <v>16</v>
      </c>
      <c r="I6" s="224" t="s">
        <v>3</v>
      </c>
      <c r="J6" s="126">
        <v>69500</v>
      </c>
      <c r="K6" s="271">
        <v>4</v>
      </c>
      <c r="L6" s="5">
        <f t="shared" si="0"/>
        <v>16</v>
      </c>
      <c r="M6" s="224" t="s">
        <v>3</v>
      </c>
      <c r="N6" s="17">
        <f t="shared" si="1"/>
        <v>69500</v>
      </c>
      <c r="O6" s="5">
        <f t="shared" si="2"/>
        <v>16</v>
      </c>
      <c r="P6" s="224" t="s">
        <v>3</v>
      </c>
      <c r="Q6" s="125">
        <v>57813</v>
      </c>
    </row>
    <row r="7" spans="1:19" ht="13.5" customHeight="1" x14ac:dyDescent="0.15">
      <c r="H7" s="119">
        <v>17</v>
      </c>
      <c r="I7" s="224" t="s">
        <v>22</v>
      </c>
      <c r="J7" s="17">
        <v>65458</v>
      </c>
      <c r="K7" s="271">
        <v>5</v>
      </c>
      <c r="L7" s="5">
        <f t="shared" si="0"/>
        <v>17</v>
      </c>
      <c r="M7" s="224" t="s">
        <v>22</v>
      </c>
      <c r="N7" s="17">
        <f t="shared" si="1"/>
        <v>65458</v>
      </c>
      <c r="O7" s="5">
        <f t="shared" si="2"/>
        <v>17</v>
      </c>
      <c r="P7" s="224" t="s">
        <v>22</v>
      </c>
      <c r="Q7" s="125">
        <v>46178</v>
      </c>
    </row>
    <row r="8" spans="1:19" ht="13.5" customHeight="1" x14ac:dyDescent="0.15">
      <c r="G8" s="515"/>
      <c r="H8" s="404">
        <v>40</v>
      </c>
      <c r="I8" s="225" t="s">
        <v>2</v>
      </c>
      <c r="J8" s="17">
        <v>52476</v>
      </c>
      <c r="K8" s="271">
        <v>6</v>
      </c>
      <c r="L8" s="5">
        <f t="shared" si="0"/>
        <v>40</v>
      </c>
      <c r="M8" s="225" t="s">
        <v>2</v>
      </c>
      <c r="N8" s="17">
        <f t="shared" si="1"/>
        <v>52476</v>
      </c>
      <c r="O8" s="5">
        <f t="shared" si="2"/>
        <v>40</v>
      </c>
      <c r="P8" s="225" t="s">
        <v>2</v>
      </c>
      <c r="Q8" s="125">
        <v>44093</v>
      </c>
    </row>
    <row r="9" spans="1:19" ht="13.5" customHeight="1" x14ac:dyDescent="0.15">
      <c r="H9" s="194">
        <v>34</v>
      </c>
      <c r="I9" s="227" t="s">
        <v>1</v>
      </c>
      <c r="J9" s="300">
        <v>40250</v>
      </c>
      <c r="K9" s="271">
        <v>7</v>
      </c>
      <c r="L9" s="5">
        <f t="shared" si="0"/>
        <v>34</v>
      </c>
      <c r="M9" s="227" t="s">
        <v>1</v>
      </c>
      <c r="N9" s="17">
        <f t="shared" si="1"/>
        <v>40250</v>
      </c>
      <c r="O9" s="5">
        <f t="shared" si="2"/>
        <v>34</v>
      </c>
      <c r="P9" s="227" t="s">
        <v>1</v>
      </c>
      <c r="Q9" s="125">
        <v>52293</v>
      </c>
    </row>
    <row r="10" spans="1:19" ht="13.5" customHeight="1" x14ac:dyDescent="0.15">
      <c r="G10" s="515"/>
      <c r="H10" s="119">
        <v>13</v>
      </c>
      <c r="I10" s="224" t="s">
        <v>7</v>
      </c>
      <c r="J10" s="193">
        <v>37632</v>
      </c>
      <c r="K10" s="271">
        <v>8</v>
      </c>
      <c r="L10" s="5">
        <f t="shared" si="0"/>
        <v>13</v>
      </c>
      <c r="M10" s="224" t="s">
        <v>7</v>
      </c>
      <c r="N10" s="17">
        <f t="shared" si="1"/>
        <v>37632</v>
      </c>
      <c r="O10" s="5">
        <f t="shared" si="2"/>
        <v>13</v>
      </c>
      <c r="P10" s="224" t="s">
        <v>7</v>
      </c>
      <c r="Q10" s="125">
        <v>19380</v>
      </c>
    </row>
    <row r="11" spans="1:19" ht="13.5" customHeight="1" x14ac:dyDescent="0.15">
      <c r="H11" s="194">
        <v>24</v>
      </c>
      <c r="I11" s="302" t="s">
        <v>29</v>
      </c>
      <c r="J11" s="548">
        <v>31736</v>
      </c>
      <c r="K11" s="271">
        <v>9</v>
      </c>
      <c r="L11" s="5">
        <f t="shared" si="0"/>
        <v>24</v>
      </c>
      <c r="M11" s="302" t="s">
        <v>29</v>
      </c>
      <c r="N11" s="17">
        <f t="shared" si="1"/>
        <v>31736</v>
      </c>
      <c r="O11" s="5">
        <f t="shared" si="2"/>
        <v>24</v>
      </c>
      <c r="P11" s="302" t="s">
        <v>29</v>
      </c>
      <c r="Q11" s="125">
        <v>22543</v>
      </c>
    </row>
    <row r="12" spans="1:19" ht="13.5" customHeight="1" thickBot="1" x14ac:dyDescent="0.2">
      <c r="H12" s="373">
        <v>38</v>
      </c>
      <c r="I12" s="538" t="s">
        <v>39</v>
      </c>
      <c r="J12" s="539">
        <v>30122</v>
      </c>
      <c r="K12" s="270">
        <v>10</v>
      </c>
      <c r="L12" s="5">
        <f t="shared" si="0"/>
        <v>38</v>
      </c>
      <c r="M12" s="538" t="s">
        <v>39</v>
      </c>
      <c r="N12" s="160">
        <f t="shared" si="1"/>
        <v>30122</v>
      </c>
      <c r="O12" s="18">
        <f t="shared" si="2"/>
        <v>38</v>
      </c>
      <c r="P12" s="538" t="s">
        <v>39</v>
      </c>
      <c r="Q12" s="273">
        <v>24598</v>
      </c>
    </row>
    <row r="13" spans="1:19" ht="13.5" customHeight="1" thickTop="1" thickBot="1" x14ac:dyDescent="0.2">
      <c r="H13" s="168">
        <v>25</v>
      </c>
      <c r="I13" s="245" t="s">
        <v>30</v>
      </c>
      <c r="J13" s="549">
        <v>29354</v>
      </c>
      <c r="K13" s="147"/>
      <c r="L13" s="113"/>
      <c r="M13" s="228"/>
      <c r="N13" s="460">
        <f>SUM(J43)</f>
        <v>794593</v>
      </c>
      <c r="O13" s="5"/>
      <c r="P13" s="372" t="s">
        <v>180</v>
      </c>
      <c r="Q13" s="275">
        <v>726744</v>
      </c>
    </row>
    <row r="14" spans="1:19" ht="13.5" customHeight="1" x14ac:dyDescent="0.15">
      <c r="B14" s="24"/>
      <c r="G14" s="1"/>
      <c r="H14" s="119">
        <v>3</v>
      </c>
      <c r="I14" s="224" t="s">
        <v>11</v>
      </c>
      <c r="J14" s="17">
        <v>23008</v>
      </c>
      <c r="K14" s="147"/>
      <c r="L14" s="31"/>
      <c r="N14" t="s">
        <v>66</v>
      </c>
      <c r="O14"/>
    </row>
    <row r="15" spans="1:19" ht="13.5" customHeight="1" x14ac:dyDescent="0.15">
      <c r="H15" s="119">
        <v>31</v>
      </c>
      <c r="I15" s="224" t="s">
        <v>125</v>
      </c>
      <c r="J15" s="17">
        <v>21371</v>
      </c>
      <c r="K15" s="147"/>
      <c r="L15" s="31"/>
      <c r="M15" s="1" t="s">
        <v>222</v>
      </c>
      <c r="N15" s="19"/>
      <c r="O15"/>
      <c r="P15" s="453" t="s">
        <v>223</v>
      </c>
      <c r="Q15" s="124" t="s">
        <v>70</v>
      </c>
    </row>
    <row r="16" spans="1:19" ht="13.5" customHeight="1" x14ac:dyDescent="0.15">
      <c r="B16" s="1"/>
      <c r="C16" s="19"/>
      <c r="D16" s="1"/>
      <c r="E16" s="22"/>
      <c r="F16" s="1"/>
      <c r="H16" s="119">
        <v>2</v>
      </c>
      <c r="I16" s="224" t="s">
        <v>6</v>
      </c>
      <c r="J16" s="17">
        <v>19558</v>
      </c>
      <c r="K16" s="147"/>
      <c r="L16" s="5">
        <f>SUM(L3)</f>
        <v>33</v>
      </c>
      <c r="M16" s="17">
        <f>SUM(N3)</f>
        <v>133653</v>
      </c>
      <c r="N16" s="224" t="s">
        <v>0</v>
      </c>
      <c r="O16" s="5">
        <f>SUM(O3)</f>
        <v>33</v>
      </c>
      <c r="P16" s="17">
        <f>SUM(M16)</f>
        <v>133653</v>
      </c>
      <c r="Q16" s="377">
        <v>130309</v>
      </c>
      <c r="R16" s="114"/>
    </row>
    <row r="17" spans="2:20" ht="13.5" customHeight="1" x14ac:dyDescent="0.15">
      <c r="B17" s="1"/>
      <c r="C17" s="19"/>
      <c r="D17" s="1"/>
      <c r="E17" s="22"/>
      <c r="F17" s="1"/>
      <c r="H17" s="119">
        <v>9</v>
      </c>
      <c r="I17" s="454" t="s">
        <v>199</v>
      </c>
      <c r="J17" s="300">
        <v>12016</v>
      </c>
      <c r="K17" s="147"/>
      <c r="L17" s="5">
        <f t="shared" ref="L17:L25" si="3">SUM(L4)</f>
        <v>26</v>
      </c>
      <c r="M17" s="17">
        <f t="shared" ref="M17:M25" si="4">SUM(N4)</f>
        <v>94378</v>
      </c>
      <c r="N17" s="224" t="s">
        <v>31</v>
      </c>
      <c r="O17" s="5">
        <f t="shared" ref="O17:O25" si="5">SUM(O4)</f>
        <v>26</v>
      </c>
      <c r="P17" s="17">
        <f t="shared" ref="P17:P25" si="6">SUM(M17)</f>
        <v>94378</v>
      </c>
      <c r="Q17" s="378">
        <v>110073</v>
      </c>
      <c r="R17" s="114"/>
      <c r="S17" s="51"/>
    </row>
    <row r="18" spans="2:20" ht="13.5" customHeight="1" x14ac:dyDescent="0.15">
      <c r="B18" s="1"/>
      <c r="C18" s="19"/>
      <c r="D18" s="1"/>
      <c r="E18" s="22"/>
      <c r="F18" s="1"/>
      <c r="H18" s="119">
        <v>14</v>
      </c>
      <c r="I18" s="224" t="s">
        <v>20</v>
      </c>
      <c r="J18" s="17">
        <v>10616</v>
      </c>
      <c r="K18" s="147"/>
      <c r="L18" s="5">
        <f t="shared" si="3"/>
        <v>36</v>
      </c>
      <c r="M18" s="17">
        <f t="shared" si="4"/>
        <v>73668</v>
      </c>
      <c r="N18" s="225" t="s">
        <v>5</v>
      </c>
      <c r="O18" s="5">
        <f t="shared" si="5"/>
        <v>36</v>
      </c>
      <c r="P18" s="17">
        <f t="shared" si="6"/>
        <v>73668</v>
      </c>
      <c r="Q18" s="378">
        <v>87947</v>
      </c>
      <c r="R18" s="114"/>
      <c r="S18" s="158"/>
    </row>
    <row r="19" spans="2:20" ht="13.5" customHeight="1" x14ac:dyDescent="0.15">
      <c r="B19" s="1"/>
      <c r="C19" s="19"/>
      <c r="D19" s="1"/>
      <c r="E19" s="22"/>
      <c r="F19" s="1"/>
      <c r="G19" s="497"/>
      <c r="H19" s="119">
        <v>37</v>
      </c>
      <c r="I19" s="224" t="s">
        <v>38</v>
      </c>
      <c r="J19" s="17">
        <v>8363</v>
      </c>
      <c r="L19" s="5">
        <f t="shared" si="3"/>
        <v>16</v>
      </c>
      <c r="M19" s="17">
        <f t="shared" si="4"/>
        <v>69500</v>
      </c>
      <c r="N19" s="224" t="s">
        <v>3</v>
      </c>
      <c r="O19" s="5">
        <f t="shared" si="5"/>
        <v>16</v>
      </c>
      <c r="P19" s="17">
        <f t="shared" si="6"/>
        <v>69500</v>
      </c>
      <c r="Q19" s="378">
        <v>86760</v>
      </c>
      <c r="R19" s="114"/>
      <c r="S19" s="175"/>
    </row>
    <row r="20" spans="2:20" ht="13.5" customHeight="1" x14ac:dyDescent="0.15">
      <c r="B20" s="23"/>
      <c r="C20" s="19"/>
      <c r="D20" s="1"/>
      <c r="E20" s="22"/>
      <c r="F20" s="1"/>
      <c r="H20" s="119">
        <v>11</v>
      </c>
      <c r="I20" s="224" t="s">
        <v>18</v>
      </c>
      <c r="J20" s="300">
        <v>7478</v>
      </c>
      <c r="L20" s="5">
        <f t="shared" si="3"/>
        <v>17</v>
      </c>
      <c r="M20" s="17">
        <f t="shared" si="4"/>
        <v>65458</v>
      </c>
      <c r="N20" s="224" t="s">
        <v>22</v>
      </c>
      <c r="O20" s="5">
        <f t="shared" si="5"/>
        <v>17</v>
      </c>
      <c r="P20" s="17">
        <f t="shared" si="6"/>
        <v>65458</v>
      </c>
      <c r="Q20" s="378">
        <v>69885</v>
      </c>
      <c r="R20" s="114"/>
      <c r="S20" s="175"/>
    </row>
    <row r="21" spans="2:20" ht="13.5" customHeight="1" x14ac:dyDescent="0.15">
      <c r="B21" s="23"/>
      <c r="C21" s="19"/>
      <c r="D21" s="1"/>
      <c r="E21" s="22"/>
      <c r="F21" s="1"/>
      <c r="H21" s="119">
        <v>15</v>
      </c>
      <c r="I21" s="224" t="s">
        <v>21</v>
      </c>
      <c r="J21" s="17">
        <v>7440</v>
      </c>
      <c r="L21" s="5">
        <f t="shared" si="3"/>
        <v>40</v>
      </c>
      <c r="M21" s="17">
        <f t="shared" si="4"/>
        <v>52476</v>
      </c>
      <c r="N21" s="225" t="s">
        <v>2</v>
      </c>
      <c r="O21" s="5">
        <f t="shared" si="5"/>
        <v>40</v>
      </c>
      <c r="P21" s="17">
        <f t="shared" si="6"/>
        <v>52476</v>
      </c>
      <c r="Q21" s="378">
        <v>51736</v>
      </c>
      <c r="R21" s="114"/>
      <c r="S21" s="33"/>
    </row>
    <row r="22" spans="2:20" ht="13.5" customHeight="1" x14ac:dyDescent="0.15">
      <c r="B22" s="1"/>
      <c r="C22" s="19"/>
      <c r="D22" s="1"/>
      <c r="E22" s="22"/>
      <c r="F22" s="1"/>
      <c r="H22" s="119">
        <v>21</v>
      </c>
      <c r="I22" s="454" t="s">
        <v>191</v>
      </c>
      <c r="J22" s="17">
        <v>7177</v>
      </c>
      <c r="K22" s="19"/>
      <c r="L22" s="5">
        <f t="shared" si="3"/>
        <v>34</v>
      </c>
      <c r="M22" s="17">
        <f t="shared" si="4"/>
        <v>40250</v>
      </c>
      <c r="N22" s="227" t="s">
        <v>1</v>
      </c>
      <c r="O22" s="5">
        <f t="shared" si="5"/>
        <v>34</v>
      </c>
      <c r="P22" s="17">
        <f t="shared" si="6"/>
        <v>40250</v>
      </c>
      <c r="Q22" s="378">
        <v>47755</v>
      </c>
      <c r="R22" s="114"/>
    </row>
    <row r="23" spans="2:20" ht="13.5" customHeight="1" x14ac:dyDescent="0.15">
      <c r="B23" s="23"/>
      <c r="C23" s="19"/>
      <c r="D23" s="1"/>
      <c r="E23" s="22"/>
      <c r="F23" s="1"/>
      <c r="H23" s="119">
        <v>1</v>
      </c>
      <c r="I23" s="224" t="s">
        <v>4</v>
      </c>
      <c r="J23" s="17">
        <v>3252</v>
      </c>
      <c r="K23" s="19"/>
      <c r="L23" s="5">
        <f t="shared" si="3"/>
        <v>13</v>
      </c>
      <c r="M23" s="17">
        <f t="shared" si="4"/>
        <v>37632</v>
      </c>
      <c r="N23" s="224" t="s">
        <v>7</v>
      </c>
      <c r="O23" s="5">
        <f t="shared" si="5"/>
        <v>13</v>
      </c>
      <c r="P23" s="17">
        <f t="shared" si="6"/>
        <v>37632</v>
      </c>
      <c r="Q23" s="378">
        <v>43424</v>
      </c>
      <c r="R23" s="114"/>
      <c r="S23" s="51"/>
    </row>
    <row r="24" spans="2:20" ht="13.5" customHeight="1" x14ac:dyDescent="0.15">
      <c r="B24" s="1"/>
      <c r="C24" s="19"/>
      <c r="D24" s="1"/>
      <c r="E24" s="22"/>
      <c r="F24" s="1"/>
      <c r="H24" s="119">
        <v>30</v>
      </c>
      <c r="I24" s="224" t="s">
        <v>34</v>
      </c>
      <c r="J24" s="17">
        <v>2371</v>
      </c>
      <c r="K24" s="19"/>
      <c r="L24" s="5">
        <f t="shared" si="3"/>
        <v>24</v>
      </c>
      <c r="M24" s="17">
        <f t="shared" si="4"/>
        <v>31736</v>
      </c>
      <c r="N24" s="302" t="s">
        <v>29</v>
      </c>
      <c r="O24" s="5">
        <f t="shared" si="5"/>
        <v>24</v>
      </c>
      <c r="P24" s="17">
        <f t="shared" si="6"/>
        <v>31736</v>
      </c>
      <c r="Q24" s="378">
        <v>34487</v>
      </c>
      <c r="R24" s="114"/>
      <c r="S24" s="158"/>
    </row>
    <row r="25" spans="2:20" ht="13.5" customHeight="1" thickBot="1" x14ac:dyDescent="0.2">
      <c r="B25" s="1"/>
      <c r="C25" s="19"/>
      <c r="D25" s="1"/>
      <c r="E25" s="22"/>
      <c r="F25" s="1"/>
      <c r="H25" s="119">
        <v>27</v>
      </c>
      <c r="I25" s="224" t="s">
        <v>32</v>
      </c>
      <c r="J25" s="193">
        <v>1978</v>
      </c>
      <c r="K25" s="19"/>
      <c r="L25" s="18">
        <f t="shared" si="3"/>
        <v>38</v>
      </c>
      <c r="M25" s="160">
        <f t="shared" si="4"/>
        <v>30122</v>
      </c>
      <c r="N25" s="538" t="s">
        <v>39</v>
      </c>
      <c r="O25" s="18">
        <f t="shared" si="5"/>
        <v>38</v>
      </c>
      <c r="P25" s="160">
        <f t="shared" si="6"/>
        <v>30122</v>
      </c>
      <c r="Q25" s="379">
        <v>39526</v>
      </c>
      <c r="R25" s="178" t="s">
        <v>81</v>
      </c>
      <c r="S25" s="33"/>
      <c r="T25" s="33"/>
    </row>
    <row r="26" spans="2:20" ht="13.5" customHeight="1" thickTop="1" x14ac:dyDescent="0.15">
      <c r="B26" s="1"/>
      <c r="C26" s="1"/>
      <c r="D26" s="1"/>
      <c r="E26" s="1"/>
      <c r="F26" s="1"/>
      <c r="H26" s="119">
        <v>35</v>
      </c>
      <c r="I26" s="224" t="s">
        <v>37</v>
      </c>
      <c r="J26" s="193">
        <v>1967</v>
      </c>
      <c r="K26" s="19"/>
      <c r="L26" s="161"/>
      <c r="M26" s="226">
        <f>SUM(J43-(M16+M17+M18+M19+M20+M21+M22+M23+M24+M25))</f>
        <v>165720</v>
      </c>
      <c r="N26" s="301" t="s">
        <v>46</v>
      </c>
      <c r="O26" s="162"/>
      <c r="P26" s="226">
        <f>SUM(M26)</f>
        <v>165720</v>
      </c>
      <c r="Q26" s="226"/>
      <c r="R26" s="246">
        <v>868793</v>
      </c>
      <c r="T26" s="33"/>
    </row>
    <row r="27" spans="2:20" ht="13.5" customHeight="1" x14ac:dyDescent="0.15">
      <c r="H27" s="119">
        <v>22</v>
      </c>
      <c r="I27" s="224" t="s">
        <v>27</v>
      </c>
      <c r="J27" s="300">
        <v>1945</v>
      </c>
      <c r="K27" s="19"/>
      <c r="M27" s="58" t="s">
        <v>214</v>
      </c>
      <c r="N27" s="58"/>
      <c r="O27" s="155"/>
      <c r="P27" s="156" t="s">
        <v>215</v>
      </c>
    </row>
    <row r="28" spans="2:20" ht="13.5" customHeight="1" x14ac:dyDescent="0.15">
      <c r="G28" s="21"/>
      <c r="H28" s="119">
        <v>39</v>
      </c>
      <c r="I28" s="224" t="s">
        <v>40</v>
      </c>
      <c r="J28" s="17">
        <v>1764</v>
      </c>
      <c r="K28" s="19"/>
      <c r="M28" s="125">
        <f t="shared" ref="M28:M37" si="7">SUM(Q3)</f>
        <v>107558</v>
      </c>
      <c r="N28" s="224" t="s">
        <v>0</v>
      </c>
      <c r="O28" s="5">
        <f>SUM(L3)</f>
        <v>33</v>
      </c>
      <c r="P28" s="125">
        <f t="shared" ref="P28:P37" si="8">SUM(Q3)</f>
        <v>107558</v>
      </c>
    </row>
    <row r="29" spans="2:20" ht="13.5" customHeight="1" x14ac:dyDescent="0.15">
      <c r="H29" s="119">
        <v>29</v>
      </c>
      <c r="I29" s="224" t="s">
        <v>115</v>
      </c>
      <c r="J29" s="17">
        <v>1594</v>
      </c>
      <c r="K29" s="19"/>
      <c r="M29" s="125">
        <f t="shared" si="7"/>
        <v>88934</v>
      </c>
      <c r="N29" s="224" t="s">
        <v>31</v>
      </c>
      <c r="O29" s="5">
        <f t="shared" ref="O29:O37" si="9">SUM(L4)</f>
        <v>26</v>
      </c>
      <c r="P29" s="125">
        <f t="shared" si="8"/>
        <v>88934</v>
      </c>
    </row>
    <row r="30" spans="2:20" ht="13.5" customHeight="1" x14ac:dyDescent="0.15">
      <c r="H30" s="119">
        <v>12</v>
      </c>
      <c r="I30" s="224" t="s">
        <v>19</v>
      </c>
      <c r="J30" s="17">
        <v>1559</v>
      </c>
      <c r="K30" s="19"/>
      <c r="M30" s="125">
        <f t="shared" si="7"/>
        <v>86874</v>
      </c>
      <c r="N30" s="225" t="s">
        <v>5</v>
      </c>
      <c r="O30" s="5">
        <f t="shared" si="9"/>
        <v>36</v>
      </c>
      <c r="P30" s="125">
        <f t="shared" si="8"/>
        <v>86874</v>
      </c>
    </row>
    <row r="31" spans="2:20" ht="13.5" customHeight="1" x14ac:dyDescent="0.15">
      <c r="H31" s="119">
        <v>6</v>
      </c>
      <c r="I31" s="224" t="s">
        <v>14</v>
      </c>
      <c r="J31" s="17">
        <v>635</v>
      </c>
      <c r="K31" s="19"/>
      <c r="M31" s="125">
        <f t="shared" si="7"/>
        <v>57813</v>
      </c>
      <c r="N31" s="224" t="s">
        <v>3</v>
      </c>
      <c r="O31" s="5">
        <f t="shared" si="9"/>
        <v>16</v>
      </c>
      <c r="P31" s="125">
        <f t="shared" si="8"/>
        <v>57813</v>
      </c>
    </row>
    <row r="32" spans="2:20" ht="13.5" customHeight="1" x14ac:dyDescent="0.15">
      <c r="H32" s="119">
        <v>18</v>
      </c>
      <c r="I32" s="224" t="s">
        <v>23</v>
      </c>
      <c r="J32" s="17">
        <v>444</v>
      </c>
      <c r="K32" s="19"/>
      <c r="M32" s="125">
        <f t="shared" si="7"/>
        <v>46178</v>
      </c>
      <c r="N32" s="224" t="s">
        <v>22</v>
      </c>
      <c r="O32" s="5">
        <f t="shared" si="9"/>
        <v>17</v>
      </c>
      <c r="P32" s="125">
        <f t="shared" si="8"/>
        <v>46178</v>
      </c>
      <c r="S32" s="14"/>
    </row>
    <row r="33" spans="7:21" ht="13.5" customHeight="1" x14ac:dyDescent="0.15">
      <c r="G33" s="516"/>
      <c r="H33" s="119">
        <v>4</v>
      </c>
      <c r="I33" s="224" t="s">
        <v>12</v>
      </c>
      <c r="J33" s="300">
        <v>415</v>
      </c>
      <c r="K33" s="19"/>
      <c r="M33" s="125">
        <f t="shared" si="7"/>
        <v>44093</v>
      </c>
      <c r="N33" s="225" t="s">
        <v>2</v>
      </c>
      <c r="O33" s="5">
        <f t="shared" si="9"/>
        <v>40</v>
      </c>
      <c r="P33" s="125">
        <f t="shared" si="8"/>
        <v>44093</v>
      </c>
      <c r="S33" s="33"/>
      <c r="T33" s="33"/>
    </row>
    <row r="34" spans="7:21" ht="13.5" customHeight="1" x14ac:dyDescent="0.15">
      <c r="H34" s="119">
        <v>19</v>
      </c>
      <c r="I34" s="224" t="s">
        <v>24</v>
      </c>
      <c r="J34" s="17">
        <v>338</v>
      </c>
      <c r="K34" s="19"/>
      <c r="M34" s="125">
        <f t="shared" si="7"/>
        <v>52293</v>
      </c>
      <c r="N34" s="227" t="s">
        <v>1</v>
      </c>
      <c r="O34" s="5">
        <f t="shared" si="9"/>
        <v>34</v>
      </c>
      <c r="P34" s="125">
        <f t="shared" si="8"/>
        <v>52293</v>
      </c>
      <c r="S34" s="33"/>
      <c r="T34" s="33"/>
    </row>
    <row r="35" spans="7:21" ht="13.5" customHeight="1" x14ac:dyDescent="0.15">
      <c r="H35" s="119">
        <v>32</v>
      </c>
      <c r="I35" s="224" t="s">
        <v>36</v>
      </c>
      <c r="J35" s="193">
        <v>244</v>
      </c>
      <c r="K35" s="19"/>
      <c r="M35" s="125">
        <f t="shared" si="7"/>
        <v>19380</v>
      </c>
      <c r="N35" s="224" t="s">
        <v>7</v>
      </c>
      <c r="O35" s="5">
        <f t="shared" si="9"/>
        <v>13</v>
      </c>
      <c r="P35" s="125">
        <f t="shared" si="8"/>
        <v>19380</v>
      </c>
      <c r="S35" s="33"/>
    </row>
    <row r="36" spans="7:21" ht="13.5" customHeight="1" x14ac:dyDescent="0.15">
      <c r="H36" s="119">
        <v>7</v>
      </c>
      <c r="I36" s="224" t="s">
        <v>15</v>
      </c>
      <c r="J36" s="300">
        <v>239</v>
      </c>
      <c r="K36" s="19"/>
      <c r="M36" s="125">
        <f t="shared" si="7"/>
        <v>22543</v>
      </c>
      <c r="N36" s="302" t="s">
        <v>29</v>
      </c>
      <c r="O36" s="5">
        <f t="shared" si="9"/>
        <v>24</v>
      </c>
      <c r="P36" s="125">
        <f t="shared" si="8"/>
        <v>22543</v>
      </c>
      <c r="S36" s="33"/>
    </row>
    <row r="37" spans="7:21" ht="13.5" customHeight="1" thickBot="1" x14ac:dyDescent="0.2">
      <c r="H37" s="119">
        <v>23</v>
      </c>
      <c r="I37" s="224" t="s">
        <v>28</v>
      </c>
      <c r="J37" s="17">
        <v>204</v>
      </c>
      <c r="K37" s="19"/>
      <c r="M37" s="159">
        <f t="shared" si="7"/>
        <v>24598</v>
      </c>
      <c r="N37" s="538" t="s">
        <v>39</v>
      </c>
      <c r="O37" s="18">
        <f t="shared" si="9"/>
        <v>38</v>
      </c>
      <c r="P37" s="159">
        <f t="shared" si="8"/>
        <v>24598</v>
      </c>
      <c r="S37" s="33"/>
    </row>
    <row r="38" spans="7:21" ht="13.5" customHeight="1" thickTop="1" x14ac:dyDescent="0.15">
      <c r="G38" s="497"/>
      <c r="H38" s="119">
        <v>5</v>
      </c>
      <c r="I38" s="224" t="s">
        <v>13</v>
      </c>
      <c r="J38" s="300">
        <v>198</v>
      </c>
      <c r="K38" s="19"/>
      <c r="M38" s="466">
        <f>SUM(Q13-(Q3+Q4+Q5+Q6+Q7+Q8+Q9+Q10+Q11+Q12))</f>
        <v>176480</v>
      </c>
      <c r="N38" s="467" t="s">
        <v>195</v>
      </c>
      <c r="O38" s="468"/>
      <c r="P38" s="469">
        <f>SUM(M38)</f>
        <v>176480</v>
      </c>
      <c r="U38" s="33"/>
    </row>
    <row r="39" spans="7:21" ht="13.5" customHeight="1" x14ac:dyDescent="0.15">
      <c r="H39" s="119">
        <v>20</v>
      </c>
      <c r="I39" s="224" t="s">
        <v>25</v>
      </c>
      <c r="J39" s="126">
        <v>86</v>
      </c>
      <c r="K39" s="19"/>
      <c r="P39" s="33"/>
    </row>
    <row r="40" spans="7:21" ht="13.5" customHeight="1" x14ac:dyDescent="0.15">
      <c r="H40" s="119">
        <v>10</v>
      </c>
      <c r="I40" s="224" t="s">
        <v>17</v>
      </c>
      <c r="J40" s="17">
        <v>68</v>
      </c>
      <c r="K40" s="19"/>
    </row>
    <row r="41" spans="7:21" ht="13.5" customHeight="1" x14ac:dyDescent="0.15">
      <c r="G41" s="516"/>
      <c r="H41" s="119">
        <v>28</v>
      </c>
      <c r="I41" s="224" t="s">
        <v>33</v>
      </c>
      <c r="J41" s="17">
        <v>38</v>
      </c>
      <c r="K41" s="19"/>
    </row>
    <row r="42" spans="7:21" ht="13.5" customHeight="1" thickBot="1" x14ac:dyDescent="0.2">
      <c r="H42" s="194">
        <v>8</v>
      </c>
      <c r="I42" s="227" t="s">
        <v>16</v>
      </c>
      <c r="J42" s="160">
        <v>0</v>
      </c>
      <c r="K42" s="19"/>
    </row>
    <row r="43" spans="7:21" ht="13.5" customHeight="1" thickTop="1" x14ac:dyDescent="0.15">
      <c r="H43" s="161"/>
      <c r="I43" s="399" t="s">
        <v>111</v>
      </c>
      <c r="J43" s="400">
        <f>SUM(J3:J42)</f>
        <v>794593</v>
      </c>
    </row>
    <row r="44" spans="7:21" ht="13.5" customHeight="1" x14ac:dyDescent="0.15"/>
    <row r="45" spans="7:21" ht="13.5" customHeight="1" x14ac:dyDescent="0.15"/>
    <row r="46" spans="7:21" ht="13.5" customHeight="1" x14ac:dyDescent="0.15"/>
    <row r="47" spans="7:21" ht="13.5" customHeight="1" x14ac:dyDescent="0.15"/>
    <row r="48" spans="7:21" ht="13.5" customHeight="1" x14ac:dyDescent="0.15"/>
    <row r="49" spans="1:16" ht="13.5" customHeight="1" x14ac:dyDescent="0.15"/>
    <row r="50" spans="1:16" ht="13.5" customHeight="1" x14ac:dyDescent="0.15"/>
    <row r="51" spans="1:16" ht="13.5" customHeight="1" x14ac:dyDescent="0.15"/>
    <row r="52" spans="1:16" ht="13.5" customHeight="1" x14ac:dyDescent="0.15">
      <c r="A52" s="40" t="s">
        <v>47</v>
      </c>
      <c r="B52" s="27" t="s">
        <v>10</v>
      </c>
      <c r="C52" s="12" t="s">
        <v>221</v>
      </c>
      <c r="D52" s="12" t="s">
        <v>212</v>
      </c>
      <c r="E52" s="29" t="s">
        <v>44</v>
      </c>
      <c r="F52" s="28" t="s">
        <v>43</v>
      </c>
      <c r="G52" s="28" t="s">
        <v>41</v>
      </c>
      <c r="I52" s="223"/>
    </row>
    <row r="53" spans="1:16" ht="13.5" customHeight="1" x14ac:dyDescent="0.15">
      <c r="A53" s="13">
        <v>1</v>
      </c>
      <c r="B53" s="224" t="s">
        <v>0</v>
      </c>
      <c r="C53" s="17">
        <f t="shared" ref="C53:C62" si="10">SUM(J3)</f>
        <v>133653</v>
      </c>
      <c r="D53" s="126">
        <f t="shared" ref="D53:D63" si="11">SUM(Q3)</f>
        <v>107558</v>
      </c>
      <c r="E53" s="123">
        <f t="shared" ref="E53:E62" si="12">SUM(P16/Q16*100)</f>
        <v>102.56620801326079</v>
      </c>
      <c r="F53" s="25">
        <f t="shared" ref="F53:F63" si="13">SUM(C53/D53*100)</f>
        <v>124.26132877145355</v>
      </c>
      <c r="G53" s="26"/>
      <c r="I53" s="223"/>
    </row>
    <row r="54" spans="1:16" ht="13.5" customHeight="1" x14ac:dyDescent="0.15">
      <c r="A54" s="13">
        <v>2</v>
      </c>
      <c r="B54" s="224" t="s">
        <v>31</v>
      </c>
      <c r="C54" s="17">
        <f t="shared" si="10"/>
        <v>94378</v>
      </c>
      <c r="D54" s="126">
        <f t="shared" si="11"/>
        <v>88934</v>
      </c>
      <c r="E54" s="123">
        <f t="shared" si="12"/>
        <v>85.741280786387222</v>
      </c>
      <c r="F54" s="25">
        <f t="shared" si="13"/>
        <v>106.12139339285314</v>
      </c>
      <c r="G54" s="26"/>
      <c r="I54" s="223"/>
    </row>
    <row r="55" spans="1:16" ht="13.5" customHeight="1" x14ac:dyDescent="0.15">
      <c r="A55" s="13">
        <v>3</v>
      </c>
      <c r="B55" s="225" t="s">
        <v>5</v>
      </c>
      <c r="C55" s="17">
        <f t="shared" si="10"/>
        <v>73668</v>
      </c>
      <c r="D55" s="126">
        <f t="shared" si="11"/>
        <v>86874</v>
      </c>
      <c r="E55" s="123">
        <f t="shared" si="12"/>
        <v>83.764085187669849</v>
      </c>
      <c r="F55" s="25">
        <f t="shared" si="13"/>
        <v>84.798673941570542</v>
      </c>
      <c r="G55" s="26"/>
      <c r="I55" s="223"/>
    </row>
    <row r="56" spans="1:16" ht="13.5" customHeight="1" x14ac:dyDescent="0.15">
      <c r="A56" s="13">
        <v>4</v>
      </c>
      <c r="B56" s="224" t="s">
        <v>3</v>
      </c>
      <c r="C56" s="17">
        <f t="shared" si="10"/>
        <v>69500</v>
      </c>
      <c r="D56" s="126">
        <f t="shared" si="11"/>
        <v>57813</v>
      </c>
      <c r="E56" s="123">
        <f t="shared" si="12"/>
        <v>80.106039649608121</v>
      </c>
      <c r="F56" s="25">
        <f t="shared" si="13"/>
        <v>120.21517651739228</v>
      </c>
      <c r="G56" s="26"/>
      <c r="I56" s="223"/>
    </row>
    <row r="57" spans="1:16" ht="13.5" customHeight="1" x14ac:dyDescent="0.15">
      <c r="A57" s="13">
        <v>5</v>
      </c>
      <c r="B57" s="224" t="s">
        <v>22</v>
      </c>
      <c r="C57" s="17">
        <f t="shared" si="10"/>
        <v>65458</v>
      </c>
      <c r="D57" s="126">
        <f t="shared" si="11"/>
        <v>46178</v>
      </c>
      <c r="E57" s="123">
        <f t="shared" si="12"/>
        <v>93.665307290548753</v>
      </c>
      <c r="F57" s="25">
        <f t="shared" si="13"/>
        <v>141.75148339035903</v>
      </c>
      <c r="G57" s="26"/>
      <c r="I57" s="223"/>
      <c r="P57" s="33"/>
    </row>
    <row r="58" spans="1:16" ht="13.5" customHeight="1" x14ac:dyDescent="0.15">
      <c r="A58" s="13">
        <v>6</v>
      </c>
      <c r="B58" s="225" t="s">
        <v>2</v>
      </c>
      <c r="C58" s="17">
        <f t="shared" si="10"/>
        <v>52476</v>
      </c>
      <c r="D58" s="126">
        <f t="shared" si="11"/>
        <v>44093</v>
      </c>
      <c r="E58" s="123">
        <f t="shared" si="12"/>
        <v>101.43033864233801</v>
      </c>
      <c r="F58" s="25">
        <f t="shared" si="13"/>
        <v>119.01208808654435</v>
      </c>
      <c r="G58" s="26"/>
    </row>
    <row r="59" spans="1:16" ht="13.5" customHeight="1" x14ac:dyDescent="0.15">
      <c r="A59" s="13">
        <v>7</v>
      </c>
      <c r="B59" s="227" t="s">
        <v>1</v>
      </c>
      <c r="C59" s="17">
        <f t="shared" si="10"/>
        <v>40250</v>
      </c>
      <c r="D59" s="126">
        <f t="shared" si="11"/>
        <v>52293</v>
      </c>
      <c r="E59" s="123">
        <f t="shared" si="12"/>
        <v>84.28436812899173</v>
      </c>
      <c r="F59" s="25">
        <f t="shared" si="13"/>
        <v>76.970148968313154</v>
      </c>
      <c r="G59" s="26"/>
    </row>
    <row r="60" spans="1:16" ht="13.5" customHeight="1" x14ac:dyDescent="0.15">
      <c r="A60" s="13">
        <v>8</v>
      </c>
      <c r="B60" s="224" t="s">
        <v>7</v>
      </c>
      <c r="C60" s="17">
        <f t="shared" si="10"/>
        <v>37632</v>
      </c>
      <c r="D60" s="126">
        <f t="shared" si="11"/>
        <v>19380</v>
      </c>
      <c r="E60" s="123">
        <f t="shared" si="12"/>
        <v>86.661753868828299</v>
      </c>
      <c r="F60" s="25">
        <f t="shared" si="13"/>
        <v>194.17956656346749</v>
      </c>
      <c r="G60" s="26"/>
    </row>
    <row r="61" spans="1:16" ht="13.5" customHeight="1" x14ac:dyDescent="0.15">
      <c r="A61" s="13">
        <v>9</v>
      </c>
      <c r="B61" s="302" t="s">
        <v>29</v>
      </c>
      <c r="C61" s="17">
        <f t="shared" si="10"/>
        <v>31736</v>
      </c>
      <c r="D61" s="126">
        <f t="shared" si="11"/>
        <v>22543</v>
      </c>
      <c r="E61" s="123">
        <f t="shared" si="12"/>
        <v>92.023081161017188</v>
      </c>
      <c r="F61" s="25">
        <f t="shared" si="13"/>
        <v>140.77984296677462</v>
      </c>
      <c r="G61" s="26"/>
    </row>
    <row r="62" spans="1:16" ht="13.5" customHeight="1" thickBot="1" x14ac:dyDescent="0.2">
      <c r="A62" s="179">
        <v>10</v>
      </c>
      <c r="B62" s="538" t="s">
        <v>39</v>
      </c>
      <c r="C62" s="160">
        <f t="shared" si="10"/>
        <v>30122</v>
      </c>
      <c r="D62" s="180">
        <f t="shared" si="11"/>
        <v>24598</v>
      </c>
      <c r="E62" s="181">
        <f t="shared" si="12"/>
        <v>76.208065577088504</v>
      </c>
      <c r="F62" s="182">
        <f t="shared" si="13"/>
        <v>122.45711033417351</v>
      </c>
      <c r="G62" s="183"/>
    </row>
    <row r="63" spans="1:16" ht="13.5" customHeight="1" thickTop="1" x14ac:dyDescent="0.15">
      <c r="A63" s="161"/>
      <c r="B63" s="184" t="s">
        <v>82</v>
      </c>
      <c r="C63" s="185">
        <f>SUM(J43)</f>
        <v>794593</v>
      </c>
      <c r="D63" s="185">
        <f t="shared" si="11"/>
        <v>726744</v>
      </c>
      <c r="E63" s="186">
        <f>SUM(C63/R26*100)</f>
        <v>91.459415533964943</v>
      </c>
      <c r="F63" s="187">
        <f t="shared" si="13"/>
        <v>109.33602479002235</v>
      </c>
      <c r="G63" s="161"/>
    </row>
    <row r="64" spans="1:16" ht="13.5" customHeight="1" x14ac:dyDescent="0.15"/>
    <row r="65" ht="13.5" customHeight="1" x14ac:dyDescent="0.15"/>
    <row r="66" ht="13.5" customHeight="1" x14ac:dyDescent="0.15"/>
    <row r="67" ht="13.5" customHeight="1" x14ac:dyDescent="0.15"/>
    <row r="68" ht="13.5" customHeight="1" x14ac:dyDescent="0.15"/>
    <row r="69" ht="13.5" customHeight="1" x14ac:dyDescent="0.15"/>
    <row r="70" ht="13.5" customHeight="1" x14ac:dyDescent="0.15"/>
    <row r="71" ht="13.5" customHeight="1" x14ac:dyDescent="0.15"/>
    <row r="72" ht="13.5" customHeight="1" x14ac:dyDescent="0.15"/>
    <row r="73" ht="13.5" customHeight="1" x14ac:dyDescent="0.15"/>
    <row r="74" ht="13.5" customHeight="1" x14ac:dyDescent="0.15"/>
    <row r="75" ht="13.5" customHeight="1" x14ac:dyDescent="0.15"/>
    <row r="76" ht="13.5" customHeight="1" x14ac:dyDescent="0.15"/>
    <row r="77" ht="13.5" customHeight="1" x14ac:dyDescent="0.15"/>
    <row r="78" ht="13.5" customHeight="1" x14ac:dyDescent="0.15"/>
    <row r="79" ht="13.5" customHeight="1" x14ac:dyDescent="0.15"/>
    <row r="80" ht="13.5" customHeight="1" x14ac:dyDescent="0.15"/>
    <row r="81" ht="13.5" customHeight="1" x14ac:dyDescent="0.15"/>
    <row r="82" ht="13.5" customHeight="1" x14ac:dyDescent="0.15"/>
    <row r="83" ht="13.5" customHeight="1" x14ac:dyDescent="0.15"/>
    <row r="84" ht="13.5" customHeight="1" x14ac:dyDescent="0.15"/>
    <row r="85" ht="13.5" customHeight="1" x14ac:dyDescent="0.15"/>
    <row r="86" ht="13.5" customHeight="1" x14ac:dyDescent="0.15"/>
    <row r="87" ht="13.5" customHeight="1" x14ac:dyDescent="0.15"/>
    <row r="88" ht="13.5" customHeight="1" x14ac:dyDescent="0.15"/>
    <row r="89" ht="13.5" customHeight="1" x14ac:dyDescent="0.15"/>
    <row r="90" ht="13.5" customHeight="1" x14ac:dyDescent="0.15"/>
    <row r="91" ht="13.5" customHeight="1" x14ac:dyDescent="0.15"/>
    <row r="92" ht="13.5" customHeight="1" x14ac:dyDescent="0.15"/>
    <row r="93" ht="13.5" customHeight="1" x14ac:dyDescent="0.15"/>
    <row r="94" ht="13.5" customHeight="1" x14ac:dyDescent="0.15"/>
    <row r="95" ht="13.5" customHeight="1" x14ac:dyDescent="0.15"/>
    <row r="96" ht="13.5" customHeight="1" x14ac:dyDescent="0.15"/>
    <row r="97" ht="13.5" customHeight="1" x14ac:dyDescent="0.15"/>
    <row r="98" ht="13.5" customHeight="1" x14ac:dyDescent="0.15"/>
    <row r="99" ht="13.5" customHeight="1" x14ac:dyDescent="0.15"/>
    <row r="100" ht="13.5" customHeight="1" x14ac:dyDescent="0.15"/>
    <row r="101" ht="13.5" customHeight="1" x14ac:dyDescent="0.15"/>
    <row r="102" ht="13.5" customHeight="1" x14ac:dyDescent="0.15"/>
    <row r="103" ht="13.5" customHeight="1" x14ac:dyDescent="0.15"/>
    <row r="104" ht="13.5" customHeight="1" x14ac:dyDescent="0.15"/>
    <row r="105" ht="13.5" customHeight="1" x14ac:dyDescent="0.15"/>
    <row r="106" ht="13.5" customHeight="1" x14ac:dyDescent="0.15"/>
    <row r="107" ht="13.5" customHeight="1" x14ac:dyDescent="0.15"/>
    <row r="108" ht="13.5" customHeight="1" x14ac:dyDescent="0.15"/>
    <row r="109" ht="13.5" customHeight="1" x14ac:dyDescent="0.15"/>
  </sheetData>
  <sortState ref="H3:J42">
    <sortCondition descending="1" ref="J3:J42"/>
  </sortState>
  <mergeCells count="1">
    <mergeCell ref="A1:G1"/>
  </mergeCells>
  <phoneticPr fontId="2"/>
  <pageMargins left="0.78740157480314965" right="0.39370078740157483" top="0.19685039370078741" bottom="0" header="0.51181102362204722" footer="0.51181102362204722"/>
  <pageSetup paperSize="9" scale="98" orientation="portrait" r:id="rId1"/>
  <headerFooter alignWithMargins="0">
    <oddFooter>&amp;C
&amp;14-5-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1"/>
  </sheetPr>
  <dimension ref="A1:AF159"/>
  <sheetViews>
    <sheetView zoomScaleNormal="100" workbookViewId="0">
      <selection activeCell="M41" sqref="M41"/>
    </sheetView>
  </sheetViews>
  <sheetFormatPr defaultRowHeight="13.5" x14ac:dyDescent="0.15"/>
  <cols>
    <col min="1" max="1" width="6.125" customWidth="1"/>
    <col min="2" max="2" width="19.125" customWidth="1"/>
    <col min="3" max="4" width="13.25" customWidth="1"/>
    <col min="5" max="6" width="11.875" customWidth="1"/>
    <col min="7" max="7" width="20.5" customWidth="1"/>
    <col min="8" max="8" width="14.375" customWidth="1"/>
    <col min="9" max="9" width="4.875" style="58" customWidth="1"/>
    <col min="10" max="10" width="18.375" customWidth="1"/>
    <col min="11" max="11" width="5.125" customWidth="1"/>
    <col min="12" max="12" width="18.375" customWidth="1"/>
    <col min="13" max="13" width="15" customWidth="1"/>
    <col min="14" max="14" width="13.125" customWidth="1"/>
    <col min="15" max="15" width="10.125" customWidth="1"/>
    <col min="16" max="16" width="11.5" customWidth="1"/>
    <col min="17" max="17" width="4.125" style="1" customWidth="1"/>
    <col min="18" max="18" width="13.75" style="57" customWidth="1"/>
    <col min="19" max="30" width="7.625" style="1" customWidth="1"/>
    <col min="31" max="32" width="9" style="1"/>
  </cols>
  <sheetData>
    <row r="1" spans="8:30" ht="12.75" customHeight="1" x14ac:dyDescent="0.15">
      <c r="H1" s="145" t="s">
        <v>73</v>
      </c>
      <c r="R1" s="148"/>
    </row>
    <row r="2" spans="8:30" x14ac:dyDescent="0.15">
      <c r="H2" s="255" t="s">
        <v>221</v>
      </c>
      <c r="I2" s="119"/>
      <c r="J2" s="257" t="s">
        <v>122</v>
      </c>
      <c r="K2" s="5"/>
      <c r="L2" s="408" t="s">
        <v>212</v>
      </c>
      <c r="R2" s="56"/>
      <c r="S2" s="149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</row>
    <row r="3" spans="8:30" x14ac:dyDescent="0.15">
      <c r="H3" s="247" t="s">
        <v>119</v>
      </c>
      <c r="I3" s="119"/>
      <c r="J3" s="202" t="s">
        <v>120</v>
      </c>
      <c r="K3" s="5"/>
      <c r="L3" s="408" t="s">
        <v>119</v>
      </c>
      <c r="M3" s="1"/>
      <c r="N3" s="129"/>
      <c r="O3" s="129"/>
      <c r="S3" s="31"/>
      <c r="T3" s="31"/>
      <c r="U3" s="31"/>
    </row>
    <row r="4" spans="8:30" x14ac:dyDescent="0.15">
      <c r="H4" s="128">
        <v>27137</v>
      </c>
      <c r="I4" s="119">
        <v>33</v>
      </c>
      <c r="J4" s="224" t="s">
        <v>0</v>
      </c>
      <c r="K4" s="163">
        <f>SUM(I4)</f>
        <v>33</v>
      </c>
      <c r="L4" s="425">
        <v>20869</v>
      </c>
      <c r="M4" s="54"/>
      <c r="N4" s="130"/>
      <c r="O4" s="130"/>
      <c r="S4" s="31"/>
      <c r="T4" s="31"/>
      <c r="U4" s="31"/>
    </row>
    <row r="5" spans="8:30" x14ac:dyDescent="0.15">
      <c r="H5" s="267">
        <v>18068</v>
      </c>
      <c r="I5" s="119">
        <v>26</v>
      </c>
      <c r="J5" s="224" t="s">
        <v>31</v>
      </c>
      <c r="K5" s="163">
        <f t="shared" ref="K5:K13" si="0">SUM(I5)</f>
        <v>26</v>
      </c>
      <c r="L5" s="426">
        <v>13868</v>
      </c>
      <c r="M5" s="54"/>
      <c r="N5" s="130"/>
      <c r="O5" s="130"/>
      <c r="S5" s="31"/>
      <c r="T5" s="31"/>
      <c r="U5" s="31"/>
    </row>
    <row r="6" spans="8:30" x14ac:dyDescent="0.15">
      <c r="H6" s="53">
        <v>6499</v>
      </c>
      <c r="I6" s="119">
        <v>14</v>
      </c>
      <c r="J6" s="224" t="s">
        <v>20</v>
      </c>
      <c r="K6" s="163">
        <f t="shared" si="0"/>
        <v>14</v>
      </c>
      <c r="L6" s="426">
        <v>8822</v>
      </c>
      <c r="M6" s="54"/>
      <c r="N6" s="256"/>
      <c r="O6" s="130"/>
      <c r="S6" s="31"/>
      <c r="T6" s="31"/>
      <c r="U6" s="31"/>
    </row>
    <row r="7" spans="8:30" x14ac:dyDescent="0.15">
      <c r="H7" s="267">
        <v>5347</v>
      </c>
      <c r="I7" s="119">
        <v>34</v>
      </c>
      <c r="J7" s="224" t="s">
        <v>1</v>
      </c>
      <c r="K7" s="163">
        <f t="shared" si="0"/>
        <v>34</v>
      </c>
      <c r="L7" s="426">
        <v>2011</v>
      </c>
      <c r="M7" s="54"/>
      <c r="N7" s="130"/>
      <c r="O7" s="130"/>
      <c r="S7" s="31"/>
      <c r="T7" s="31"/>
      <c r="U7" s="31"/>
    </row>
    <row r="8" spans="8:30" x14ac:dyDescent="0.15">
      <c r="H8" s="53">
        <v>3916</v>
      </c>
      <c r="I8" s="119">
        <v>38</v>
      </c>
      <c r="J8" s="224" t="s">
        <v>39</v>
      </c>
      <c r="K8" s="163">
        <f t="shared" si="0"/>
        <v>38</v>
      </c>
      <c r="L8" s="426">
        <v>2166</v>
      </c>
      <c r="M8" s="54"/>
      <c r="N8" s="130"/>
      <c r="O8" s="130"/>
      <c r="S8" s="31"/>
      <c r="T8" s="31"/>
      <c r="U8" s="31"/>
    </row>
    <row r="9" spans="8:30" x14ac:dyDescent="0.15">
      <c r="H9" s="53">
        <v>3496</v>
      </c>
      <c r="I9" s="119">
        <v>24</v>
      </c>
      <c r="J9" s="224" t="s">
        <v>29</v>
      </c>
      <c r="K9" s="163">
        <f t="shared" si="0"/>
        <v>24</v>
      </c>
      <c r="L9" s="426">
        <v>1736</v>
      </c>
      <c r="M9" s="54"/>
      <c r="N9" s="130"/>
      <c r="O9" s="130"/>
      <c r="S9" s="31"/>
      <c r="T9" s="31"/>
      <c r="U9" s="31"/>
    </row>
    <row r="10" spans="8:30" x14ac:dyDescent="0.15">
      <c r="H10" s="53">
        <v>2875</v>
      </c>
      <c r="I10" s="194">
        <v>15</v>
      </c>
      <c r="J10" s="227" t="s">
        <v>21</v>
      </c>
      <c r="K10" s="163">
        <f t="shared" si="0"/>
        <v>15</v>
      </c>
      <c r="L10" s="426">
        <v>2301</v>
      </c>
      <c r="S10" s="31"/>
      <c r="T10" s="31"/>
      <c r="U10" s="31"/>
    </row>
    <row r="11" spans="8:30" x14ac:dyDescent="0.15">
      <c r="H11" s="52">
        <v>2246</v>
      </c>
      <c r="I11" s="119">
        <v>37</v>
      </c>
      <c r="J11" s="224" t="s">
        <v>38</v>
      </c>
      <c r="K11" s="163">
        <f t="shared" si="0"/>
        <v>37</v>
      </c>
      <c r="L11" s="426">
        <v>1125</v>
      </c>
      <c r="M11" s="54"/>
      <c r="N11" s="130"/>
      <c r="O11" s="130"/>
      <c r="S11" s="31"/>
      <c r="T11" s="31"/>
      <c r="U11" s="31"/>
    </row>
    <row r="12" spans="8:30" x14ac:dyDescent="0.15">
      <c r="H12" s="447">
        <v>2078</v>
      </c>
      <c r="I12" s="194">
        <v>36</v>
      </c>
      <c r="J12" s="227" t="s">
        <v>5</v>
      </c>
      <c r="K12" s="163">
        <f t="shared" si="0"/>
        <v>36</v>
      </c>
      <c r="L12" s="426">
        <v>2166</v>
      </c>
      <c r="M12" s="54"/>
      <c r="N12" s="130"/>
      <c r="O12" s="130"/>
      <c r="S12" s="31"/>
      <c r="T12" s="31"/>
      <c r="U12" s="31"/>
    </row>
    <row r="13" spans="8:30" ht="14.25" thickBot="1" x14ac:dyDescent="0.2">
      <c r="H13" s="551">
        <v>948</v>
      </c>
      <c r="I13" s="542">
        <v>17</v>
      </c>
      <c r="J13" s="543" t="s">
        <v>22</v>
      </c>
      <c r="K13" s="163">
        <f t="shared" si="0"/>
        <v>17</v>
      </c>
      <c r="L13" s="426">
        <v>1199</v>
      </c>
      <c r="M13" s="54"/>
      <c r="N13" s="130"/>
      <c r="O13" s="130"/>
      <c r="S13" s="31"/>
      <c r="T13" s="31"/>
      <c r="U13" s="31"/>
    </row>
    <row r="14" spans="8:30" ht="14.25" thickTop="1" x14ac:dyDescent="0.15">
      <c r="H14" s="127">
        <v>934</v>
      </c>
      <c r="I14" s="168">
        <v>25</v>
      </c>
      <c r="J14" s="245" t="s">
        <v>30</v>
      </c>
      <c r="K14" s="151" t="s">
        <v>8</v>
      </c>
      <c r="L14" s="427">
        <v>58378</v>
      </c>
      <c r="S14" s="31"/>
      <c r="T14" s="31"/>
      <c r="U14" s="31"/>
    </row>
    <row r="15" spans="8:30" x14ac:dyDescent="0.15">
      <c r="H15" s="127">
        <v>930</v>
      </c>
      <c r="I15" s="119">
        <v>27</v>
      </c>
      <c r="J15" s="224" t="s">
        <v>32</v>
      </c>
      <c r="K15" s="61"/>
      <c r="L15" s="1" t="s">
        <v>67</v>
      </c>
      <c r="M15" s="531" t="s">
        <v>112</v>
      </c>
      <c r="N15" s="51" t="s">
        <v>83</v>
      </c>
      <c r="S15" s="31"/>
      <c r="T15" s="31"/>
      <c r="U15" s="31"/>
    </row>
    <row r="16" spans="8:30" x14ac:dyDescent="0.15">
      <c r="H16" s="127">
        <v>699</v>
      </c>
      <c r="I16" s="404">
        <v>40</v>
      </c>
      <c r="J16" s="225" t="s">
        <v>2</v>
      </c>
      <c r="K16" s="163">
        <f>SUM(I4)</f>
        <v>33</v>
      </c>
      <c r="L16" s="224" t="s">
        <v>0</v>
      </c>
      <c r="M16" s="428">
        <v>26388</v>
      </c>
      <c r="N16" s="128">
        <f>SUM(H4)</f>
        <v>27137</v>
      </c>
      <c r="O16" s="54"/>
      <c r="P16" s="21"/>
      <c r="S16" s="31"/>
      <c r="T16" s="31"/>
      <c r="U16" s="31"/>
    </row>
    <row r="17" spans="1:21" x14ac:dyDescent="0.15">
      <c r="H17" s="267">
        <v>280</v>
      </c>
      <c r="I17" s="119">
        <v>19</v>
      </c>
      <c r="J17" s="224" t="s">
        <v>24</v>
      </c>
      <c r="K17" s="163">
        <f t="shared" ref="K17:K25" si="1">SUM(I5)</f>
        <v>26</v>
      </c>
      <c r="L17" s="224" t="s">
        <v>31</v>
      </c>
      <c r="M17" s="429">
        <v>19230</v>
      </c>
      <c r="N17" s="128">
        <f t="shared" ref="N17:N25" si="2">SUM(H5)</f>
        <v>18068</v>
      </c>
      <c r="O17" s="54"/>
      <c r="P17" s="21"/>
      <c r="S17" s="31"/>
      <c r="T17" s="31"/>
      <c r="U17" s="31"/>
    </row>
    <row r="18" spans="1:21" x14ac:dyDescent="0.15">
      <c r="H18" s="550">
        <v>223</v>
      </c>
      <c r="I18" s="119">
        <v>1</v>
      </c>
      <c r="J18" s="224" t="s">
        <v>4</v>
      </c>
      <c r="K18" s="163">
        <f t="shared" si="1"/>
        <v>14</v>
      </c>
      <c r="L18" s="224" t="s">
        <v>20</v>
      </c>
      <c r="M18" s="429">
        <v>8751</v>
      </c>
      <c r="N18" s="128">
        <f t="shared" si="2"/>
        <v>6499</v>
      </c>
      <c r="O18" s="54"/>
      <c r="P18" s="21"/>
      <c r="S18" s="31"/>
      <c r="T18" s="31"/>
      <c r="U18" s="31"/>
    </row>
    <row r="19" spans="1:21" x14ac:dyDescent="0.15">
      <c r="H19" s="5">
        <v>216</v>
      </c>
      <c r="I19" s="119">
        <v>16</v>
      </c>
      <c r="J19" s="224" t="s">
        <v>3</v>
      </c>
      <c r="K19" s="163">
        <f t="shared" si="1"/>
        <v>34</v>
      </c>
      <c r="L19" s="224" t="s">
        <v>1</v>
      </c>
      <c r="M19" s="429">
        <v>5363</v>
      </c>
      <c r="N19" s="128">
        <f t="shared" si="2"/>
        <v>5347</v>
      </c>
      <c r="O19" s="54"/>
      <c r="P19" s="21"/>
      <c r="S19" s="31"/>
      <c r="T19" s="31"/>
      <c r="U19" s="31"/>
    </row>
    <row r="20" spans="1:21" ht="14.25" thickBot="1" x14ac:dyDescent="0.2">
      <c r="H20" s="127">
        <v>142</v>
      </c>
      <c r="I20" s="119">
        <v>31</v>
      </c>
      <c r="J20" s="224" t="s">
        <v>125</v>
      </c>
      <c r="K20" s="163">
        <f t="shared" si="1"/>
        <v>38</v>
      </c>
      <c r="L20" s="224" t="s">
        <v>39</v>
      </c>
      <c r="M20" s="429">
        <v>4958</v>
      </c>
      <c r="N20" s="128">
        <f t="shared" si="2"/>
        <v>3916</v>
      </c>
      <c r="O20" s="54"/>
      <c r="P20" s="21"/>
      <c r="S20" s="31"/>
      <c r="T20" s="31"/>
      <c r="U20" s="31"/>
    </row>
    <row r="21" spans="1:21" x14ac:dyDescent="0.15">
      <c r="A21" s="73" t="s">
        <v>47</v>
      </c>
      <c r="B21" s="74" t="s">
        <v>56</v>
      </c>
      <c r="C21" s="74" t="s">
        <v>221</v>
      </c>
      <c r="D21" s="74" t="s">
        <v>212</v>
      </c>
      <c r="E21" s="74" t="s">
        <v>54</v>
      </c>
      <c r="F21" s="74" t="s">
        <v>53</v>
      </c>
      <c r="G21" s="74" t="s">
        <v>55</v>
      </c>
      <c r="H21" s="127">
        <v>123</v>
      </c>
      <c r="I21" s="119">
        <v>23</v>
      </c>
      <c r="J21" s="224" t="s">
        <v>28</v>
      </c>
      <c r="K21" s="163">
        <f t="shared" si="1"/>
        <v>24</v>
      </c>
      <c r="L21" s="224" t="s">
        <v>29</v>
      </c>
      <c r="M21" s="429">
        <v>4768</v>
      </c>
      <c r="N21" s="128">
        <f t="shared" si="2"/>
        <v>3496</v>
      </c>
      <c r="O21" s="54"/>
      <c r="P21" s="21"/>
      <c r="S21" s="31"/>
      <c r="T21" s="31"/>
      <c r="U21" s="31"/>
    </row>
    <row r="22" spans="1:21" x14ac:dyDescent="0.15">
      <c r="A22" s="76">
        <v>1</v>
      </c>
      <c r="B22" s="224" t="s">
        <v>0</v>
      </c>
      <c r="C22" s="52">
        <f t="shared" ref="C22:C31" si="3">SUM(H4)</f>
        <v>27137</v>
      </c>
      <c r="D22" s="128">
        <f>SUM(L4)</f>
        <v>20869</v>
      </c>
      <c r="E22" s="66">
        <f t="shared" ref="E22:E32" si="4">SUM(N16/M16*100)</f>
        <v>102.83841139912082</v>
      </c>
      <c r="F22" s="70">
        <f>SUM(C22/D22*100)</f>
        <v>130.03498011404474</v>
      </c>
      <c r="G22" s="5"/>
      <c r="H22" s="530">
        <v>95</v>
      </c>
      <c r="I22" s="119">
        <v>21</v>
      </c>
      <c r="J22" s="224" t="s">
        <v>26</v>
      </c>
      <c r="K22" s="163">
        <f t="shared" si="1"/>
        <v>15</v>
      </c>
      <c r="L22" s="227" t="s">
        <v>21</v>
      </c>
      <c r="M22" s="429">
        <v>3888</v>
      </c>
      <c r="N22" s="128">
        <f t="shared" si="2"/>
        <v>2875</v>
      </c>
      <c r="O22" s="54"/>
      <c r="P22" s="21"/>
      <c r="S22" s="31"/>
      <c r="T22" s="31"/>
      <c r="U22" s="31"/>
    </row>
    <row r="23" spans="1:21" x14ac:dyDescent="0.15">
      <c r="A23" s="76">
        <v>2</v>
      </c>
      <c r="B23" s="224" t="s">
        <v>31</v>
      </c>
      <c r="C23" s="52">
        <f t="shared" si="3"/>
        <v>18068</v>
      </c>
      <c r="D23" s="128">
        <f>SUM(L5)</f>
        <v>13868</v>
      </c>
      <c r="E23" s="66">
        <f t="shared" si="4"/>
        <v>93.957358294331769</v>
      </c>
      <c r="F23" s="70">
        <f t="shared" ref="F23:F32" si="5">SUM(C23/D23*100)</f>
        <v>130.28554946639744</v>
      </c>
      <c r="G23" s="5"/>
      <c r="H23" s="131">
        <v>69</v>
      </c>
      <c r="I23" s="119">
        <v>6</v>
      </c>
      <c r="J23" s="224" t="s">
        <v>14</v>
      </c>
      <c r="K23" s="163">
        <f t="shared" si="1"/>
        <v>37</v>
      </c>
      <c r="L23" s="224" t="s">
        <v>38</v>
      </c>
      <c r="M23" s="429">
        <v>2162</v>
      </c>
      <c r="N23" s="128">
        <f t="shared" si="2"/>
        <v>2246</v>
      </c>
      <c r="O23" s="54"/>
      <c r="P23" s="21"/>
      <c r="S23" s="31"/>
      <c r="T23" s="31"/>
      <c r="U23" s="31"/>
    </row>
    <row r="24" spans="1:21" x14ac:dyDescent="0.15">
      <c r="A24" s="76">
        <v>3</v>
      </c>
      <c r="B24" s="224" t="s">
        <v>20</v>
      </c>
      <c r="C24" s="52">
        <f t="shared" si="3"/>
        <v>6499</v>
      </c>
      <c r="D24" s="128">
        <f t="shared" ref="D24:D31" si="6">SUM(L6)</f>
        <v>8822</v>
      </c>
      <c r="E24" s="66">
        <f t="shared" si="4"/>
        <v>74.265798194492064</v>
      </c>
      <c r="F24" s="70">
        <f t="shared" si="5"/>
        <v>73.668102471094983</v>
      </c>
      <c r="G24" s="5"/>
      <c r="H24" s="176">
        <v>49</v>
      </c>
      <c r="I24" s="119">
        <v>9</v>
      </c>
      <c r="J24" s="454" t="s">
        <v>200</v>
      </c>
      <c r="K24" s="163">
        <f t="shared" si="1"/>
        <v>36</v>
      </c>
      <c r="L24" s="227" t="s">
        <v>5</v>
      </c>
      <c r="M24" s="429">
        <v>2597</v>
      </c>
      <c r="N24" s="128">
        <f t="shared" si="2"/>
        <v>2078</v>
      </c>
      <c r="O24" s="54"/>
      <c r="P24" s="21"/>
      <c r="S24" s="31"/>
      <c r="T24" s="31"/>
      <c r="U24" s="31"/>
    </row>
    <row r="25" spans="1:21" ht="14.25" thickBot="1" x14ac:dyDescent="0.2">
      <c r="A25" s="76">
        <v>4</v>
      </c>
      <c r="B25" s="224" t="s">
        <v>1</v>
      </c>
      <c r="C25" s="52">
        <f t="shared" si="3"/>
        <v>5347</v>
      </c>
      <c r="D25" s="128">
        <f t="shared" si="6"/>
        <v>2011</v>
      </c>
      <c r="E25" s="66">
        <f t="shared" si="4"/>
        <v>99.701659518925979</v>
      </c>
      <c r="F25" s="70">
        <f t="shared" si="5"/>
        <v>265.88761810044753</v>
      </c>
      <c r="G25" s="5"/>
      <c r="H25" s="176">
        <v>12</v>
      </c>
      <c r="I25" s="119">
        <v>2</v>
      </c>
      <c r="J25" s="224" t="s">
        <v>6</v>
      </c>
      <c r="K25" s="252">
        <f t="shared" si="1"/>
        <v>17</v>
      </c>
      <c r="L25" s="543" t="s">
        <v>22</v>
      </c>
      <c r="M25" s="430">
        <v>1010</v>
      </c>
      <c r="N25" s="233">
        <f t="shared" si="2"/>
        <v>948</v>
      </c>
      <c r="O25" s="54"/>
      <c r="P25" s="21"/>
      <c r="S25" s="31"/>
      <c r="T25" s="31"/>
      <c r="U25" s="31"/>
    </row>
    <row r="26" spans="1:21" ht="14.25" thickTop="1" x14ac:dyDescent="0.15">
      <c r="A26" s="76">
        <v>5</v>
      </c>
      <c r="B26" s="224" t="s">
        <v>39</v>
      </c>
      <c r="C26" s="128">
        <f t="shared" si="3"/>
        <v>3916</v>
      </c>
      <c r="D26" s="128">
        <f t="shared" si="6"/>
        <v>2166</v>
      </c>
      <c r="E26" s="534">
        <f t="shared" si="4"/>
        <v>78.983461073013316</v>
      </c>
      <c r="F26" s="537">
        <f t="shared" si="5"/>
        <v>180.79409048938135</v>
      </c>
      <c r="G26" s="16"/>
      <c r="H26" s="176">
        <v>10</v>
      </c>
      <c r="I26" s="119">
        <v>32</v>
      </c>
      <c r="J26" s="224" t="s">
        <v>36</v>
      </c>
      <c r="K26" s="5"/>
      <c r="L26" s="503" t="s">
        <v>190</v>
      </c>
      <c r="M26" s="431">
        <v>84022</v>
      </c>
      <c r="N26" s="265">
        <f>SUM(H44)</f>
        <v>76417</v>
      </c>
      <c r="S26" s="31"/>
      <c r="T26" s="31"/>
      <c r="U26" s="31"/>
    </row>
    <row r="27" spans="1:21" x14ac:dyDescent="0.15">
      <c r="A27" s="76">
        <v>6</v>
      </c>
      <c r="B27" s="224" t="s">
        <v>29</v>
      </c>
      <c r="C27" s="52">
        <f t="shared" si="3"/>
        <v>3496</v>
      </c>
      <c r="D27" s="128">
        <f t="shared" si="6"/>
        <v>1736</v>
      </c>
      <c r="E27" s="66">
        <f t="shared" si="4"/>
        <v>73.322147651006702</v>
      </c>
      <c r="F27" s="70">
        <f t="shared" si="5"/>
        <v>201.38248847926269</v>
      </c>
      <c r="G27" s="5"/>
      <c r="H27" s="530">
        <v>10</v>
      </c>
      <c r="I27" s="119">
        <v>39</v>
      </c>
      <c r="J27" s="224" t="s">
        <v>40</v>
      </c>
      <c r="L27" s="36"/>
      <c r="M27" s="31"/>
      <c r="S27" s="31"/>
      <c r="T27" s="31"/>
      <c r="U27" s="31"/>
    </row>
    <row r="28" spans="1:21" x14ac:dyDescent="0.15">
      <c r="A28" s="76">
        <v>7</v>
      </c>
      <c r="B28" s="227" t="s">
        <v>21</v>
      </c>
      <c r="C28" s="52">
        <f t="shared" si="3"/>
        <v>2875</v>
      </c>
      <c r="D28" s="128">
        <f t="shared" si="6"/>
        <v>2301</v>
      </c>
      <c r="E28" s="66">
        <f t="shared" si="4"/>
        <v>73.945473251028801</v>
      </c>
      <c r="F28" s="70">
        <f t="shared" si="5"/>
        <v>124.94567579313343</v>
      </c>
      <c r="G28" s="5"/>
      <c r="H28" s="131">
        <v>6</v>
      </c>
      <c r="I28" s="119">
        <v>22</v>
      </c>
      <c r="J28" s="224" t="s">
        <v>27</v>
      </c>
      <c r="L28" s="36"/>
      <c r="S28" s="31"/>
      <c r="T28" s="31"/>
      <c r="U28" s="31"/>
    </row>
    <row r="29" spans="1:21" x14ac:dyDescent="0.15">
      <c r="A29" s="76">
        <v>8</v>
      </c>
      <c r="B29" s="224" t="s">
        <v>38</v>
      </c>
      <c r="C29" s="52">
        <f t="shared" si="3"/>
        <v>2246</v>
      </c>
      <c r="D29" s="128">
        <f t="shared" si="6"/>
        <v>1125</v>
      </c>
      <c r="E29" s="66">
        <f t="shared" si="4"/>
        <v>103.88529139685477</v>
      </c>
      <c r="F29" s="70">
        <f t="shared" si="5"/>
        <v>199.64444444444445</v>
      </c>
      <c r="G29" s="15"/>
      <c r="H29" s="176">
        <v>5</v>
      </c>
      <c r="I29" s="119">
        <v>4</v>
      </c>
      <c r="J29" s="224" t="s">
        <v>12</v>
      </c>
      <c r="L29" s="36"/>
      <c r="M29" s="31"/>
      <c r="S29" s="31"/>
      <c r="T29" s="31"/>
      <c r="U29" s="31"/>
    </row>
    <row r="30" spans="1:21" x14ac:dyDescent="0.15">
      <c r="A30" s="76">
        <v>9</v>
      </c>
      <c r="B30" s="227" t="s">
        <v>5</v>
      </c>
      <c r="C30" s="52">
        <f t="shared" si="3"/>
        <v>2078</v>
      </c>
      <c r="D30" s="128">
        <f t="shared" si="6"/>
        <v>2166</v>
      </c>
      <c r="E30" s="66">
        <f t="shared" si="4"/>
        <v>80.015402387370045</v>
      </c>
      <c r="F30" s="70">
        <f t="shared" si="5"/>
        <v>95.937211449676823</v>
      </c>
      <c r="G30" s="16"/>
      <c r="H30" s="530">
        <v>3</v>
      </c>
      <c r="I30" s="119">
        <v>7</v>
      </c>
      <c r="J30" s="224" t="s">
        <v>15</v>
      </c>
      <c r="L30" s="36"/>
      <c r="M30" s="31"/>
      <c r="S30" s="31"/>
      <c r="T30" s="31"/>
      <c r="U30" s="31"/>
    </row>
    <row r="31" spans="1:21" ht="14.25" thickBot="1" x14ac:dyDescent="0.2">
      <c r="A31" s="79">
        <v>10</v>
      </c>
      <c r="B31" s="543" t="s">
        <v>22</v>
      </c>
      <c r="C31" s="52">
        <f t="shared" si="3"/>
        <v>948</v>
      </c>
      <c r="D31" s="128">
        <f t="shared" si="6"/>
        <v>1199</v>
      </c>
      <c r="E31" s="66">
        <f t="shared" si="4"/>
        <v>93.861386138613852</v>
      </c>
      <c r="F31" s="70">
        <f t="shared" si="5"/>
        <v>79.065888240200167</v>
      </c>
      <c r="G31" s="132"/>
      <c r="H31" s="552">
        <v>1</v>
      </c>
      <c r="I31" s="119">
        <v>12</v>
      </c>
      <c r="J31" s="224" t="s">
        <v>19</v>
      </c>
      <c r="L31" s="36"/>
      <c r="M31" s="31"/>
      <c r="S31" s="31"/>
      <c r="T31" s="31"/>
      <c r="U31" s="31"/>
    </row>
    <row r="32" spans="1:21" ht="14.25" thickBot="1" x14ac:dyDescent="0.2">
      <c r="A32" s="80"/>
      <c r="B32" s="81" t="s">
        <v>59</v>
      </c>
      <c r="C32" s="82">
        <f>SUM(H44)</f>
        <v>76417</v>
      </c>
      <c r="D32" s="82">
        <f>SUM(L14)</f>
        <v>58378</v>
      </c>
      <c r="E32" s="85">
        <f t="shared" si="4"/>
        <v>90.948799124038942</v>
      </c>
      <c r="F32" s="83">
        <f t="shared" si="5"/>
        <v>130.90033916886497</v>
      </c>
      <c r="G32" s="84"/>
      <c r="H32" s="540">
        <v>0</v>
      </c>
      <c r="I32" s="119">
        <v>3</v>
      </c>
      <c r="J32" s="224" t="s">
        <v>11</v>
      </c>
      <c r="L32" s="36"/>
      <c r="M32" s="31"/>
      <c r="S32" s="31"/>
      <c r="T32" s="31"/>
      <c r="U32" s="31"/>
    </row>
    <row r="33" spans="1:30" x14ac:dyDescent="0.15">
      <c r="H33" s="52">
        <v>0</v>
      </c>
      <c r="I33" s="119">
        <v>5</v>
      </c>
      <c r="J33" s="224" t="s">
        <v>13</v>
      </c>
      <c r="L33" s="36"/>
      <c r="M33" s="31"/>
      <c r="S33" s="31"/>
      <c r="T33" s="31"/>
      <c r="U33" s="31"/>
    </row>
    <row r="34" spans="1:30" x14ac:dyDescent="0.15">
      <c r="A34" s="1"/>
      <c r="B34" s="1"/>
      <c r="C34" s="1"/>
      <c r="D34" s="1"/>
      <c r="E34" s="1"/>
      <c r="F34" s="1"/>
      <c r="G34" s="1"/>
      <c r="H34" s="9">
        <v>0</v>
      </c>
      <c r="I34" s="119">
        <v>8</v>
      </c>
      <c r="J34" s="224" t="s">
        <v>16</v>
      </c>
      <c r="L34" s="295"/>
      <c r="M34" s="31"/>
      <c r="S34" s="31"/>
      <c r="T34" s="31"/>
      <c r="U34" s="31"/>
    </row>
    <row r="35" spans="1:30" x14ac:dyDescent="0.15">
      <c r="H35" s="550">
        <v>0</v>
      </c>
      <c r="I35" s="119">
        <v>10</v>
      </c>
      <c r="J35" s="224" t="s">
        <v>17</v>
      </c>
      <c r="L35" s="36"/>
      <c r="M35" s="31"/>
      <c r="N35" s="1"/>
      <c r="S35" s="31"/>
      <c r="T35" s="31"/>
      <c r="U35" s="31"/>
    </row>
    <row r="36" spans="1:30" x14ac:dyDescent="0.15">
      <c r="A36" s="1"/>
      <c r="B36" s="57"/>
      <c r="C36" s="31"/>
      <c r="E36" s="21"/>
      <c r="F36" s="1"/>
      <c r="G36" s="1"/>
      <c r="H36" s="128">
        <v>0</v>
      </c>
      <c r="I36" s="119">
        <v>11</v>
      </c>
      <c r="J36" s="224" t="s">
        <v>18</v>
      </c>
      <c r="L36" s="57"/>
      <c r="M36" s="31"/>
      <c r="S36" s="31"/>
      <c r="T36" s="31"/>
      <c r="U36" s="31"/>
    </row>
    <row r="37" spans="1:30" x14ac:dyDescent="0.15">
      <c r="A37" s="1"/>
      <c r="B37" s="23"/>
      <c r="C37" s="31"/>
      <c r="F37" s="31"/>
      <c r="G37" s="57"/>
      <c r="H37" s="267">
        <v>0</v>
      </c>
      <c r="I37" s="119">
        <v>13</v>
      </c>
      <c r="J37" s="224" t="s">
        <v>7</v>
      </c>
      <c r="L37" s="57"/>
      <c r="M37" s="31"/>
      <c r="S37" s="31"/>
      <c r="T37" s="31"/>
      <c r="U37" s="31"/>
    </row>
    <row r="38" spans="1:30" x14ac:dyDescent="0.15">
      <c r="A38" s="1"/>
      <c r="B38" s="1"/>
      <c r="C38" s="31"/>
      <c r="F38" s="31"/>
      <c r="G38" s="1"/>
      <c r="H38" s="127">
        <v>0</v>
      </c>
      <c r="I38" s="119">
        <v>18</v>
      </c>
      <c r="J38" s="224" t="s">
        <v>23</v>
      </c>
      <c r="L38" s="57"/>
      <c r="M38" s="31"/>
      <c r="S38" s="31"/>
      <c r="T38" s="31"/>
      <c r="U38" s="31"/>
    </row>
    <row r="39" spans="1:30" x14ac:dyDescent="0.15">
      <c r="A39" s="1"/>
      <c r="B39" s="57"/>
      <c r="C39" s="31"/>
      <c r="F39" s="31"/>
      <c r="G39" s="23"/>
      <c r="H39" s="53">
        <v>0</v>
      </c>
      <c r="I39" s="119">
        <v>20</v>
      </c>
      <c r="J39" s="224" t="s">
        <v>25</v>
      </c>
      <c r="L39" s="57"/>
      <c r="M39" s="31"/>
      <c r="S39" s="31"/>
      <c r="T39" s="31"/>
      <c r="U39" s="31"/>
    </row>
    <row r="40" spans="1:30" x14ac:dyDescent="0.15">
      <c r="A40" s="1"/>
      <c r="B40" s="1"/>
      <c r="C40" s="31"/>
      <c r="F40" s="1"/>
      <c r="G40" s="1"/>
      <c r="H40" s="53">
        <v>0</v>
      </c>
      <c r="I40" s="119">
        <v>28</v>
      </c>
      <c r="J40" s="224" t="s">
        <v>33</v>
      </c>
      <c r="L40" s="57"/>
      <c r="M40" s="31"/>
      <c r="S40" s="31"/>
      <c r="T40" s="31"/>
      <c r="U40" s="31"/>
    </row>
    <row r="41" spans="1:30" x14ac:dyDescent="0.15">
      <c r="H41" s="53">
        <v>0</v>
      </c>
      <c r="I41" s="119">
        <v>29</v>
      </c>
      <c r="J41" s="224" t="s">
        <v>115</v>
      </c>
      <c r="L41" s="57"/>
      <c r="M41" s="31"/>
      <c r="S41" s="31"/>
      <c r="T41" s="31"/>
      <c r="U41" s="31"/>
    </row>
    <row r="42" spans="1:30" x14ac:dyDescent="0.15">
      <c r="H42" s="53">
        <v>0</v>
      </c>
      <c r="I42" s="119">
        <v>30</v>
      </c>
      <c r="J42" s="224" t="s">
        <v>34</v>
      </c>
      <c r="L42" s="57"/>
      <c r="M42" s="31"/>
      <c r="S42" s="31"/>
      <c r="T42" s="31"/>
      <c r="U42" s="31"/>
    </row>
    <row r="43" spans="1:30" x14ac:dyDescent="0.15">
      <c r="H43" s="53">
        <v>0</v>
      </c>
      <c r="I43" s="119">
        <v>35</v>
      </c>
      <c r="J43" s="224" t="s">
        <v>37</v>
      </c>
      <c r="L43" s="57"/>
      <c r="M43" s="31"/>
      <c r="S43" s="37"/>
      <c r="T43" s="37"/>
      <c r="U43" s="37"/>
    </row>
    <row r="44" spans="1:30" x14ac:dyDescent="0.15">
      <c r="H44" s="164">
        <f>SUM(H4:H43)</f>
        <v>76417</v>
      </c>
      <c r="I44" s="119"/>
      <c r="J44" s="232" t="s">
        <v>117</v>
      </c>
      <c r="L44" s="57"/>
      <c r="M44" s="31"/>
    </row>
    <row r="45" spans="1:30" x14ac:dyDescent="0.15">
      <c r="R45" s="148"/>
    </row>
    <row r="46" spans="1:30" ht="13.5" customHeight="1" x14ac:dyDescent="0.15">
      <c r="R46" s="56"/>
      <c r="S46" s="149"/>
      <c r="T46" s="56"/>
      <c r="U46" s="56"/>
      <c r="V46" s="56"/>
      <c r="W46" s="56"/>
      <c r="X46" s="56"/>
      <c r="Y46" s="56"/>
      <c r="Z46" s="56"/>
      <c r="AA46" s="56"/>
      <c r="AB46" s="56"/>
      <c r="AC46" s="56"/>
      <c r="AD46" s="56"/>
    </row>
    <row r="47" spans="1:30" ht="13.5" customHeight="1" x14ac:dyDescent="0.15">
      <c r="H47" s="261" t="s">
        <v>221</v>
      </c>
      <c r="I47" s="119"/>
      <c r="J47" s="250" t="s">
        <v>79</v>
      </c>
      <c r="K47" s="5"/>
      <c r="L47" s="413" t="s">
        <v>212</v>
      </c>
      <c r="S47" s="31"/>
      <c r="T47" s="31"/>
      <c r="U47" s="31"/>
      <c r="V47" s="31"/>
    </row>
    <row r="48" spans="1:30" x14ac:dyDescent="0.15">
      <c r="H48" s="258" t="s">
        <v>119</v>
      </c>
      <c r="I48" s="168"/>
      <c r="J48" s="249" t="s">
        <v>56</v>
      </c>
      <c r="K48" s="243"/>
      <c r="L48" s="418" t="s">
        <v>119</v>
      </c>
      <c r="S48" s="31"/>
      <c r="T48" s="31"/>
      <c r="U48" s="31"/>
      <c r="V48" s="31"/>
    </row>
    <row r="49" spans="1:22" x14ac:dyDescent="0.15">
      <c r="H49" s="128">
        <v>47156</v>
      </c>
      <c r="I49" s="119">
        <v>26</v>
      </c>
      <c r="J49" s="224" t="s">
        <v>31</v>
      </c>
      <c r="K49" s="5">
        <f>SUM(I49)</f>
        <v>26</v>
      </c>
      <c r="L49" s="419">
        <v>52196</v>
      </c>
      <c r="M49" s="1"/>
      <c r="N49" s="129"/>
      <c r="O49" s="129"/>
      <c r="S49" s="31"/>
      <c r="T49" s="31"/>
      <c r="U49" s="31"/>
      <c r="V49" s="31"/>
    </row>
    <row r="50" spans="1:22" x14ac:dyDescent="0.15">
      <c r="H50" s="128">
        <v>15717</v>
      </c>
      <c r="I50" s="119">
        <v>25</v>
      </c>
      <c r="J50" s="224" t="s">
        <v>30</v>
      </c>
      <c r="K50" s="5">
        <f t="shared" ref="K50:K58" si="7">SUM(I50)</f>
        <v>25</v>
      </c>
      <c r="L50" s="419">
        <v>16778</v>
      </c>
      <c r="M50" s="31"/>
      <c r="N50" s="130"/>
      <c r="O50" s="130"/>
      <c r="S50" s="31"/>
      <c r="T50" s="31"/>
      <c r="U50" s="31"/>
      <c r="V50" s="31"/>
    </row>
    <row r="51" spans="1:22" x14ac:dyDescent="0.15">
      <c r="H51" s="53">
        <v>15617</v>
      </c>
      <c r="I51" s="119">
        <v>13</v>
      </c>
      <c r="J51" s="224" t="s">
        <v>7</v>
      </c>
      <c r="K51" s="5">
        <f t="shared" si="7"/>
        <v>13</v>
      </c>
      <c r="L51" s="419">
        <v>7767</v>
      </c>
      <c r="M51" s="31"/>
      <c r="N51" s="130"/>
      <c r="O51" s="130"/>
      <c r="S51" s="31"/>
      <c r="T51" s="31"/>
      <c r="U51" s="31"/>
      <c r="V51" s="31"/>
    </row>
    <row r="52" spans="1:22" ht="14.25" thickBot="1" x14ac:dyDescent="0.2">
      <c r="H52" s="127">
        <v>9733</v>
      </c>
      <c r="I52" s="119">
        <v>33</v>
      </c>
      <c r="J52" s="224" t="s">
        <v>0</v>
      </c>
      <c r="K52" s="5">
        <f t="shared" si="7"/>
        <v>33</v>
      </c>
      <c r="L52" s="419">
        <v>18715</v>
      </c>
      <c r="M52" s="31"/>
      <c r="N52" s="130"/>
      <c r="O52" s="130"/>
      <c r="S52" s="31"/>
      <c r="T52" s="31"/>
      <c r="U52" s="31"/>
      <c r="V52" s="31"/>
    </row>
    <row r="53" spans="1:22" x14ac:dyDescent="0.15">
      <c r="A53" s="73" t="s">
        <v>47</v>
      </c>
      <c r="B53" s="74" t="s">
        <v>56</v>
      </c>
      <c r="C53" s="74" t="s">
        <v>221</v>
      </c>
      <c r="D53" s="74" t="s">
        <v>212</v>
      </c>
      <c r="E53" s="74" t="s">
        <v>54</v>
      </c>
      <c r="F53" s="74" t="s">
        <v>53</v>
      </c>
      <c r="G53" s="74" t="s">
        <v>55</v>
      </c>
      <c r="H53" s="53">
        <v>7731</v>
      </c>
      <c r="I53" s="119">
        <v>40</v>
      </c>
      <c r="J53" s="224" t="s">
        <v>2</v>
      </c>
      <c r="K53" s="5">
        <f t="shared" si="7"/>
        <v>40</v>
      </c>
      <c r="L53" s="419">
        <v>7479</v>
      </c>
      <c r="M53" s="31"/>
      <c r="N53" s="130"/>
      <c r="O53" s="130"/>
      <c r="S53" s="31"/>
      <c r="T53" s="31"/>
      <c r="U53" s="31"/>
      <c r="V53" s="31"/>
    </row>
    <row r="54" spans="1:22" x14ac:dyDescent="0.15">
      <c r="A54" s="76">
        <v>1</v>
      </c>
      <c r="B54" s="224" t="s">
        <v>31</v>
      </c>
      <c r="C54" s="52">
        <f t="shared" ref="C54:C63" si="8">SUM(H49)</f>
        <v>47156</v>
      </c>
      <c r="D54" s="139">
        <f>SUM(L49)</f>
        <v>52196</v>
      </c>
      <c r="E54" s="66">
        <f t="shared" ref="E54:E64" si="9">SUM(N63/M63*100)</f>
        <v>84.536230325194509</v>
      </c>
      <c r="F54" s="66">
        <f>SUM(C54/D54*100)</f>
        <v>90.344087669553218</v>
      </c>
      <c r="G54" s="5"/>
      <c r="H54" s="53">
        <v>4374</v>
      </c>
      <c r="I54" s="119">
        <v>24</v>
      </c>
      <c r="J54" s="224" t="s">
        <v>29</v>
      </c>
      <c r="K54" s="5">
        <f t="shared" si="7"/>
        <v>24</v>
      </c>
      <c r="L54" s="419">
        <v>3876</v>
      </c>
      <c r="M54" s="31"/>
      <c r="N54" s="498"/>
      <c r="O54" s="130"/>
      <c r="S54" s="31"/>
      <c r="T54" s="31"/>
      <c r="U54" s="31"/>
      <c r="V54" s="31"/>
    </row>
    <row r="55" spans="1:22" x14ac:dyDescent="0.15">
      <c r="A55" s="76">
        <v>2</v>
      </c>
      <c r="B55" s="224" t="s">
        <v>30</v>
      </c>
      <c r="C55" s="52">
        <f t="shared" si="8"/>
        <v>15717</v>
      </c>
      <c r="D55" s="139">
        <f t="shared" ref="D55:D64" si="10">SUM(L50)</f>
        <v>16778</v>
      </c>
      <c r="E55" s="66">
        <f t="shared" si="9"/>
        <v>84.691238279987076</v>
      </c>
      <c r="F55" s="66">
        <f t="shared" ref="F55:F64" si="11">SUM(C55/D55*100)</f>
        <v>93.676242698772199</v>
      </c>
      <c r="G55" s="5"/>
      <c r="H55" s="53">
        <v>3563</v>
      </c>
      <c r="I55" s="119">
        <v>34</v>
      </c>
      <c r="J55" s="224" t="s">
        <v>1</v>
      </c>
      <c r="K55" s="5">
        <f t="shared" si="7"/>
        <v>34</v>
      </c>
      <c r="L55" s="419">
        <v>8055</v>
      </c>
      <c r="M55" s="31"/>
      <c r="N55" s="130"/>
      <c r="O55" s="130"/>
      <c r="S55" s="31"/>
      <c r="T55" s="31"/>
      <c r="U55" s="31"/>
      <c r="V55" s="31"/>
    </row>
    <row r="56" spans="1:22" x14ac:dyDescent="0.15">
      <c r="A56" s="76">
        <v>3</v>
      </c>
      <c r="B56" s="224" t="s">
        <v>7</v>
      </c>
      <c r="C56" s="52">
        <f t="shared" si="8"/>
        <v>15617</v>
      </c>
      <c r="D56" s="139">
        <f t="shared" si="10"/>
        <v>7767</v>
      </c>
      <c r="E56" s="66">
        <f t="shared" si="9"/>
        <v>99.585512052034176</v>
      </c>
      <c r="F56" s="66">
        <f t="shared" si="11"/>
        <v>201.06862366422041</v>
      </c>
      <c r="G56" s="5"/>
      <c r="H56" s="53">
        <v>3120</v>
      </c>
      <c r="I56" s="119">
        <v>16</v>
      </c>
      <c r="J56" s="224" t="s">
        <v>3</v>
      </c>
      <c r="K56" s="5">
        <f t="shared" si="7"/>
        <v>16</v>
      </c>
      <c r="L56" s="419">
        <v>3492</v>
      </c>
      <c r="M56" s="31"/>
      <c r="N56" s="130"/>
      <c r="O56" s="130"/>
      <c r="S56" s="31"/>
      <c r="T56" s="31"/>
      <c r="U56" s="31"/>
      <c r="V56" s="31"/>
    </row>
    <row r="57" spans="1:22" x14ac:dyDescent="0.15">
      <c r="A57" s="76">
        <v>4</v>
      </c>
      <c r="B57" s="224" t="s">
        <v>0</v>
      </c>
      <c r="C57" s="52">
        <f t="shared" si="8"/>
        <v>9733</v>
      </c>
      <c r="D57" s="139">
        <f t="shared" si="10"/>
        <v>18715</v>
      </c>
      <c r="E57" s="66">
        <f t="shared" si="9"/>
        <v>58.855898893390581</v>
      </c>
      <c r="F57" s="66">
        <f t="shared" si="11"/>
        <v>52.006411969008816</v>
      </c>
      <c r="G57" s="5"/>
      <c r="H57" s="545">
        <v>1941</v>
      </c>
      <c r="I57" s="119">
        <v>36</v>
      </c>
      <c r="J57" s="224" t="s">
        <v>5</v>
      </c>
      <c r="K57" s="5">
        <f t="shared" si="7"/>
        <v>36</v>
      </c>
      <c r="L57" s="419">
        <v>5388</v>
      </c>
      <c r="M57" s="31"/>
      <c r="N57" s="130"/>
      <c r="O57" s="130"/>
      <c r="S57" s="31"/>
      <c r="T57" s="31"/>
      <c r="U57" s="31"/>
      <c r="V57" s="31"/>
    </row>
    <row r="58" spans="1:22" ht="14.25" thickBot="1" x14ac:dyDescent="0.2">
      <c r="A58" s="76">
        <v>5</v>
      </c>
      <c r="B58" s="224" t="s">
        <v>2</v>
      </c>
      <c r="C58" s="52">
        <f t="shared" si="8"/>
        <v>7731</v>
      </c>
      <c r="D58" s="139">
        <f t="shared" si="10"/>
        <v>7479</v>
      </c>
      <c r="E58" s="66">
        <f t="shared" si="9"/>
        <v>99.370179948586127</v>
      </c>
      <c r="F58" s="66">
        <f t="shared" si="11"/>
        <v>103.36943441636583</v>
      </c>
      <c r="G58" s="16"/>
      <c r="H58" s="447">
        <v>1783</v>
      </c>
      <c r="I58" s="194">
        <v>38</v>
      </c>
      <c r="J58" s="227" t="s">
        <v>39</v>
      </c>
      <c r="K58" s="18">
        <f t="shared" si="7"/>
        <v>38</v>
      </c>
      <c r="L58" s="420">
        <v>1159</v>
      </c>
      <c r="M58" s="31"/>
      <c r="N58" s="130"/>
      <c r="O58" s="130"/>
      <c r="S58" s="31"/>
      <c r="T58" s="31"/>
      <c r="U58" s="31"/>
      <c r="V58" s="31"/>
    </row>
    <row r="59" spans="1:22" ht="14.25" thickTop="1" x14ac:dyDescent="0.15">
      <c r="A59" s="76">
        <v>6</v>
      </c>
      <c r="B59" s="224" t="s">
        <v>29</v>
      </c>
      <c r="C59" s="52">
        <f t="shared" si="8"/>
        <v>4374</v>
      </c>
      <c r="D59" s="139">
        <f t="shared" si="10"/>
        <v>3876</v>
      </c>
      <c r="E59" s="66">
        <f t="shared" si="9"/>
        <v>101.69727970239479</v>
      </c>
      <c r="F59" s="66">
        <f t="shared" si="11"/>
        <v>112.84829721362229</v>
      </c>
      <c r="G59" s="5"/>
      <c r="H59" s="553">
        <v>1583</v>
      </c>
      <c r="I59" s="459">
        <v>22</v>
      </c>
      <c r="J59" s="304" t="s">
        <v>27</v>
      </c>
      <c r="K59" s="12" t="s">
        <v>75</v>
      </c>
      <c r="L59" s="421">
        <v>131155</v>
      </c>
      <c r="M59" s="31"/>
      <c r="N59" s="130"/>
      <c r="O59" s="130"/>
      <c r="S59" s="31"/>
      <c r="T59" s="31"/>
      <c r="U59" s="31"/>
      <c r="V59" s="31"/>
    </row>
    <row r="60" spans="1:22" x14ac:dyDescent="0.15">
      <c r="A60" s="76">
        <v>7</v>
      </c>
      <c r="B60" s="224" t="s">
        <v>1</v>
      </c>
      <c r="C60" s="52">
        <f t="shared" si="8"/>
        <v>3563</v>
      </c>
      <c r="D60" s="139">
        <f t="shared" si="10"/>
        <v>8055</v>
      </c>
      <c r="E60" s="66">
        <f t="shared" si="9"/>
        <v>70.62438057482656</v>
      </c>
      <c r="F60" s="66">
        <f t="shared" si="11"/>
        <v>44.23339540657976</v>
      </c>
      <c r="G60" s="5"/>
      <c r="H60" s="552">
        <v>480</v>
      </c>
      <c r="I60" s="197">
        <v>21</v>
      </c>
      <c r="J60" s="5" t="s">
        <v>187</v>
      </c>
      <c r="K60" s="1"/>
      <c r="L60" s="150"/>
      <c r="M60" s="31"/>
      <c r="N60" s="1"/>
      <c r="O60" s="1"/>
      <c r="S60" s="31"/>
      <c r="T60" s="31"/>
      <c r="U60" s="31"/>
      <c r="V60" s="31"/>
    </row>
    <row r="61" spans="1:22" x14ac:dyDescent="0.15">
      <c r="A61" s="76">
        <v>8</v>
      </c>
      <c r="B61" s="224" t="s">
        <v>3</v>
      </c>
      <c r="C61" s="52">
        <f t="shared" si="8"/>
        <v>3120</v>
      </c>
      <c r="D61" s="139">
        <f t="shared" si="10"/>
        <v>3492</v>
      </c>
      <c r="E61" s="66">
        <f t="shared" si="9"/>
        <v>85.667215815486003</v>
      </c>
      <c r="F61" s="66">
        <f t="shared" si="11"/>
        <v>89.347079037800697</v>
      </c>
      <c r="G61" s="15"/>
      <c r="H61" s="131">
        <v>184</v>
      </c>
      <c r="I61" s="197">
        <v>17</v>
      </c>
      <c r="J61" s="224" t="s">
        <v>22</v>
      </c>
      <c r="K61" s="61"/>
      <c r="S61" s="31"/>
      <c r="T61" s="31"/>
      <c r="U61" s="31"/>
      <c r="V61" s="31"/>
    </row>
    <row r="62" spans="1:22" x14ac:dyDescent="0.15">
      <c r="A62" s="76">
        <v>9</v>
      </c>
      <c r="B62" s="224" t="s">
        <v>5</v>
      </c>
      <c r="C62" s="52">
        <f t="shared" si="8"/>
        <v>1941</v>
      </c>
      <c r="D62" s="139">
        <f t="shared" si="10"/>
        <v>5388</v>
      </c>
      <c r="E62" s="66">
        <f t="shared" si="9"/>
        <v>75.203409531189465</v>
      </c>
      <c r="F62" s="66">
        <f t="shared" si="11"/>
        <v>36.02449888641425</v>
      </c>
      <c r="G62" s="16"/>
      <c r="H62" s="545">
        <v>109</v>
      </c>
      <c r="I62" s="244">
        <v>9</v>
      </c>
      <c r="J62" s="454" t="s">
        <v>197</v>
      </c>
      <c r="K62" s="61"/>
      <c r="L62" s="1" t="s">
        <v>68</v>
      </c>
      <c r="M62" s="133" t="s">
        <v>70</v>
      </c>
      <c r="N62" s="51" t="s">
        <v>83</v>
      </c>
      <c r="O62" s="1"/>
      <c r="S62" s="31"/>
      <c r="T62" s="31"/>
      <c r="U62" s="31"/>
      <c r="V62" s="31"/>
    </row>
    <row r="63" spans="1:22" ht="14.25" thickBot="1" x14ac:dyDescent="0.2">
      <c r="A63" s="79">
        <v>10</v>
      </c>
      <c r="B63" s="227" t="s">
        <v>39</v>
      </c>
      <c r="C63" s="447">
        <f t="shared" si="8"/>
        <v>1783</v>
      </c>
      <c r="D63" s="195">
        <f t="shared" si="10"/>
        <v>1159</v>
      </c>
      <c r="E63" s="72">
        <f t="shared" si="9"/>
        <v>109.18554807103492</v>
      </c>
      <c r="F63" s="72">
        <f t="shared" si="11"/>
        <v>153.839516824849</v>
      </c>
      <c r="G63" s="132"/>
      <c r="H63" s="176">
        <v>70</v>
      </c>
      <c r="I63" s="119">
        <v>12</v>
      </c>
      <c r="J63" s="224" t="s">
        <v>19</v>
      </c>
      <c r="K63" s="5">
        <f>SUM(K49)</f>
        <v>26</v>
      </c>
      <c r="L63" s="224" t="s">
        <v>31</v>
      </c>
      <c r="M63" s="236">
        <v>55782</v>
      </c>
      <c r="N63" s="128">
        <f>SUM(H49)</f>
        <v>47156</v>
      </c>
      <c r="O63" s="54"/>
      <c r="S63" s="31"/>
      <c r="T63" s="31"/>
      <c r="U63" s="31"/>
      <c r="V63" s="31"/>
    </row>
    <row r="64" spans="1:22" ht="14.25" thickBot="1" x14ac:dyDescent="0.2">
      <c r="A64" s="80"/>
      <c r="B64" s="81" t="s">
        <v>59</v>
      </c>
      <c r="C64" s="143">
        <f>SUM(H89)</f>
        <v>113335</v>
      </c>
      <c r="D64" s="196">
        <f t="shared" si="10"/>
        <v>131155</v>
      </c>
      <c r="E64" s="85">
        <f t="shared" si="9"/>
        <v>83.960558872771998</v>
      </c>
      <c r="F64" s="85">
        <f t="shared" si="11"/>
        <v>86.413022759330559</v>
      </c>
      <c r="G64" s="84"/>
      <c r="H64" s="131">
        <v>39</v>
      </c>
      <c r="I64" s="119">
        <v>1</v>
      </c>
      <c r="J64" s="224" t="s">
        <v>4</v>
      </c>
      <c r="K64" s="5">
        <f t="shared" ref="K64:K72" si="12">SUM(K50)</f>
        <v>25</v>
      </c>
      <c r="L64" s="224" t="s">
        <v>30</v>
      </c>
      <c r="M64" s="236">
        <v>18558</v>
      </c>
      <c r="N64" s="128">
        <f t="shared" ref="N64:N72" si="13">SUM(H50)</f>
        <v>15717</v>
      </c>
      <c r="O64" s="54"/>
      <c r="S64" s="31"/>
      <c r="T64" s="31"/>
      <c r="U64" s="31"/>
      <c r="V64" s="31"/>
    </row>
    <row r="65" spans="2:22" x14ac:dyDescent="0.15">
      <c r="H65" s="128">
        <v>38</v>
      </c>
      <c r="I65" s="119">
        <v>23</v>
      </c>
      <c r="J65" s="224" t="s">
        <v>28</v>
      </c>
      <c r="K65" s="5">
        <f t="shared" si="12"/>
        <v>13</v>
      </c>
      <c r="L65" s="224" t="s">
        <v>7</v>
      </c>
      <c r="M65" s="236">
        <v>15682</v>
      </c>
      <c r="N65" s="128">
        <f t="shared" si="13"/>
        <v>15617</v>
      </c>
      <c r="O65" s="54"/>
      <c r="S65" s="31"/>
      <c r="T65" s="31"/>
      <c r="U65" s="31"/>
      <c r="V65" s="31"/>
    </row>
    <row r="66" spans="2:22" x14ac:dyDescent="0.15">
      <c r="H66" s="52">
        <v>35</v>
      </c>
      <c r="I66" s="119">
        <v>15</v>
      </c>
      <c r="J66" s="224" t="s">
        <v>21</v>
      </c>
      <c r="K66" s="5">
        <f t="shared" si="12"/>
        <v>33</v>
      </c>
      <c r="L66" s="224" t="s">
        <v>0</v>
      </c>
      <c r="M66" s="236">
        <v>16537</v>
      </c>
      <c r="N66" s="128">
        <f t="shared" si="13"/>
        <v>9733</v>
      </c>
      <c r="O66" s="54"/>
      <c r="S66" s="31"/>
      <c r="T66" s="31"/>
      <c r="U66" s="31"/>
      <c r="V66" s="31"/>
    </row>
    <row r="67" spans="2:22" x14ac:dyDescent="0.15">
      <c r="B67" s="1"/>
      <c r="C67" s="1"/>
      <c r="D67" s="1"/>
      <c r="E67" s="1"/>
      <c r="H67" s="6">
        <v>24</v>
      </c>
      <c r="I67" s="119">
        <v>29</v>
      </c>
      <c r="J67" s="224" t="s">
        <v>115</v>
      </c>
      <c r="K67" s="5">
        <f t="shared" si="12"/>
        <v>40</v>
      </c>
      <c r="L67" s="224" t="s">
        <v>2</v>
      </c>
      <c r="M67" s="236">
        <v>7780</v>
      </c>
      <c r="N67" s="128">
        <f t="shared" si="13"/>
        <v>7731</v>
      </c>
      <c r="O67" s="54"/>
      <c r="S67" s="31"/>
      <c r="T67" s="31"/>
      <c r="U67" s="31"/>
      <c r="V67" s="31"/>
    </row>
    <row r="68" spans="2:22" x14ac:dyDescent="0.15">
      <c r="B68" s="62"/>
      <c r="C68" s="31"/>
      <c r="D68" s="1"/>
      <c r="F68" s="1"/>
      <c r="H68" s="127">
        <v>21</v>
      </c>
      <c r="I68" s="119">
        <v>4</v>
      </c>
      <c r="J68" s="224" t="s">
        <v>12</v>
      </c>
      <c r="K68" s="5">
        <f t="shared" si="12"/>
        <v>24</v>
      </c>
      <c r="L68" s="224" t="s">
        <v>29</v>
      </c>
      <c r="M68" s="236">
        <v>4301</v>
      </c>
      <c r="N68" s="128">
        <f t="shared" si="13"/>
        <v>4374</v>
      </c>
      <c r="O68" s="54"/>
      <c r="S68" s="31"/>
      <c r="T68" s="31"/>
      <c r="U68" s="31"/>
      <c r="V68" s="31"/>
    </row>
    <row r="69" spans="2:22" x14ac:dyDescent="0.15">
      <c r="B69" s="62"/>
      <c r="C69" s="31"/>
      <c r="D69" s="1"/>
      <c r="F69" s="1"/>
      <c r="H69" s="53">
        <v>17</v>
      </c>
      <c r="I69" s="119">
        <v>27</v>
      </c>
      <c r="J69" s="224" t="s">
        <v>32</v>
      </c>
      <c r="K69" s="5">
        <f t="shared" si="12"/>
        <v>34</v>
      </c>
      <c r="L69" s="224" t="s">
        <v>1</v>
      </c>
      <c r="M69" s="236">
        <v>5045</v>
      </c>
      <c r="N69" s="128">
        <f t="shared" si="13"/>
        <v>3563</v>
      </c>
      <c r="O69" s="54"/>
      <c r="S69" s="31"/>
      <c r="T69" s="31"/>
      <c r="U69" s="31"/>
      <c r="V69" s="31"/>
    </row>
    <row r="70" spans="2:22" x14ac:dyDescent="0.15">
      <c r="B70" s="67"/>
      <c r="C70" s="1"/>
      <c r="D70" s="1"/>
      <c r="F70" s="1"/>
      <c r="H70" s="127">
        <v>0</v>
      </c>
      <c r="I70" s="119">
        <v>2</v>
      </c>
      <c r="J70" s="224" t="s">
        <v>6</v>
      </c>
      <c r="K70" s="5">
        <f t="shared" si="12"/>
        <v>16</v>
      </c>
      <c r="L70" s="224" t="s">
        <v>3</v>
      </c>
      <c r="M70" s="236">
        <v>3642</v>
      </c>
      <c r="N70" s="128">
        <f t="shared" si="13"/>
        <v>3120</v>
      </c>
      <c r="O70" s="54"/>
      <c r="S70" s="31"/>
      <c r="T70" s="31"/>
      <c r="U70" s="31"/>
      <c r="V70" s="31"/>
    </row>
    <row r="71" spans="2:22" x14ac:dyDescent="0.15">
      <c r="B71" s="61"/>
      <c r="C71" s="1"/>
      <c r="D71" s="1"/>
      <c r="H71" s="127">
        <v>0</v>
      </c>
      <c r="I71" s="119">
        <v>3</v>
      </c>
      <c r="J71" s="224" t="s">
        <v>11</v>
      </c>
      <c r="K71" s="5">
        <f t="shared" si="12"/>
        <v>36</v>
      </c>
      <c r="L71" s="224" t="s">
        <v>5</v>
      </c>
      <c r="M71" s="236">
        <v>2581</v>
      </c>
      <c r="N71" s="128">
        <f t="shared" si="13"/>
        <v>1941</v>
      </c>
      <c r="O71" s="54"/>
      <c r="S71" s="31"/>
      <c r="T71" s="31"/>
      <c r="U71" s="31"/>
      <c r="V71" s="31"/>
    </row>
    <row r="72" spans="2:22" ht="14.25" thickBot="1" x14ac:dyDescent="0.2">
      <c r="B72" s="61"/>
      <c r="C72" s="1"/>
      <c r="D72" s="1"/>
      <c r="H72" s="53">
        <v>0</v>
      </c>
      <c r="I72" s="119">
        <v>5</v>
      </c>
      <c r="J72" s="224" t="s">
        <v>13</v>
      </c>
      <c r="K72" s="5">
        <f t="shared" si="12"/>
        <v>38</v>
      </c>
      <c r="L72" s="227" t="s">
        <v>39</v>
      </c>
      <c r="M72" s="237">
        <v>1633</v>
      </c>
      <c r="N72" s="128">
        <f t="shared" si="13"/>
        <v>1783</v>
      </c>
      <c r="O72" s="54"/>
      <c r="S72" s="31"/>
      <c r="T72" s="31"/>
      <c r="U72" s="31"/>
      <c r="V72" s="31"/>
    </row>
    <row r="73" spans="2:22" ht="14.25" thickTop="1" x14ac:dyDescent="0.15">
      <c r="B73" s="61"/>
      <c r="C73" s="1"/>
      <c r="D73" s="1"/>
      <c r="H73" s="127">
        <v>0</v>
      </c>
      <c r="I73" s="119">
        <v>6</v>
      </c>
      <c r="J73" s="224" t="s">
        <v>14</v>
      </c>
      <c r="K73" s="52"/>
      <c r="L73" s="383" t="s">
        <v>106</v>
      </c>
      <c r="M73" s="235">
        <v>134986</v>
      </c>
      <c r="N73" s="234">
        <f>SUM(H89)</f>
        <v>113335</v>
      </c>
      <c r="O73" s="54"/>
      <c r="S73" s="31"/>
      <c r="T73" s="31"/>
      <c r="U73" s="31"/>
      <c r="V73" s="31"/>
    </row>
    <row r="74" spans="2:22" x14ac:dyDescent="0.15">
      <c r="B74" s="61"/>
      <c r="C74" s="1"/>
      <c r="D74" s="1"/>
      <c r="H74" s="127">
        <v>0</v>
      </c>
      <c r="I74" s="119">
        <v>7</v>
      </c>
      <c r="J74" s="224" t="s">
        <v>15</v>
      </c>
      <c r="K74" s="31"/>
      <c r="L74" s="31"/>
      <c r="M74" s="1"/>
      <c r="N74" s="31"/>
      <c r="O74" s="31"/>
      <c r="S74" s="31"/>
      <c r="T74" s="31"/>
      <c r="U74" s="31"/>
      <c r="V74" s="31"/>
    </row>
    <row r="75" spans="2:22" x14ac:dyDescent="0.15">
      <c r="B75" s="61"/>
      <c r="C75" s="1"/>
      <c r="D75" s="1"/>
      <c r="H75" s="53">
        <v>0</v>
      </c>
      <c r="I75" s="119">
        <v>8</v>
      </c>
      <c r="J75" s="224" t="s">
        <v>16</v>
      </c>
      <c r="L75" s="57"/>
      <c r="M75" s="31"/>
      <c r="N75" s="31"/>
      <c r="O75" s="31"/>
      <c r="S75" s="31"/>
      <c r="T75" s="31"/>
      <c r="U75" s="31"/>
      <c r="V75" s="31"/>
    </row>
    <row r="76" spans="2:22" x14ac:dyDescent="0.15">
      <c r="B76" s="61"/>
      <c r="C76" s="1"/>
      <c r="D76" s="1"/>
      <c r="H76" s="127">
        <v>0</v>
      </c>
      <c r="I76" s="119">
        <v>10</v>
      </c>
      <c r="J76" s="224" t="s">
        <v>17</v>
      </c>
      <c r="L76" s="57"/>
      <c r="M76" s="31"/>
      <c r="N76" s="1"/>
      <c r="O76" s="1"/>
      <c r="S76" s="31"/>
      <c r="T76" s="31"/>
      <c r="U76" s="31"/>
      <c r="V76" s="31"/>
    </row>
    <row r="77" spans="2:22" x14ac:dyDescent="0.15">
      <c r="B77" s="61"/>
      <c r="C77" s="1"/>
      <c r="D77" s="1"/>
      <c r="H77" s="127">
        <v>0</v>
      </c>
      <c r="I77" s="119">
        <v>11</v>
      </c>
      <c r="J77" s="224" t="s">
        <v>18</v>
      </c>
      <c r="L77" s="57"/>
      <c r="M77" s="31"/>
      <c r="N77" s="31"/>
      <c r="O77" s="31"/>
      <c r="S77" s="31"/>
      <c r="T77" s="31"/>
      <c r="U77" s="31"/>
      <c r="V77" s="31"/>
    </row>
    <row r="78" spans="2:22" x14ac:dyDescent="0.15">
      <c r="H78" s="53">
        <v>0</v>
      </c>
      <c r="I78" s="119">
        <v>14</v>
      </c>
      <c r="J78" s="224" t="s">
        <v>20</v>
      </c>
      <c r="L78" s="57"/>
      <c r="M78" s="31"/>
      <c r="N78" s="31"/>
      <c r="O78" s="31"/>
      <c r="S78" s="31"/>
      <c r="T78" s="31"/>
      <c r="U78" s="31"/>
      <c r="V78" s="31"/>
    </row>
    <row r="79" spans="2:22" x14ac:dyDescent="0.15">
      <c r="H79" s="52">
        <v>0</v>
      </c>
      <c r="I79" s="119">
        <v>18</v>
      </c>
      <c r="J79" s="224" t="s">
        <v>23</v>
      </c>
      <c r="L79" s="57"/>
      <c r="M79" s="31"/>
      <c r="N79" s="31"/>
      <c r="O79" s="31"/>
      <c r="S79" s="31"/>
      <c r="T79" s="31"/>
      <c r="U79" s="31"/>
      <c r="V79" s="31"/>
    </row>
    <row r="80" spans="2:22" x14ac:dyDescent="0.15">
      <c r="H80" s="452">
        <v>0</v>
      </c>
      <c r="I80" s="119">
        <v>19</v>
      </c>
      <c r="J80" s="224" t="s">
        <v>24</v>
      </c>
      <c r="L80" s="57"/>
      <c r="M80" s="31"/>
      <c r="N80" s="31"/>
      <c r="O80" s="31"/>
      <c r="S80" s="31"/>
      <c r="T80" s="31"/>
      <c r="U80" s="31"/>
      <c r="V80" s="31"/>
    </row>
    <row r="81" spans="8:22" x14ac:dyDescent="0.15">
      <c r="H81" s="471">
        <v>0</v>
      </c>
      <c r="I81" s="119">
        <v>20</v>
      </c>
      <c r="J81" s="224" t="s">
        <v>25</v>
      </c>
      <c r="L81" s="57"/>
      <c r="M81" s="31"/>
      <c r="N81" s="31"/>
      <c r="O81" s="31"/>
      <c r="S81" s="31"/>
      <c r="T81" s="31"/>
      <c r="U81" s="31"/>
      <c r="V81" s="31"/>
    </row>
    <row r="82" spans="8:22" x14ac:dyDescent="0.15">
      <c r="H82" s="128">
        <v>0</v>
      </c>
      <c r="I82" s="119">
        <v>28</v>
      </c>
      <c r="J82" s="224" t="s">
        <v>33</v>
      </c>
      <c r="L82" s="57"/>
      <c r="M82" s="31"/>
      <c r="N82" s="31"/>
      <c r="O82" s="31"/>
      <c r="S82" s="31"/>
      <c r="T82" s="31"/>
      <c r="U82" s="31"/>
      <c r="V82" s="31"/>
    </row>
    <row r="83" spans="8:22" x14ac:dyDescent="0.15">
      <c r="H83" s="127">
        <v>0</v>
      </c>
      <c r="I83" s="119">
        <v>30</v>
      </c>
      <c r="J83" s="224" t="s">
        <v>34</v>
      </c>
      <c r="L83" s="57"/>
      <c r="M83" s="31"/>
      <c r="N83" s="31"/>
      <c r="O83" s="31"/>
      <c r="S83" s="31"/>
      <c r="T83" s="31"/>
      <c r="U83" s="31"/>
      <c r="V83" s="31"/>
    </row>
    <row r="84" spans="8:22" x14ac:dyDescent="0.15">
      <c r="H84" s="53">
        <v>0</v>
      </c>
      <c r="I84" s="119">
        <v>31</v>
      </c>
      <c r="J84" s="224" t="s">
        <v>116</v>
      </c>
      <c r="L84" s="57"/>
      <c r="M84" s="31"/>
      <c r="N84" s="31"/>
      <c r="O84" s="31"/>
      <c r="S84" s="31"/>
      <c r="T84" s="31"/>
      <c r="U84" s="31"/>
      <c r="V84" s="31"/>
    </row>
    <row r="85" spans="8:22" x14ac:dyDescent="0.15">
      <c r="H85" s="53">
        <v>0</v>
      </c>
      <c r="I85" s="119">
        <v>32</v>
      </c>
      <c r="J85" s="224" t="s">
        <v>36</v>
      </c>
      <c r="L85" s="32"/>
      <c r="M85" s="31"/>
      <c r="N85" s="31"/>
      <c r="O85" s="31"/>
      <c r="S85" s="31"/>
      <c r="T85" s="31"/>
      <c r="U85" s="31"/>
      <c r="V85" s="31"/>
    </row>
    <row r="86" spans="8:22" x14ac:dyDescent="0.15">
      <c r="H86" s="127">
        <v>0</v>
      </c>
      <c r="I86" s="119">
        <v>35</v>
      </c>
      <c r="J86" s="224" t="s">
        <v>37</v>
      </c>
      <c r="L86" s="57"/>
      <c r="M86" s="31"/>
      <c r="N86" s="31"/>
      <c r="O86" s="31"/>
      <c r="S86" s="31"/>
      <c r="T86" s="31"/>
      <c r="U86" s="31"/>
      <c r="V86" s="31"/>
    </row>
    <row r="87" spans="8:22" x14ac:dyDescent="0.15">
      <c r="H87" s="53">
        <v>0</v>
      </c>
      <c r="I87" s="119">
        <v>37</v>
      </c>
      <c r="J87" s="224" t="s">
        <v>38</v>
      </c>
      <c r="L87" s="57"/>
      <c r="M87" s="31"/>
      <c r="N87" s="31"/>
      <c r="O87" s="31"/>
      <c r="S87" s="37"/>
      <c r="T87" s="37"/>
    </row>
    <row r="88" spans="8:22" x14ac:dyDescent="0.15">
      <c r="H88" s="452">
        <v>0</v>
      </c>
      <c r="I88" s="119">
        <v>39</v>
      </c>
      <c r="J88" s="224" t="s">
        <v>40</v>
      </c>
      <c r="L88" s="57"/>
      <c r="M88" s="31"/>
      <c r="N88" s="31"/>
      <c r="O88" s="31"/>
      <c r="Q88" s="31"/>
    </row>
    <row r="89" spans="8:22" x14ac:dyDescent="0.15">
      <c r="H89" s="165">
        <f>SUM(H49:H88)</f>
        <v>113335</v>
      </c>
      <c r="I89" s="119"/>
      <c r="J89" s="5" t="s">
        <v>111</v>
      </c>
      <c r="L89" s="57"/>
      <c r="M89" s="31"/>
      <c r="N89" s="31"/>
      <c r="O89" s="31"/>
    </row>
    <row r="90" spans="8:22" x14ac:dyDescent="0.15">
      <c r="I90" s="231"/>
      <c r="J90" s="113"/>
      <c r="L90" s="57"/>
      <c r="M90" s="31"/>
      <c r="N90" s="31"/>
      <c r="O90" s="31"/>
      <c r="P90" s="1"/>
    </row>
    <row r="91" spans="8:22" ht="18.75" x14ac:dyDescent="0.2">
      <c r="I91" s="129"/>
      <c r="J91" s="37"/>
      <c r="L91" s="57"/>
      <c r="M91" s="31"/>
      <c r="N91" s="31"/>
      <c r="O91" s="31"/>
      <c r="P91" s="55"/>
    </row>
    <row r="92" spans="8:22" x14ac:dyDescent="0.15">
      <c r="I92" s="129"/>
      <c r="J92" s="1"/>
      <c r="L92" s="57"/>
      <c r="M92" s="31"/>
      <c r="N92" s="31"/>
      <c r="O92" s="31"/>
      <c r="P92" s="1"/>
    </row>
    <row r="93" spans="8:22" x14ac:dyDescent="0.15">
      <c r="J93" s="1"/>
      <c r="L93" s="57"/>
      <c r="M93" s="31"/>
      <c r="N93" s="1"/>
      <c r="O93" s="1"/>
      <c r="P93" s="56"/>
    </row>
    <row r="94" spans="8:22" x14ac:dyDescent="0.15">
      <c r="J94" s="1"/>
      <c r="L94" s="57"/>
      <c r="M94" s="31"/>
      <c r="N94" s="31"/>
      <c r="O94" s="31"/>
      <c r="P94" s="31"/>
    </row>
    <row r="95" spans="8:22" x14ac:dyDescent="0.15">
      <c r="J95" s="1"/>
      <c r="L95" s="57"/>
      <c r="M95" s="31"/>
      <c r="N95" s="31"/>
      <c r="O95" s="31"/>
      <c r="P95" s="31"/>
    </row>
    <row r="96" spans="8:22" x14ac:dyDescent="0.15">
      <c r="J96" s="1"/>
      <c r="L96" s="57"/>
      <c r="M96" s="31"/>
      <c r="N96" s="31"/>
      <c r="O96" s="31"/>
      <c r="P96" s="31"/>
    </row>
    <row r="97" spans="10:17" x14ac:dyDescent="0.15">
      <c r="J97" s="1"/>
      <c r="L97" s="57"/>
      <c r="M97" s="31"/>
      <c r="N97" s="31"/>
      <c r="O97" s="31"/>
      <c r="P97" s="31"/>
    </row>
    <row r="98" spans="10:17" x14ac:dyDescent="0.15">
      <c r="J98" s="1"/>
      <c r="L98" s="57"/>
      <c r="M98" s="31"/>
      <c r="N98" s="31"/>
      <c r="O98" s="31"/>
      <c r="P98" s="31"/>
    </row>
    <row r="99" spans="10:17" x14ac:dyDescent="0.15">
      <c r="J99" s="1"/>
      <c r="L99" s="57"/>
      <c r="M99" s="31"/>
      <c r="N99" s="31"/>
      <c r="O99" s="31"/>
      <c r="P99" s="31"/>
    </row>
    <row r="100" spans="10:17" x14ac:dyDescent="0.15">
      <c r="J100" s="1"/>
      <c r="L100" s="57"/>
      <c r="M100" s="31"/>
      <c r="N100" s="31"/>
      <c r="O100" s="31"/>
      <c r="P100" s="31"/>
    </row>
    <row r="101" spans="10:17" x14ac:dyDescent="0.15">
      <c r="J101" s="1"/>
      <c r="L101" s="57"/>
      <c r="M101" s="31"/>
      <c r="N101" s="31"/>
      <c r="O101" s="31"/>
      <c r="P101" s="31"/>
    </row>
    <row r="102" spans="10:17" x14ac:dyDescent="0.15">
      <c r="J102" s="1"/>
      <c r="L102" s="57"/>
      <c r="M102" s="31"/>
      <c r="N102" s="31"/>
      <c r="O102" s="31"/>
      <c r="P102" s="31"/>
    </row>
    <row r="103" spans="10:17" x14ac:dyDescent="0.15">
      <c r="J103" s="1"/>
      <c r="L103" s="57"/>
      <c r="M103" s="31"/>
      <c r="N103" s="31"/>
      <c r="O103" s="31"/>
      <c r="P103" s="31"/>
    </row>
    <row r="104" spans="10:17" x14ac:dyDescent="0.15">
      <c r="J104" s="1"/>
      <c r="L104" s="57"/>
      <c r="M104" s="31"/>
      <c r="N104" s="31"/>
      <c r="O104" s="31"/>
      <c r="P104" s="31"/>
    </row>
    <row r="105" spans="10:17" x14ac:dyDescent="0.15">
      <c r="J105" s="1"/>
      <c r="L105" s="57"/>
      <c r="M105" s="31"/>
      <c r="N105" s="31"/>
      <c r="O105" s="31"/>
      <c r="P105" s="31"/>
    </row>
    <row r="106" spans="10:17" x14ac:dyDescent="0.15">
      <c r="J106" s="1"/>
      <c r="L106" s="57"/>
      <c r="M106" s="31"/>
      <c r="N106" s="31"/>
      <c r="O106" s="31"/>
      <c r="P106" s="31"/>
      <c r="Q106" s="31"/>
    </row>
    <row r="107" spans="10:17" x14ac:dyDescent="0.15">
      <c r="J107" s="1"/>
      <c r="L107" s="57"/>
      <c r="M107" s="31"/>
      <c r="N107" s="31"/>
      <c r="O107" s="31"/>
      <c r="P107" s="31"/>
      <c r="Q107" s="31"/>
    </row>
    <row r="108" spans="10:17" x14ac:dyDescent="0.15">
      <c r="J108" s="1"/>
      <c r="L108" s="57"/>
      <c r="M108" s="31"/>
      <c r="N108" s="31"/>
      <c r="O108" s="31"/>
      <c r="P108" s="31"/>
      <c r="Q108" s="31"/>
    </row>
    <row r="109" spans="10:17" x14ac:dyDescent="0.15">
      <c r="J109" s="1"/>
      <c r="L109" s="57"/>
      <c r="M109" s="31"/>
      <c r="N109" s="31"/>
      <c r="O109" s="31"/>
      <c r="P109" s="31"/>
      <c r="Q109" s="31"/>
    </row>
    <row r="110" spans="10:17" x14ac:dyDescent="0.15">
      <c r="J110" s="1"/>
      <c r="L110" s="57"/>
      <c r="M110" s="31"/>
      <c r="N110" s="31"/>
      <c r="O110" s="31"/>
      <c r="P110" s="31"/>
      <c r="Q110" s="31"/>
    </row>
    <row r="111" spans="10:17" x14ac:dyDescent="0.15">
      <c r="J111" s="1"/>
      <c r="K111" s="31"/>
      <c r="L111" s="31"/>
      <c r="M111" s="1"/>
      <c r="N111" s="31"/>
      <c r="O111" s="31"/>
      <c r="P111" s="31"/>
      <c r="Q111" s="31"/>
    </row>
    <row r="112" spans="10:17" x14ac:dyDescent="0.15">
      <c r="J112" s="1"/>
      <c r="K112" s="31"/>
      <c r="L112" s="31"/>
      <c r="M112" s="1"/>
      <c r="N112" s="31"/>
      <c r="O112" s="31"/>
      <c r="P112" s="31"/>
      <c r="Q112" s="31"/>
    </row>
    <row r="113" spans="10:17" x14ac:dyDescent="0.15">
      <c r="J113" s="1"/>
      <c r="K113" s="31"/>
      <c r="L113" s="31"/>
      <c r="M113" s="1"/>
      <c r="N113" s="31"/>
      <c r="O113" s="31"/>
      <c r="P113" s="31"/>
      <c r="Q113" s="31"/>
    </row>
    <row r="114" spans="10:17" x14ac:dyDescent="0.15">
      <c r="J114" s="1"/>
      <c r="K114" s="31"/>
      <c r="L114" s="31"/>
      <c r="M114" s="1"/>
      <c r="N114" s="31"/>
      <c r="O114" s="31"/>
      <c r="P114" s="31"/>
      <c r="Q114" s="31"/>
    </row>
    <row r="115" spans="10:17" x14ac:dyDescent="0.15">
      <c r="J115" s="1"/>
      <c r="K115" s="31"/>
      <c r="L115" s="31"/>
      <c r="M115" s="1"/>
      <c r="N115" s="31"/>
      <c r="O115" s="31"/>
      <c r="P115" s="31"/>
      <c r="Q115" s="31"/>
    </row>
    <row r="116" spans="10:17" x14ac:dyDescent="0.15">
      <c r="J116" s="1"/>
      <c r="K116" s="31"/>
      <c r="L116" s="31"/>
      <c r="M116" s="1"/>
      <c r="N116" s="31"/>
      <c r="O116" s="31"/>
      <c r="P116" s="31"/>
      <c r="Q116" s="31"/>
    </row>
    <row r="117" spans="10:17" x14ac:dyDescent="0.15">
      <c r="J117" s="1"/>
      <c r="K117" s="31"/>
      <c r="L117" s="31"/>
      <c r="M117" s="1"/>
      <c r="N117" s="31"/>
      <c r="O117" s="31"/>
      <c r="P117" s="31"/>
      <c r="Q117" s="31"/>
    </row>
    <row r="118" spans="10:17" x14ac:dyDescent="0.15">
      <c r="J118" s="1"/>
      <c r="K118" s="31"/>
      <c r="L118" s="31"/>
      <c r="M118" s="1"/>
      <c r="N118" s="31"/>
      <c r="O118" s="31"/>
      <c r="P118" s="31"/>
      <c r="Q118" s="31"/>
    </row>
    <row r="119" spans="10:17" x14ac:dyDescent="0.15">
      <c r="J119" s="1"/>
      <c r="K119" s="31"/>
      <c r="L119" s="31"/>
      <c r="M119" s="1"/>
      <c r="N119" s="31"/>
      <c r="O119" s="31"/>
      <c r="P119" s="31"/>
      <c r="Q119" s="31"/>
    </row>
    <row r="120" spans="10:17" x14ac:dyDescent="0.15">
      <c r="J120" s="1"/>
      <c r="K120" s="31"/>
      <c r="L120" s="31"/>
      <c r="M120" s="1"/>
      <c r="N120" s="31"/>
      <c r="O120" s="31"/>
      <c r="P120" s="31"/>
      <c r="Q120" s="31"/>
    </row>
    <row r="121" spans="10:17" x14ac:dyDescent="0.15">
      <c r="J121" s="1"/>
      <c r="K121" s="31"/>
      <c r="L121" s="31"/>
      <c r="M121" s="1"/>
      <c r="N121" s="31"/>
      <c r="O121" s="31"/>
      <c r="P121" s="31"/>
      <c r="Q121" s="31"/>
    </row>
    <row r="122" spans="10:17" x14ac:dyDescent="0.15">
      <c r="J122" s="1"/>
      <c r="K122" s="31"/>
      <c r="L122" s="31"/>
      <c r="M122" s="1"/>
      <c r="N122" s="31"/>
      <c r="O122" s="31"/>
      <c r="P122" s="31"/>
    </row>
    <row r="123" spans="10:17" x14ac:dyDescent="0.15">
      <c r="J123" s="1"/>
      <c r="K123" s="31"/>
      <c r="L123" s="31"/>
      <c r="M123" s="1"/>
      <c r="N123" s="31"/>
      <c r="O123" s="31"/>
      <c r="P123" s="31"/>
    </row>
    <row r="124" spans="10:17" x14ac:dyDescent="0.15">
      <c r="J124" s="1"/>
      <c r="K124" s="31"/>
      <c r="L124" s="31"/>
      <c r="M124" s="1"/>
      <c r="N124" s="31"/>
      <c r="O124" s="31"/>
      <c r="P124" s="31"/>
    </row>
    <row r="125" spans="10:17" x14ac:dyDescent="0.15">
      <c r="J125" s="1"/>
      <c r="K125" s="31"/>
      <c r="L125" s="31"/>
      <c r="M125" s="1"/>
      <c r="N125" s="31"/>
      <c r="O125" s="31"/>
      <c r="P125" s="31"/>
    </row>
    <row r="126" spans="10:17" x14ac:dyDescent="0.15">
      <c r="J126" s="1"/>
      <c r="K126" s="31"/>
      <c r="L126" s="31"/>
      <c r="M126" s="1"/>
      <c r="N126" s="31"/>
      <c r="O126" s="31"/>
      <c r="P126" s="31"/>
    </row>
    <row r="127" spans="10:17" x14ac:dyDescent="0.15">
      <c r="J127" s="1"/>
      <c r="K127" s="31"/>
      <c r="L127" s="31"/>
      <c r="M127" s="1"/>
      <c r="N127" s="31"/>
      <c r="O127" s="31"/>
      <c r="P127" s="31"/>
    </row>
    <row r="128" spans="10:17" x14ac:dyDescent="0.15">
      <c r="J128" s="1"/>
      <c r="K128" s="31"/>
      <c r="L128" s="31"/>
      <c r="M128" s="1"/>
      <c r="N128" s="31"/>
      <c r="O128" s="31"/>
      <c r="P128" s="31"/>
    </row>
    <row r="129" spans="10:16" x14ac:dyDescent="0.15">
      <c r="J129" s="1"/>
      <c r="K129" s="31"/>
      <c r="L129" s="31"/>
      <c r="M129" s="1"/>
      <c r="N129" s="31"/>
      <c r="O129" s="31"/>
      <c r="P129" s="31"/>
    </row>
    <row r="130" spans="10:16" x14ac:dyDescent="0.15">
      <c r="J130" s="1"/>
      <c r="K130" s="31"/>
      <c r="L130" s="31"/>
      <c r="M130" s="1"/>
      <c r="N130" s="31"/>
      <c r="O130" s="31"/>
      <c r="P130" s="31"/>
    </row>
    <row r="131" spans="10:16" x14ac:dyDescent="0.15">
      <c r="J131" s="1"/>
      <c r="K131" s="31"/>
      <c r="L131" s="31"/>
      <c r="M131" s="1"/>
      <c r="N131" s="31"/>
      <c r="O131" s="31"/>
      <c r="P131" s="31"/>
    </row>
    <row r="132" spans="10:16" x14ac:dyDescent="0.15">
      <c r="J132" s="1"/>
      <c r="K132" s="31"/>
      <c r="L132" s="31"/>
      <c r="M132" s="1"/>
      <c r="N132" s="31"/>
      <c r="O132" s="31"/>
      <c r="P132" s="31"/>
    </row>
    <row r="133" spans="10:16" x14ac:dyDescent="0.15">
      <c r="J133" s="1"/>
      <c r="K133" s="31"/>
      <c r="L133" s="31"/>
      <c r="M133" s="1"/>
      <c r="N133" s="31"/>
      <c r="O133" s="31"/>
      <c r="P133" s="31"/>
    </row>
    <row r="134" spans="10:16" x14ac:dyDescent="0.15">
      <c r="J134" s="1"/>
      <c r="K134" s="1"/>
      <c r="L134" s="1"/>
      <c r="M134" s="1"/>
      <c r="N134" s="1"/>
      <c r="O134" s="1"/>
      <c r="P134" s="1"/>
    </row>
    <row r="135" spans="10:16" x14ac:dyDescent="0.15">
      <c r="J135" s="1"/>
      <c r="K135" s="1"/>
      <c r="L135" s="1"/>
      <c r="M135" s="1"/>
      <c r="N135" s="1"/>
      <c r="O135" s="1"/>
      <c r="P135" s="1"/>
    </row>
    <row r="136" spans="10:16" x14ac:dyDescent="0.15">
      <c r="J136" s="1"/>
      <c r="K136" s="1"/>
      <c r="L136" s="1"/>
    </row>
    <row r="137" spans="10:16" x14ac:dyDescent="0.15">
      <c r="J137" s="1"/>
      <c r="K137" s="1"/>
      <c r="L137" s="1"/>
    </row>
    <row r="138" spans="10:16" x14ac:dyDescent="0.15">
      <c r="J138" s="1"/>
      <c r="K138" s="1"/>
      <c r="L138" s="1"/>
    </row>
    <row r="139" spans="10:16" x14ac:dyDescent="0.15">
      <c r="J139" s="1"/>
      <c r="K139" s="1"/>
      <c r="L139" s="1"/>
    </row>
    <row r="140" spans="10:16" x14ac:dyDescent="0.15">
      <c r="J140" s="1"/>
      <c r="K140" s="1"/>
      <c r="L140" s="1"/>
    </row>
    <row r="141" spans="10:16" x14ac:dyDescent="0.15">
      <c r="J141" s="1"/>
      <c r="K141" s="1"/>
      <c r="L141" s="1"/>
    </row>
    <row r="142" spans="10:16" x14ac:dyDescent="0.15">
      <c r="J142" s="1"/>
      <c r="K142" s="1"/>
      <c r="L142" s="1"/>
    </row>
    <row r="143" spans="10:16" x14ac:dyDescent="0.15">
      <c r="J143" s="1"/>
      <c r="K143" s="1"/>
      <c r="L143" s="1"/>
    </row>
    <row r="144" spans="10:16" x14ac:dyDescent="0.15">
      <c r="J144" s="1"/>
      <c r="K144" s="1"/>
      <c r="L144" s="1"/>
    </row>
    <row r="145" spans="10:12" x14ac:dyDescent="0.15">
      <c r="J145" s="1"/>
      <c r="K145" s="1"/>
      <c r="L145" s="1"/>
    </row>
    <row r="146" spans="10:12" x14ac:dyDescent="0.15">
      <c r="J146" s="1"/>
      <c r="K146" s="1"/>
      <c r="L146" s="1"/>
    </row>
    <row r="147" spans="10:12" x14ac:dyDescent="0.15">
      <c r="J147" s="1"/>
      <c r="K147" s="1"/>
      <c r="L147" s="1"/>
    </row>
    <row r="148" spans="10:12" x14ac:dyDescent="0.15">
      <c r="J148" s="1"/>
      <c r="K148" s="1"/>
      <c r="L148" s="1"/>
    </row>
    <row r="149" spans="10:12" x14ac:dyDescent="0.15">
      <c r="J149" s="1"/>
      <c r="K149" s="1"/>
      <c r="L149" s="1"/>
    </row>
    <row r="150" spans="10:12" x14ac:dyDescent="0.15">
      <c r="J150" s="1"/>
      <c r="K150" s="1"/>
      <c r="L150" s="1"/>
    </row>
    <row r="151" spans="10:12" x14ac:dyDescent="0.15">
      <c r="J151" s="1"/>
      <c r="K151" s="1"/>
      <c r="L151" s="1"/>
    </row>
    <row r="152" spans="10:12" x14ac:dyDescent="0.15">
      <c r="J152" s="1"/>
      <c r="K152" s="1"/>
      <c r="L152" s="1"/>
    </row>
    <row r="153" spans="10:12" x14ac:dyDescent="0.15">
      <c r="J153" s="1"/>
      <c r="K153" s="1"/>
      <c r="L153" s="1"/>
    </row>
    <row r="154" spans="10:12" x14ac:dyDescent="0.15">
      <c r="J154" s="1"/>
      <c r="K154" s="1"/>
      <c r="L154" s="1"/>
    </row>
    <row r="155" spans="10:12" x14ac:dyDescent="0.15">
      <c r="J155" s="1"/>
      <c r="K155" s="1"/>
      <c r="L155" s="1"/>
    </row>
    <row r="156" spans="10:12" x14ac:dyDescent="0.15">
      <c r="J156" s="1"/>
      <c r="K156" s="1"/>
      <c r="L156" s="1"/>
    </row>
    <row r="157" spans="10:12" x14ac:dyDescent="0.15">
      <c r="J157" s="1"/>
      <c r="K157" s="1"/>
      <c r="L157" s="1"/>
    </row>
    <row r="158" spans="10:12" x14ac:dyDescent="0.15">
      <c r="J158" s="1"/>
      <c r="K158" s="1"/>
      <c r="L158" s="1"/>
    </row>
    <row r="159" spans="10:12" x14ac:dyDescent="0.15">
      <c r="J159" s="1"/>
      <c r="K159" s="1"/>
      <c r="L159" s="1"/>
    </row>
  </sheetData>
  <sortState ref="H48:J88">
    <sortCondition descending="1" ref="H48:H88"/>
  </sortState>
  <phoneticPr fontId="2"/>
  <pageMargins left="0.39370078740157483" right="0" top="0.39370078740157483" bottom="0" header="0.51181102362204722" footer="0.51181102362204722"/>
  <pageSetup paperSize="9" scale="95" orientation="portrait" r:id="rId1"/>
  <headerFooter alignWithMargins="0">
    <oddFooter>&amp;C
&amp;14-6-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40"/>
  </sheetPr>
  <dimension ref="A1:AE95"/>
  <sheetViews>
    <sheetView zoomScaleNormal="100" workbookViewId="0">
      <selection activeCell="M78" sqref="M78"/>
    </sheetView>
  </sheetViews>
  <sheetFormatPr defaultRowHeight="13.5" x14ac:dyDescent="0.15"/>
  <cols>
    <col min="1" max="1" width="6.125" customWidth="1"/>
    <col min="2" max="2" width="19.375" customWidth="1"/>
    <col min="3" max="4" width="13.25" customWidth="1"/>
    <col min="5" max="6" width="11.875" customWidth="1"/>
    <col min="7" max="7" width="18.625" customWidth="1"/>
    <col min="8" max="8" width="15.25" customWidth="1"/>
    <col min="9" max="9" width="4.75" style="58" customWidth="1"/>
    <col min="10" max="10" width="18.75" customWidth="1"/>
    <col min="11" max="11" width="5" customWidth="1"/>
    <col min="12" max="12" width="18.125" customWidth="1"/>
    <col min="13" max="13" width="15.875" customWidth="1"/>
    <col min="14" max="14" width="14.5" customWidth="1"/>
    <col min="15" max="15" width="11" customWidth="1"/>
    <col min="17" max="17" width="6.25" customWidth="1"/>
    <col min="18" max="18" width="14.25" style="68" customWidth="1"/>
    <col min="19" max="30" width="7.625" customWidth="1"/>
  </cols>
  <sheetData>
    <row r="1" spans="5:31" ht="13.5" customHeight="1" x14ac:dyDescent="0.15">
      <c r="H1" s="20" t="s">
        <v>72</v>
      </c>
      <c r="J1" s="144"/>
      <c r="Q1" s="31"/>
      <c r="R1" s="152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5:31" x14ac:dyDescent="0.15">
      <c r="H2" s="384" t="s">
        <v>221</v>
      </c>
      <c r="I2" s="119"/>
      <c r="J2" s="259" t="s">
        <v>123</v>
      </c>
      <c r="K2" s="5"/>
      <c r="L2" s="251" t="s">
        <v>212</v>
      </c>
      <c r="Q2" s="1"/>
      <c r="R2" s="153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1"/>
    </row>
    <row r="3" spans="5:31" x14ac:dyDescent="0.15">
      <c r="H3" s="248" t="s">
        <v>119</v>
      </c>
      <c r="I3" s="119"/>
      <c r="J3" s="202" t="s">
        <v>120</v>
      </c>
      <c r="K3" s="5"/>
      <c r="L3" s="51" t="s">
        <v>119</v>
      </c>
      <c r="M3" s="118"/>
      <c r="Q3" s="1"/>
      <c r="R3" s="57"/>
      <c r="S3" s="31"/>
      <c r="T3" s="31"/>
      <c r="U3" s="31"/>
      <c r="V3" s="31"/>
      <c r="W3" s="1"/>
      <c r="X3" s="1"/>
      <c r="Y3" s="1"/>
      <c r="Z3" s="1"/>
      <c r="AA3" s="1"/>
      <c r="AB3" s="1"/>
      <c r="AC3" s="1"/>
      <c r="AD3" s="1"/>
      <c r="AE3" s="1"/>
    </row>
    <row r="4" spans="5:31" x14ac:dyDescent="0.15">
      <c r="H4" s="128">
        <v>27863</v>
      </c>
      <c r="I4" s="119">
        <v>17</v>
      </c>
      <c r="J4" s="40" t="s">
        <v>22</v>
      </c>
      <c r="K4" s="277">
        <f>SUM(I4)</f>
        <v>17</v>
      </c>
      <c r="L4" s="374">
        <v>17408</v>
      </c>
      <c r="M4" s="54"/>
      <c r="Q4" s="1"/>
      <c r="R4" s="57"/>
      <c r="S4" s="31"/>
      <c r="T4" s="31"/>
      <c r="U4" s="31"/>
      <c r="V4" s="31"/>
      <c r="W4" s="1"/>
      <c r="X4" s="1"/>
      <c r="Y4" s="1"/>
      <c r="Z4" s="1"/>
      <c r="AA4" s="1"/>
      <c r="AB4" s="1"/>
      <c r="AC4" s="1"/>
      <c r="AD4" s="1"/>
      <c r="AE4" s="1"/>
    </row>
    <row r="5" spans="5:31" x14ac:dyDescent="0.15">
      <c r="H5" s="127">
        <v>26218</v>
      </c>
      <c r="I5" s="119">
        <v>33</v>
      </c>
      <c r="J5" s="40" t="s">
        <v>0</v>
      </c>
      <c r="K5" s="277">
        <f t="shared" ref="K5:K13" si="0">SUM(I5)</f>
        <v>33</v>
      </c>
      <c r="L5" s="374">
        <v>18160</v>
      </c>
      <c r="M5" s="54"/>
      <c r="Q5" s="1"/>
      <c r="R5" s="57"/>
      <c r="S5" s="31"/>
      <c r="T5" s="31"/>
      <c r="U5" s="31"/>
      <c r="V5" s="31"/>
      <c r="W5" s="1"/>
      <c r="X5" s="1"/>
      <c r="Y5" s="1"/>
      <c r="Z5" s="1"/>
      <c r="AA5" s="1"/>
      <c r="AB5" s="1"/>
      <c r="AC5" s="1"/>
      <c r="AD5" s="1"/>
      <c r="AE5" s="1"/>
    </row>
    <row r="6" spans="5:31" x14ac:dyDescent="0.15">
      <c r="H6" s="127">
        <v>23005</v>
      </c>
      <c r="I6" s="119">
        <v>3</v>
      </c>
      <c r="J6" s="40" t="s">
        <v>11</v>
      </c>
      <c r="K6" s="277">
        <f t="shared" si="0"/>
        <v>3</v>
      </c>
      <c r="L6" s="374">
        <v>23664</v>
      </c>
      <c r="M6" s="54"/>
      <c r="Q6" s="1"/>
      <c r="R6" s="57"/>
      <c r="S6" s="31"/>
      <c r="T6" s="31"/>
      <c r="U6" s="31"/>
      <c r="V6" s="31"/>
      <c r="W6" s="1"/>
      <c r="X6" s="1"/>
      <c r="Y6" s="1"/>
      <c r="Z6" s="1"/>
      <c r="AA6" s="1"/>
      <c r="AB6" s="1"/>
      <c r="AC6" s="1"/>
      <c r="AD6" s="1"/>
      <c r="AE6" s="1"/>
    </row>
    <row r="7" spans="5:31" x14ac:dyDescent="0.15">
      <c r="H7" s="397">
        <v>19786</v>
      </c>
      <c r="I7" s="119">
        <v>31</v>
      </c>
      <c r="J7" s="40" t="s">
        <v>71</v>
      </c>
      <c r="K7" s="277">
        <f t="shared" si="0"/>
        <v>31</v>
      </c>
      <c r="L7" s="374">
        <v>29909</v>
      </c>
      <c r="M7" s="54"/>
      <c r="Q7" s="1"/>
      <c r="R7" s="57"/>
      <c r="S7" s="31"/>
      <c r="T7" s="31"/>
      <c r="U7" s="31"/>
      <c r="V7" s="31"/>
      <c r="W7" s="1"/>
      <c r="X7" s="1"/>
      <c r="Y7" s="1"/>
      <c r="Z7" s="1"/>
      <c r="AA7" s="1"/>
      <c r="AB7" s="1"/>
      <c r="AC7" s="1"/>
      <c r="AD7" s="1"/>
      <c r="AE7" s="1"/>
    </row>
    <row r="8" spans="5:31" x14ac:dyDescent="0.15">
      <c r="H8" s="397">
        <v>18695</v>
      </c>
      <c r="I8" s="119">
        <v>2</v>
      </c>
      <c r="J8" s="40" t="s">
        <v>6</v>
      </c>
      <c r="K8" s="277">
        <f t="shared" si="0"/>
        <v>2</v>
      </c>
      <c r="L8" s="374">
        <v>22387</v>
      </c>
      <c r="M8" s="54"/>
      <c r="Q8" s="1"/>
      <c r="R8" s="57"/>
      <c r="S8" s="31"/>
      <c r="T8" s="31"/>
      <c r="U8" s="31"/>
      <c r="V8" s="31"/>
      <c r="W8" s="1"/>
      <c r="X8" s="1"/>
      <c r="Y8" s="1"/>
      <c r="Z8" s="1"/>
      <c r="AA8" s="1"/>
      <c r="AB8" s="1"/>
      <c r="AC8" s="1"/>
      <c r="AD8" s="1"/>
      <c r="AE8" s="1"/>
    </row>
    <row r="9" spans="5:31" x14ac:dyDescent="0.15">
      <c r="H9" s="127">
        <v>16598</v>
      </c>
      <c r="I9" s="119">
        <v>34</v>
      </c>
      <c r="J9" s="40" t="s">
        <v>1</v>
      </c>
      <c r="K9" s="277">
        <f t="shared" si="0"/>
        <v>34</v>
      </c>
      <c r="L9" s="374">
        <v>16301</v>
      </c>
      <c r="M9" s="54"/>
      <c r="Q9" s="1"/>
      <c r="R9" s="57"/>
      <c r="S9" s="31"/>
      <c r="T9" s="31"/>
      <c r="U9" s="31"/>
      <c r="V9" s="31"/>
      <c r="W9" s="1"/>
      <c r="X9" s="1"/>
      <c r="Y9" s="1"/>
      <c r="Z9" s="1"/>
      <c r="AA9" s="1"/>
      <c r="AB9" s="1"/>
      <c r="AC9" s="1"/>
      <c r="AD9" s="1"/>
      <c r="AE9" s="1"/>
    </row>
    <row r="10" spans="5:31" x14ac:dyDescent="0.15">
      <c r="H10" s="127">
        <v>13584</v>
      </c>
      <c r="I10" s="119">
        <v>13</v>
      </c>
      <c r="J10" s="40" t="s">
        <v>7</v>
      </c>
      <c r="K10" s="277">
        <f t="shared" si="0"/>
        <v>13</v>
      </c>
      <c r="L10" s="374">
        <v>6104</v>
      </c>
      <c r="M10" s="54"/>
      <c r="Q10" s="1"/>
      <c r="R10" s="57"/>
      <c r="S10" s="31"/>
      <c r="T10" s="31"/>
      <c r="U10" s="31"/>
      <c r="V10" s="31"/>
      <c r="W10" s="1"/>
      <c r="X10" s="1"/>
      <c r="Y10" s="1"/>
      <c r="Z10" s="1"/>
      <c r="AA10" s="1"/>
      <c r="AB10" s="1"/>
      <c r="AC10" s="1"/>
      <c r="AD10" s="1"/>
      <c r="AE10" s="1"/>
    </row>
    <row r="11" spans="5:31" x14ac:dyDescent="0.15">
      <c r="H11" s="53">
        <v>12332</v>
      </c>
      <c r="I11" s="119">
        <v>40</v>
      </c>
      <c r="J11" s="404" t="s">
        <v>2</v>
      </c>
      <c r="K11" s="277">
        <f t="shared" si="0"/>
        <v>40</v>
      </c>
      <c r="L11" s="374">
        <v>13810</v>
      </c>
      <c r="M11" s="54"/>
      <c r="N11" s="34"/>
      <c r="Q11" s="1"/>
      <c r="R11" s="57"/>
      <c r="S11" s="31"/>
      <c r="T11" s="31"/>
      <c r="U11" s="31"/>
      <c r="V11" s="31"/>
      <c r="W11" s="1"/>
      <c r="X11" s="1"/>
      <c r="Y11" s="1"/>
      <c r="Z11" s="1"/>
      <c r="AA11" s="1"/>
      <c r="AB11" s="1"/>
      <c r="AC11" s="1"/>
      <c r="AD11" s="1"/>
      <c r="AE11" s="1"/>
    </row>
    <row r="12" spans="5:31" x14ac:dyDescent="0.15">
      <c r="H12" s="554">
        <v>11505</v>
      </c>
      <c r="I12" s="119">
        <v>16</v>
      </c>
      <c r="J12" s="40" t="s">
        <v>3</v>
      </c>
      <c r="K12" s="277">
        <f t="shared" si="0"/>
        <v>16</v>
      </c>
      <c r="L12" s="375">
        <v>6482</v>
      </c>
      <c r="M12" s="54"/>
      <c r="Q12" s="1"/>
      <c r="R12" s="57"/>
      <c r="S12" s="31"/>
      <c r="T12" s="31"/>
      <c r="U12" s="31"/>
      <c r="V12" s="31"/>
      <c r="W12" s="1"/>
      <c r="X12" s="1"/>
      <c r="Y12" s="1"/>
      <c r="Z12" s="1"/>
      <c r="AA12" s="1"/>
      <c r="AB12" s="1"/>
      <c r="AC12" s="1"/>
      <c r="AD12" s="1"/>
      <c r="AE12" s="1"/>
    </row>
    <row r="13" spans="5:31" ht="14.25" thickBot="1" x14ac:dyDescent="0.2">
      <c r="E13" s="21"/>
      <c r="H13" s="546">
        <v>7403</v>
      </c>
      <c r="I13" s="194">
        <v>11</v>
      </c>
      <c r="J13" s="103" t="s">
        <v>18</v>
      </c>
      <c r="K13" s="277">
        <f t="shared" si="0"/>
        <v>11</v>
      </c>
      <c r="L13" s="375">
        <v>6599</v>
      </c>
      <c r="M13" s="54"/>
      <c r="Q13" s="1"/>
      <c r="R13" s="57"/>
      <c r="S13" s="31"/>
      <c r="T13" s="31"/>
      <c r="U13" s="31"/>
      <c r="V13" s="31"/>
      <c r="W13" s="1"/>
      <c r="X13" s="1"/>
      <c r="Y13" s="1"/>
      <c r="Z13" s="1"/>
      <c r="AA13" s="1"/>
      <c r="AB13" s="1"/>
      <c r="AC13" s="1"/>
      <c r="AD13" s="1"/>
      <c r="AE13" s="1"/>
    </row>
    <row r="14" spans="5:31" ht="14.25" thickTop="1" x14ac:dyDescent="0.15">
      <c r="E14" s="21"/>
      <c r="H14" s="532">
        <v>6415</v>
      </c>
      <c r="I14" s="303">
        <v>38</v>
      </c>
      <c r="J14" s="518" t="s">
        <v>39</v>
      </c>
      <c r="K14" s="151" t="s">
        <v>8</v>
      </c>
      <c r="L14" s="376">
        <v>192863</v>
      </c>
      <c r="M14" s="1"/>
      <c r="N14" s="65"/>
      <c r="Q14" s="1"/>
      <c r="R14" s="57"/>
      <c r="S14" s="31"/>
      <c r="T14" s="31"/>
      <c r="U14" s="31"/>
      <c r="V14" s="31"/>
      <c r="W14" s="1"/>
      <c r="X14" s="1"/>
      <c r="Y14" s="1"/>
      <c r="Z14" s="1"/>
      <c r="AA14" s="1"/>
      <c r="AB14" s="1"/>
      <c r="AC14" s="1"/>
      <c r="AD14" s="1"/>
      <c r="AE14" s="1"/>
    </row>
    <row r="15" spans="5:31" x14ac:dyDescent="0.15">
      <c r="H15" s="127">
        <v>5960</v>
      </c>
      <c r="I15" s="119">
        <v>24</v>
      </c>
      <c r="J15" s="404" t="s">
        <v>29</v>
      </c>
      <c r="K15" s="61"/>
      <c r="L15" s="32"/>
      <c r="M15" s="1"/>
      <c r="N15" s="65"/>
      <c r="Q15" s="1"/>
      <c r="R15" s="57"/>
      <c r="S15" s="31"/>
      <c r="T15" s="31"/>
      <c r="U15" s="31"/>
      <c r="V15" s="31"/>
      <c r="W15" s="1"/>
      <c r="X15" s="1"/>
      <c r="Y15" s="1"/>
      <c r="Z15" s="1"/>
      <c r="AA15" s="1"/>
      <c r="AB15" s="1"/>
      <c r="AC15" s="1"/>
      <c r="AD15" s="1"/>
      <c r="AE15" s="1"/>
    </row>
    <row r="16" spans="5:31" x14ac:dyDescent="0.15">
      <c r="H16" s="127">
        <v>5510</v>
      </c>
      <c r="I16" s="119">
        <v>21</v>
      </c>
      <c r="J16" s="454" t="s">
        <v>191</v>
      </c>
      <c r="K16" s="61"/>
      <c r="L16" s="39"/>
      <c r="Q16" s="1"/>
      <c r="R16" s="57"/>
      <c r="S16" s="31"/>
      <c r="T16" s="31"/>
      <c r="U16" s="31"/>
      <c r="V16" s="31"/>
      <c r="W16" s="1"/>
      <c r="X16" s="1"/>
      <c r="Y16" s="1"/>
      <c r="Z16" s="1"/>
      <c r="AA16" s="1"/>
      <c r="AB16" s="1"/>
      <c r="AC16" s="1"/>
      <c r="AD16" s="1"/>
      <c r="AE16" s="1"/>
    </row>
    <row r="17" spans="1:31" x14ac:dyDescent="0.15">
      <c r="H17" s="127">
        <v>5029</v>
      </c>
      <c r="I17" s="119">
        <v>26</v>
      </c>
      <c r="J17" s="40" t="s">
        <v>31</v>
      </c>
      <c r="L17" s="39"/>
      <c r="Q17" s="1"/>
      <c r="R17" s="57"/>
      <c r="S17" s="31"/>
      <c r="T17" s="31"/>
      <c r="U17" s="31"/>
      <c r="V17" s="31"/>
      <c r="W17" s="1"/>
      <c r="X17" s="1"/>
      <c r="Y17" s="1"/>
      <c r="Z17" s="1"/>
      <c r="AA17" s="1"/>
      <c r="AB17" s="1"/>
      <c r="AC17" s="1"/>
      <c r="AD17" s="1"/>
      <c r="AE17" s="1"/>
    </row>
    <row r="18" spans="1:31" x14ac:dyDescent="0.15">
      <c r="H18" s="169">
        <v>2195</v>
      </c>
      <c r="I18" s="119">
        <v>14</v>
      </c>
      <c r="J18" s="40" t="s">
        <v>20</v>
      </c>
      <c r="K18" s="1"/>
      <c r="L18" s="260" t="s">
        <v>123</v>
      </c>
      <c r="M18" t="s">
        <v>70</v>
      </c>
      <c r="N18" s="51" t="s">
        <v>83</v>
      </c>
      <c r="Q18" s="1"/>
      <c r="R18" s="57"/>
      <c r="S18" s="31"/>
      <c r="T18" s="31"/>
      <c r="U18" s="31"/>
      <c r="V18" s="31"/>
      <c r="W18" s="1"/>
      <c r="X18" s="1"/>
      <c r="Y18" s="1"/>
      <c r="Z18" s="1"/>
      <c r="AA18" s="1"/>
      <c r="AB18" s="1"/>
      <c r="AC18" s="1"/>
      <c r="AD18" s="1"/>
      <c r="AE18" s="1"/>
    </row>
    <row r="19" spans="1:31" ht="14.25" thickBot="1" x14ac:dyDescent="0.2">
      <c r="H19" s="128">
        <v>2078</v>
      </c>
      <c r="I19" s="119">
        <v>36</v>
      </c>
      <c r="J19" s="40" t="s">
        <v>5</v>
      </c>
      <c r="K19" s="163">
        <f>SUM(I4)</f>
        <v>17</v>
      </c>
      <c r="L19" s="40" t="s">
        <v>22</v>
      </c>
      <c r="M19" s="519">
        <v>31681</v>
      </c>
      <c r="N19" s="128">
        <f>SUM(H4)</f>
        <v>27863</v>
      </c>
      <c r="Q19" s="1"/>
      <c r="R19" s="57"/>
      <c r="S19" s="31"/>
      <c r="T19" s="31"/>
      <c r="U19" s="31"/>
      <c r="V19" s="31"/>
      <c r="W19" s="1"/>
      <c r="X19" s="1"/>
      <c r="Y19" s="1"/>
      <c r="Z19" s="1"/>
      <c r="AA19" s="1"/>
      <c r="AB19" s="1"/>
      <c r="AC19" s="1"/>
      <c r="AD19" s="1"/>
      <c r="AE19" s="1"/>
    </row>
    <row r="20" spans="1:31" x14ac:dyDescent="0.15">
      <c r="A20" s="73" t="s">
        <v>47</v>
      </c>
      <c r="B20" s="74" t="s">
        <v>56</v>
      </c>
      <c r="C20" s="74" t="s">
        <v>221</v>
      </c>
      <c r="D20" s="74" t="s">
        <v>212</v>
      </c>
      <c r="E20" s="74" t="s">
        <v>54</v>
      </c>
      <c r="F20" s="74" t="s">
        <v>53</v>
      </c>
      <c r="G20" s="75" t="s">
        <v>55</v>
      </c>
      <c r="H20" s="452">
        <v>2012</v>
      </c>
      <c r="I20" s="119">
        <v>9</v>
      </c>
      <c r="J20" s="454" t="s">
        <v>199</v>
      </c>
      <c r="K20" s="163">
        <f t="shared" ref="K20:K28" si="1">SUM(I5)</f>
        <v>33</v>
      </c>
      <c r="L20" s="40" t="s">
        <v>0</v>
      </c>
      <c r="M20" s="520">
        <v>23148</v>
      </c>
      <c r="N20" s="128">
        <f t="shared" ref="N20:N28" si="2">SUM(H5)</f>
        <v>26218</v>
      </c>
      <c r="Q20" s="1"/>
      <c r="R20" s="57"/>
      <c r="S20" s="31"/>
      <c r="T20" s="31"/>
      <c r="U20" s="31"/>
      <c r="V20" s="31"/>
      <c r="W20" s="1"/>
      <c r="X20" s="1"/>
      <c r="Y20" s="1"/>
      <c r="Z20" s="1"/>
      <c r="AA20" s="1"/>
      <c r="AB20" s="1"/>
      <c r="AC20" s="1"/>
      <c r="AD20" s="1"/>
      <c r="AE20" s="1"/>
    </row>
    <row r="21" spans="1:31" x14ac:dyDescent="0.15">
      <c r="A21" s="76">
        <v>1</v>
      </c>
      <c r="B21" s="40" t="s">
        <v>22</v>
      </c>
      <c r="C21" s="276">
        <f>SUM(H4)</f>
        <v>27863</v>
      </c>
      <c r="D21" s="9">
        <f>SUM(L4)</f>
        <v>17408</v>
      </c>
      <c r="E21" s="66">
        <f t="shared" ref="E21:E30" si="3">SUM(N19/M19*100)</f>
        <v>87.948612733183921</v>
      </c>
      <c r="F21" s="66">
        <f t="shared" ref="F21:F31" si="4">SUM(C21/D21*100)</f>
        <v>160.05859375</v>
      </c>
      <c r="G21" s="77"/>
      <c r="H21" s="127">
        <v>1879</v>
      </c>
      <c r="I21" s="119">
        <v>1</v>
      </c>
      <c r="J21" s="40" t="s">
        <v>4</v>
      </c>
      <c r="K21" s="163">
        <f t="shared" si="1"/>
        <v>3</v>
      </c>
      <c r="L21" s="40" t="s">
        <v>11</v>
      </c>
      <c r="M21" s="520">
        <v>12236</v>
      </c>
      <c r="N21" s="128">
        <f t="shared" si="2"/>
        <v>23005</v>
      </c>
      <c r="Q21" s="1"/>
      <c r="R21" s="57"/>
      <c r="S21" s="31"/>
      <c r="T21" s="31"/>
      <c r="U21" s="31"/>
      <c r="V21" s="31"/>
      <c r="W21" s="1"/>
      <c r="X21" s="1"/>
      <c r="Y21" s="1"/>
      <c r="Z21" s="1"/>
      <c r="AA21" s="1"/>
      <c r="AB21" s="1"/>
      <c r="AC21" s="1"/>
      <c r="AD21" s="1"/>
      <c r="AE21" s="1"/>
    </row>
    <row r="22" spans="1:31" x14ac:dyDescent="0.15">
      <c r="A22" s="76">
        <v>2</v>
      </c>
      <c r="B22" s="40" t="s">
        <v>0</v>
      </c>
      <c r="C22" s="276">
        <f t="shared" ref="C22:C30" si="5">SUM(H5)</f>
        <v>26218</v>
      </c>
      <c r="D22" s="9">
        <f t="shared" ref="D22:D30" si="6">SUM(L5)</f>
        <v>18160</v>
      </c>
      <c r="E22" s="66">
        <f t="shared" si="3"/>
        <v>113.26248487990323</v>
      </c>
      <c r="F22" s="66">
        <f t="shared" si="4"/>
        <v>144.37224669603523</v>
      </c>
      <c r="G22" s="77"/>
      <c r="H22" s="127">
        <v>1783</v>
      </c>
      <c r="I22" s="119">
        <v>25</v>
      </c>
      <c r="J22" s="40" t="s">
        <v>30</v>
      </c>
      <c r="K22" s="163">
        <f t="shared" si="1"/>
        <v>31</v>
      </c>
      <c r="L22" s="40" t="s">
        <v>71</v>
      </c>
      <c r="M22" s="520">
        <v>23295</v>
      </c>
      <c r="N22" s="128">
        <f t="shared" si="2"/>
        <v>19786</v>
      </c>
      <c r="Q22" s="1"/>
      <c r="R22" s="57"/>
      <c r="S22" s="31"/>
      <c r="T22" s="31"/>
      <c r="U22" s="31"/>
      <c r="V22" s="31"/>
      <c r="W22" s="1"/>
      <c r="X22" s="1"/>
      <c r="Y22" s="1"/>
      <c r="Z22" s="1"/>
      <c r="AA22" s="1"/>
      <c r="AB22" s="1"/>
      <c r="AC22" s="1"/>
      <c r="AD22" s="1"/>
      <c r="AE22" s="1"/>
    </row>
    <row r="23" spans="1:31" x14ac:dyDescent="0.15">
      <c r="A23" s="76">
        <v>3</v>
      </c>
      <c r="B23" s="40" t="s">
        <v>11</v>
      </c>
      <c r="C23" s="533">
        <f t="shared" si="5"/>
        <v>23005</v>
      </c>
      <c r="D23" s="139">
        <f t="shared" si="6"/>
        <v>23664</v>
      </c>
      <c r="E23" s="534">
        <f t="shared" si="3"/>
        <v>188.01078783916313</v>
      </c>
      <c r="F23" s="534">
        <f t="shared" si="4"/>
        <v>97.215179175118323</v>
      </c>
      <c r="G23" s="77"/>
      <c r="H23" s="397">
        <v>889</v>
      </c>
      <c r="I23" s="119">
        <v>27</v>
      </c>
      <c r="J23" s="40" t="s">
        <v>32</v>
      </c>
      <c r="K23" s="163">
        <f t="shared" si="1"/>
        <v>2</v>
      </c>
      <c r="L23" s="40" t="s">
        <v>6</v>
      </c>
      <c r="M23" s="520">
        <v>10391</v>
      </c>
      <c r="N23" s="128">
        <f t="shared" si="2"/>
        <v>18695</v>
      </c>
      <c r="Q23" s="1"/>
      <c r="R23" s="57"/>
      <c r="S23" s="31"/>
      <c r="T23" s="31"/>
      <c r="U23" s="31"/>
      <c r="V23" s="31"/>
      <c r="W23" s="1"/>
      <c r="X23" s="1"/>
      <c r="Y23" s="1"/>
      <c r="Z23" s="1"/>
      <c r="AA23" s="1"/>
      <c r="AB23" s="1"/>
      <c r="AC23" s="1"/>
      <c r="AD23" s="1"/>
      <c r="AE23" s="1"/>
    </row>
    <row r="24" spans="1:31" x14ac:dyDescent="0.15">
      <c r="A24" s="76">
        <v>4</v>
      </c>
      <c r="B24" s="40" t="s">
        <v>71</v>
      </c>
      <c r="C24" s="276">
        <f t="shared" si="5"/>
        <v>19786</v>
      </c>
      <c r="D24" s="9">
        <f t="shared" si="6"/>
        <v>29909</v>
      </c>
      <c r="E24" s="66">
        <f t="shared" si="3"/>
        <v>84.936681691350074</v>
      </c>
      <c r="F24" s="66">
        <f t="shared" si="4"/>
        <v>66.154000468086522</v>
      </c>
      <c r="G24" s="77"/>
      <c r="H24" s="127">
        <v>389</v>
      </c>
      <c r="I24" s="119">
        <v>39</v>
      </c>
      <c r="J24" s="40" t="s">
        <v>40</v>
      </c>
      <c r="K24" s="163">
        <f t="shared" si="1"/>
        <v>34</v>
      </c>
      <c r="L24" s="40" t="s">
        <v>1</v>
      </c>
      <c r="M24" s="520">
        <v>20027</v>
      </c>
      <c r="N24" s="128">
        <f t="shared" si="2"/>
        <v>16598</v>
      </c>
      <c r="Q24" s="1"/>
      <c r="R24" s="57"/>
      <c r="S24" s="31"/>
      <c r="T24" s="31"/>
      <c r="U24" s="31"/>
      <c r="V24" s="31"/>
      <c r="W24" s="1"/>
      <c r="X24" s="1"/>
      <c r="Y24" s="1"/>
      <c r="Z24" s="1"/>
      <c r="AA24" s="1"/>
      <c r="AB24" s="1"/>
      <c r="AC24" s="1"/>
      <c r="AD24" s="1"/>
      <c r="AE24" s="1"/>
    </row>
    <row r="25" spans="1:31" x14ac:dyDescent="0.15">
      <c r="A25" s="76">
        <v>5</v>
      </c>
      <c r="B25" s="40" t="s">
        <v>6</v>
      </c>
      <c r="C25" s="276">
        <f t="shared" si="5"/>
        <v>18695</v>
      </c>
      <c r="D25" s="9">
        <f t="shared" si="6"/>
        <v>22387</v>
      </c>
      <c r="E25" s="66">
        <f t="shared" si="3"/>
        <v>179.91531132711</v>
      </c>
      <c r="F25" s="66">
        <f t="shared" si="4"/>
        <v>83.508286058873452</v>
      </c>
      <c r="G25" s="87"/>
      <c r="H25" s="127">
        <v>379</v>
      </c>
      <c r="I25" s="119">
        <v>12</v>
      </c>
      <c r="J25" s="40" t="s">
        <v>19</v>
      </c>
      <c r="K25" s="163">
        <f t="shared" si="1"/>
        <v>13</v>
      </c>
      <c r="L25" s="40" t="s">
        <v>7</v>
      </c>
      <c r="M25" s="520">
        <v>15098</v>
      </c>
      <c r="N25" s="128">
        <f t="shared" si="2"/>
        <v>13584</v>
      </c>
      <c r="Q25" s="1"/>
      <c r="R25" s="57"/>
      <c r="S25" s="31"/>
      <c r="T25" s="31"/>
      <c r="U25" s="31"/>
      <c r="V25" s="31"/>
      <c r="W25" s="1"/>
      <c r="X25" s="1"/>
      <c r="Y25" s="1"/>
      <c r="Z25" s="1"/>
      <c r="AA25" s="1"/>
      <c r="AB25" s="1"/>
      <c r="AC25" s="1"/>
      <c r="AD25" s="1"/>
      <c r="AE25" s="1"/>
    </row>
    <row r="26" spans="1:31" x14ac:dyDescent="0.15">
      <c r="A26" s="76">
        <v>6</v>
      </c>
      <c r="B26" s="40" t="s">
        <v>1</v>
      </c>
      <c r="C26" s="276">
        <f t="shared" si="5"/>
        <v>16598</v>
      </c>
      <c r="D26" s="9">
        <f t="shared" si="6"/>
        <v>16301</v>
      </c>
      <c r="E26" s="66">
        <f t="shared" si="3"/>
        <v>82.878114545363758</v>
      </c>
      <c r="F26" s="66">
        <f t="shared" si="4"/>
        <v>101.82197411201767</v>
      </c>
      <c r="G26" s="77"/>
      <c r="H26" s="53">
        <v>362</v>
      </c>
      <c r="I26" s="119">
        <v>4</v>
      </c>
      <c r="J26" s="40" t="s">
        <v>12</v>
      </c>
      <c r="K26" s="163">
        <f t="shared" si="1"/>
        <v>40</v>
      </c>
      <c r="L26" s="404" t="s">
        <v>2</v>
      </c>
      <c r="M26" s="520">
        <v>14380</v>
      </c>
      <c r="N26" s="128">
        <f t="shared" si="2"/>
        <v>12332</v>
      </c>
      <c r="Q26" s="1"/>
      <c r="R26" s="57"/>
      <c r="S26" s="31"/>
      <c r="T26" s="31"/>
      <c r="U26" s="31"/>
      <c r="V26" s="31"/>
      <c r="W26" s="1"/>
      <c r="X26" s="1"/>
      <c r="Y26" s="1"/>
      <c r="Z26" s="1"/>
      <c r="AA26" s="1"/>
      <c r="AB26" s="1"/>
      <c r="AC26" s="1"/>
      <c r="AD26" s="1"/>
      <c r="AE26" s="1"/>
    </row>
    <row r="27" spans="1:31" x14ac:dyDescent="0.15">
      <c r="A27" s="76">
        <v>7</v>
      </c>
      <c r="B27" s="40" t="s">
        <v>7</v>
      </c>
      <c r="C27" s="276">
        <f t="shared" si="5"/>
        <v>13584</v>
      </c>
      <c r="D27" s="9">
        <f t="shared" si="6"/>
        <v>6104</v>
      </c>
      <c r="E27" s="66">
        <f t="shared" si="3"/>
        <v>89.972181745926619</v>
      </c>
      <c r="F27" s="66">
        <f t="shared" si="4"/>
        <v>222.54259501965925</v>
      </c>
      <c r="G27" s="77"/>
      <c r="H27" s="127">
        <v>236</v>
      </c>
      <c r="I27" s="119">
        <v>7</v>
      </c>
      <c r="J27" s="40" t="s">
        <v>15</v>
      </c>
      <c r="K27" s="163">
        <f t="shared" si="1"/>
        <v>16</v>
      </c>
      <c r="L27" s="40" t="s">
        <v>3</v>
      </c>
      <c r="M27" s="521">
        <v>13420</v>
      </c>
      <c r="N27" s="128">
        <f t="shared" si="2"/>
        <v>11505</v>
      </c>
      <c r="Q27" s="1"/>
      <c r="R27" s="57"/>
      <c r="S27" s="31"/>
      <c r="T27" s="31"/>
      <c r="U27" s="31"/>
      <c r="V27" s="31"/>
      <c r="W27" s="1"/>
      <c r="X27" s="1"/>
      <c r="Y27" s="1"/>
      <c r="Z27" s="1"/>
      <c r="AA27" s="1"/>
      <c r="AB27" s="1"/>
      <c r="AC27" s="1"/>
      <c r="AD27" s="1"/>
      <c r="AE27" s="1"/>
    </row>
    <row r="28" spans="1:31" ht="14.25" thickBot="1" x14ac:dyDescent="0.2">
      <c r="A28" s="76">
        <v>8</v>
      </c>
      <c r="B28" s="404" t="s">
        <v>2</v>
      </c>
      <c r="C28" s="276">
        <f t="shared" si="5"/>
        <v>12332</v>
      </c>
      <c r="D28" s="9">
        <f t="shared" si="6"/>
        <v>13810</v>
      </c>
      <c r="E28" s="66">
        <f t="shared" si="3"/>
        <v>85.757997218358824</v>
      </c>
      <c r="F28" s="66">
        <f t="shared" si="4"/>
        <v>89.297610427226644</v>
      </c>
      <c r="G28" s="88"/>
      <c r="H28" s="127">
        <v>228</v>
      </c>
      <c r="I28" s="119">
        <v>32</v>
      </c>
      <c r="J28" s="40" t="s">
        <v>36</v>
      </c>
      <c r="K28" s="252">
        <f t="shared" si="1"/>
        <v>11</v>
      </c>
      <c r="L28" s="103" t="s">
        <v>18</v>
      </c>
      <c r="M28" s="522">
        <v>5565</v>
      </c>
      <c r="N28" s="233">
        <f t="shared" si="2"/>
        <v>7403</v>
      </c>
      <c r="Q28" s="1"/>
      <c r="R28" s="57"/>
      <c r="S28" s="31"/>
      <c r="T28" s="31"/>
      <c r="U28" s="31"/>
      <c r="V28" s="31"/>
      <c r="W28" s="1"/>
      <c r="X28" s="1"/>
      <c r="Y28" s="1"/>
      <c r="Z28" s="1"/>
      <c r="AA28" s="1"/>
      <c r="AB28" s="1"/>
      <c r="AC28" s="1"/>
      <c r="AD28" s="1"/>
      <c r="AE28" s="1"/>
    </row>
    <row r="29" spans="1:31" ht="14.25" thickTop="1" x14ac:dyDescent="0.15">
      <c r="A29" s="76">
        <v>9</v>
      </c>
      <c r="B29" s="40" t="s">
        <v>3</v>
      </c>
      <c r="C29" s="276">
        <f t="shared" si="5"/>
        <v>11505</v>
      </c>
      <c r="D29" s="9">
        <f t="shared" si="6"/>
        <v>6482</v>
      </c>
      <c r="E29" s="66">
        <f t="shared" si="3"/>
        <v>85.730253353204176</v>
      </c>
      <c r="F29" s="66">
        <f t="shared" si="4"/>
        <v>177.49151496451711</v>
      </c>
      <c r="G29" s="87"/>
      <c r="H29" s="127">
        <v>102</v>
      </c>
      <c r="I29" s="119">
        <v>29</v>
      </c>
      <c r="J29" s="40" t="s">
        <v>57</v>
      </c>
      <c r="K29" s="161"/>
      <c r="L29" s="161" t="s">
        <v>203</v>
      </c>
      <c r="M29" s="523">
        <v>206790</v>
      </c>
      <c r="N29" s="241">
        <f>SUM(H44)</f>
        <v>212769</v>
      </c>
      <c r="Q29" s="1"/>
      <c r="R29" s="57"/>
      <c r="S29" s="31"/>
      <c r="T29" s="31"/>
      <c r="U29" s="31"/>
      <c r="V29" s="31"/>
      <c r="W29" s="1"/>
      <c r="X29" s="1"/>
      <c r="Y29" s="1"/>
      <c r="Z29" s="1"/>
      <c r="AA29" s="1"/>
      <c r="AB29" s="1"/>
      <c r="AC29" s="1"/>
      <c r="AD29" s="1"/>
      <c r="AE29" s="1"/>
    </row>
    <row r="30" spans="1:31" ht="14.25" thickBot="1" x14ac:dyDescent="0.2">
      <c r="A30" s="89">
        <v>10</v>
      </c>
      <c r="B30" s="103" t="s">
        <v>18</v>
      </c>
      <c r="C30" s="276">
        <f t="shared" si="5"/>
        <v>7403</v>
      </c>
      <c r="D30" s="9">
        <f t="shared" si="6"/>
        <v>6599</v>
      </c>
      <c r="E30" s="72">
        <f t="shared" si="3"/>
        <v>133.02785265049414</v>
      </c>
      <c r="F30" s="78">
        <f t="shared" si="4"/>
        <v>112.18366419154418</v>
      </c>
      <c r="G30" s="90"/>
      <c r="H30" s="127">
        <v>85</v>
      </c>
      <c r="I30" s="119">
        <v>20</v>
      </c>
      <c r="J30" s="40" t="s">
        <v>25</v>
      </c>
      <c r="K30" s="1"/>
      <c r="Q30" s="1"/>
      <c r="R30" s="57"/>
      <c r="S30" s="31"/>
      <c r="T30" s="31"/>
      <c r="U30" s="31"/>
      <c r="V30" s="31"/>
      <c r="W30" s="1"/>
      <c r="X30" s="1"/>
      <c r="Y30" s="1"/>
      <c r="Z30" s="1"/>
      <c r="AA30" s="1"/>
      <c r="AB30" s="1"/>
      <c r="AC30" s="1"/>
      <c r="AD30" s="1"/>
      <c r="AE30" s="1"/>
    </row>
    <row r="31" spans="1:31" ht="14.25" thickBot="1" x14ac:dyDescent="0.2">
      <c r="A31" s="80"/>
      <c r="B31" s="81" t="s">
        <v>60</v>
      </c>
      <c r="C31" s="82">
        <f>SUM(H44)</f>
        <v>212769</v>
      </c>
      <c r="D31" s="82">
        <f>SUM(L14)</f>
        <v>192863</v>
      </c>
      <c r="E31" s="85">
        <f>SUM(N29/M29*100)</f>
        <v>102.89133903960538</v>
      </c>
      <c r="F31" s="78">
        <f t="shared" si="4"/>
        <v>110.32131616743493</v>
      </c>
      <c r="G31" s="86"/>
      <c r="H31" s="127">
        <v>79</v>
      </c>
      <c r="I31" s="119">
        <v>5</v>
      </c>
      <c r="J31" s="40" t="s">
        <v>13</v>
      </c>
      <c r="K31" s="1"/>
      <c r="L31" s="65"/>
      <c r="M31" s="31"/>
      <c r="N31" s="31"/>
      <c r="Q31" s="1"/>
      <c r="R31" s="57"/>
      <c r="S31" s="31"/>
      <c r="T31" s="31"/>
      <c r="U31" s="31"/>
      <c r="V31" s="31"/>
      <c r="W31" s="1"/>
      <c r="X31" s="1"/>
      <c r="Y31" s="1"/>
      <c r="Z31" s="1"/>
      <c r="AA31" s="1"/>
      <c r="AB31" s="1"/>
      <c r="AC31" s="1"/>
      <c r="AD31" s="1"/>
      <c r="AE31" s="1"/>
    </row>
    <row r="32" spans="1:31" x14ac:dyDescent="0.15">
      <c r="H32" s="128">
        <v>68</v>
      </c>
      <c r="I32" s="119">
        <v>10</v>
      </c>
      <c r="J32" s="40" t="s">
        <v>17</v>
      </c>
      <c r="K32" s="1"/>
      <c r="L32" s="65"/>
      <c r="M32" s="31"/>
      <c r="N32" s="31"/>
      <c r="Q32" s="1"/>
      <c r="R32" s="57"/>
      <c r="S32" s="31"/>
      <c r="T32" s="31"/>
      <c r="U32" s="31"/>
      <c r="V32" s="31"/>
      <c r="W32" s="1"/>
      <c r="X32" s="1"/>
      <c r="Y32" s="1"/>
      <c r="Z32" s="1"/>
      <c r="AA32" s="1"/>
      <c r="AB32" s="1"/>
      <c r="AC32" s="1"/>
      <c r="AD32" s="1"/>
      <c r="AE32" s="1"/>
    </row>
    <row r="33" spans="3:31" x14ac:dyDescent="0.15">
      <c r="C33" s="31"/>
      <c r="D33" s="1"/>
      <c r="E33" s="22"/>
      <c r="H33" s="127">
        <v>55</v>
      </c>
      <c r="I33" s="119">
        <v>18</v>
      </c>
      <c r="J33" s="40" t="s">
        <v>23</v>
      </c>
      <c r="K33" s="1"/>
      <c r="L33" s="65"/>
      <c r="M33" s="31"/>
      <c r="N33" s="31"/>
      <c r="Q33" s="1"/>
      <c r="R33" s="57"/>
      <c r="S33" s="31"/>
      <c r="T33" s="31"/>
      <c r="U33" s="31"/>
      <c r="V33" s="31"/>
      <c r="W33" s="1"/>
      <c r="X33" s="1"/>
      <c r="Y33" s="1"/>
      <c r="Z33" s="1"/>
      <c r="AA33" s="1"/>
      <c r="AB33" s="1"/>
      <c r="AC33" s="1"/>
      <c r="AD33" s="1"/>
      <c r="AE33" s="1"/>
    </row>
    <row r="34" spans="3:31" x14ac:dyDescent="0.15">
      <c r="H34" s="127">
        <v>26</v>
      </c>
      <c r="I34" s="119">
        <v>19</v>
      </c>
      <c r="J34" s="40" t="s">
        <v>24</v>
      </c>
      <c r="K34" s="1"/>
      <c r="L34" s="65"/>
      <c r="M34" s="31"/>
      <c r="N34" s="31"/>
      <c r="Q34" s="1"/>
      <c r="R34" s="57"/>
      <c r="S34" s="31"/>
      <c r="T34" s="31"/>
      <c r="U34" s="31"/>
      <c r="V34" s="31"/>
      <c r="W34" s="1"/>
      <c r="X34" s="1"/>
      <c r="Y34" s="1"/>
      <c r="Z34" s="1"/>
      <c r="AA34" s="1"/>
      <c r="AB34" s="1"/>
      <c r="AC34" s="1"/>
      <c r="AD34" s="1"/>
      <c r="AE34" s="1"/>
    </row>
    <row r="35" spans="3:31" x14ac:dyDescent="0.15">
      <c r="C35" s="31"/>
      <c r="D35" s="1"/>
      <c r="E35" s="22"/>
      <c r="F35" s="1"/>
      <c r="H35" s="169">
        <v>14</v>
      </c>
      <c r="I35" s="119">
        <v>23</v>
      </c>
      <c r="J35" s="40" t="s">
        <v>28</v>
      </c>
      <c r="K35" s="1"/>
      <c r="L35" s="65"/>
      <c r="M35" s="31"/>
      <c r="N35" s="31"/>
      <c r="Q35" s="1"/>
      <c r="R35" s="57"/>
      <c r="S35" s="31"/>
      <c r="T35" s="31"/>
      <c r="U35" s="31"/>
      <c r="V35" s="31"/>
      <c r="W35" s="1"/>
      <c r="X35" s="1"/>
      <c r="Y35" s="1"/>
      <c r="Z35" s="1"/>
      <c r="AA35" s="1"/>
      <c r="AB35" s="1"/>
      <c r="AC35" s="1"/>
      <c r="AD35" s="1"/>
      <c r="AE35" s="1"/>
    </row>
    <row r="36" spans="3:31" x14ac:dyDescent="0.15">
      <c r="H36" s="128">
        <v>7</v>
      </c>
      <c r="I36" s="119">
        <v>15</v>
      </c>
      <c r="J36" s="40" t="s">
        <v>21</v>
      </c>
      <c r="K36" s="1"/>
      <c r="L36" s="65"/>
      <c r="M36" s="31"/>
      <c r="N36" s="31"/>
      <c r="Q36" s="1"/>
      <c r="R36" s="57"/>
      <c r="S36" s="31"/>
      <c r="T36" s="31"/>
      <c r="U36" s="31"/>
      <c r="V36" s="31"/>
      <c r="W36" s="1"/>
      <c r="X36" s="1"/>
      <c r="Y36" s="1"/>
      <c r="Z36" s="1"/>
      <c r="AA36" s="1"/>
      <c r="AB36" s="1"/>
      <c r="AC36" s="1"/>
      <c r="AD36" s="1"/>
      <c r="AE36" s="1"/>
    </row>
    <row r="37" spans="3:31" x14ac:dyDescent="0.15">
      <c r="H37" s="127">
        <v>0</v>
      </c>
      <c r="I37" s="119">
        <v>6</v>
      </c>
      <c r="J37" s="40" t="s">
        <v>14</v>
      </c>
      <c r="K37" s="1"/>
      <c r="L37" s="65"/>
      <c r="M37" s="31"/>
      <c r="N37" s="31"/>
      <c r="Q37" s="1"/>
      <c r="R37" s="57"/>
      <c r="S37" s="31"/>
      <c r="T37" s="31"/>
      <c r="U37" s="31"/>
      <c r="V37" s="31"/>
      <c r="W37" s="1"/>
      <c r="X37" s="1"/>
      <c r="Y37" s="1"/>
      <c r="Z37" s="1"/>
      <c r="AA37" s="1"/>
      <c r="AB37" s="1"/>
      <c r="AC37" s="1"/>
      <c r="AD37" s="1"/>
      <c r="AE37" s="1"/>
    </row>
    <row r="38" spans="3:31" x14ac:dyDescent="0.15">
      <c r="H38" s="53">
        <v>0</v>
      </c>
      <c r="I38" s="119">
        <v>8</v>
      </c>
      <c r="J38" s="40" t="s">
        <v>16</v>
      </c>
      <c r="K38" s="1"/>
      <c r="L38" s="65"/>
      <c r="M38" s="31"/>
      <c r="N38" s="31"/>
      <c r="Q38" s="1"/>
      <c r="R38" s="57"/>
      <c r="S38" s="31"/>
      <c r="T38" s="31"/>
      <c r="U38" s="31"/>
      <c r="V38" s="31"/>
      <c r="W38" s="1"/>
      <c r="X38" s="1"/>
      <c r="Y38" s="1"/>
      <c r="Z38" s="1"/>
      <c r="AA38" s="1"/>
      <c r="AB38" s="1"/>
      <c r="AC38" s="1"/>
      <c r="AD38" s="1"/>
      <c r="AE38" s="1"/>
    </row>
    <row r="39" spans="3:31" x14ac:dyDescent="0.15">
      <c r="H39" s="127">
        <v>0</v>
      </c>
      <c r="I39" s="119">
        <v>22</v>
      </c>
      <c r="J39" s="40" t="s">
        <v>27</v>
      </c>
      <c r="K39" s="1"/>
      <c r="L39" s="65"/>
      <c r="M39" s="31"/>
      <c r="N39" s="31"/>
      <c r="Q39" s="1"/>
      <c r="R39" s="57"/>
      <c r="S39" s="31"/>
      <c r="T39" s="31"/>
      <c r="U39" s="31"/>
      <c r="V39" s="31"/>
      <c r="W39" s="1"/>
      <c r="X39" s="1"/>
      <c r="Y39" s="1"/>
      <c r="Z39" s="1"/>
      <c r="AA39" s="1"/>
      <c r="AB39" s="1"/>
      <c r="AC39" s="1"/>
      <c r="AD39" s="1"/>
      <c r="AE39" s="1"/>
    </row>
    <row r="40" spans="3:31" x14ac:dyDescent="0.15">
      <c r="H40" s="127">
        <v>0</v>
      </c>
      <c r="I40" s="119">
        <v>28</v>
      </c>
      <c r="J40" s="40" t="s">
        <v>33</v>
      </c>
      <c r="K40" s="1"/>
      <c r="L40" s="65"/>
      <c r="M40" s="31"/>
      <c r="N40" s="31"/>
      <c r="Q40" s="1"/>
      <c r="R40" s="57"/>
      <c r="S40" s="31"/>
      <c r="T40" s="31"/>
      <c r="U40" s="31"/>
      <c r="V40" s="31"/>
      <c r="W40" s="1"/>
      <c r="X40" s="1"/>
      <c r="Y40" s="1"/>
      <c r="Z40" s="1"/>
      <c r="AA40" s="1"/>
      <c r="AB40" s="1"/>
      <c r="AC40" s="1"/>
      <c r="AD40" s="1"/>
      <c r="AE40" s="1"/>
    </row>
    <row r="41" spans="3:31" x14ac:dyDescent="0.15">
      <c r="H41" s="127">
        <v>0</v>
      </c>
      <c r="I41" s="119">
        <v>30</v>
      </c>
      <c r="J41" s="40" t="s">
        <v>34</v>
      </c>
      <c r="K41" s="1"/>
      <c r="L41" s="1"/>
      <c r="N41" s="31"/>
      <c r="Q41" s="1"/>
      <c r="R41" s="57"/>
      <c r="S41" s="31"/>
      <c r="T41" s="31"/>
      <c r="U41" s="31"/>
      <c r="V41" s="31"/>
      <c r="W41" s="1"/>
      <c r="X41" s="1"/>
      <c r="Y41" s="1"/>
      <c r="Z41" s="1"/>
      <c r="AA41" s="1"/>
      <c r="AB41" s="1"/>
      <c r="AC41" s="1"/>
      <c r="AD41" s="1"/>
      <c r="AE41" s="1"/>
    </row>
    <row r="42" spans="3:31" x14ac:dyDescent="0.15">
      <c r="H42" s="127">
        <v>0</v>
      </c>
      <c r="I42" s="119">
        <v>35</v>
      </c>
      <c r="J42" s="40" t="s">
        <v>37</v>
      </c>
      <c r="K42" s="1"/>
      <c r="L42" s="1"/>
      <c r="M42" s="57"/>
      <c r="N42" s="31"/>
      <c r="Q42" s="1"/>
      <c r="R42" s="57"/>
      <c r="S42" s="31"/>
      <c r="T42" s="31"/>
      <c r="U42" s="31"/>
      <c r="V42" s="31"/>
      <c r="W42" s="1"/>
      <c r="X42" s="1"/>
      <c r="Y42" s="1"/>
      <c r="Z42" s="1"/>
      <c r="AA42" s="1"/>
      <c r="AB42" s="1"/>
      <c r="AC42" s="1"/>
      <c r="AD42" s="1"/>
      <c r="AE42" s="1"/>
    </row>
    <row r="43" spans="3:31" x14ac:dyDescent="0.15">
      <c r="H43" s="127">
        <v>0</v>
      </c>
      <c r="I43" s="119">
        <v>37</v>
      </c>
      <c r="J43" s="40" t="s">
        <v>38</v>
      </c>
      <c r="K43" s="1"/>
      <c r="L43" s="1"/>
      <c r="M43" s="57"/>
      <c r="N43" s="31"/>
      <c r="Q43" s="1"/>
      <c r="R43" s="57"/>
      <c r="S43" s="37"/>
      <c r="T43" s="37"/>
      <c r="U43" s="37"/>
      <c r="V43" s="1"/>
      <c r="W43" s="1"/>
      <c r="X43" s="1"/>
      <c r="Y43" s="1"/>
      <c r="Z43" s="1"/>
      <c r="AA43" s="1"/>
      <c r="AB43" s="1"/>
      <c r="AC43" s="1"/>
      <c r="AD43" s="1"/>
      <c r="AE43" s="1"/>
    </row>
    <row r="44" spans="3:31" x14ac:dyDescent="0.15">
      <c r="H44" s="166">
        <f>SUM(H4:H43)</f>
        <v>212769</v>
      </c>
      <c r="I44" s="119"/>
      <c r="J44" s="5" t="s">
        <v>51</v>
      </c>
      <c r="K44" s="1"/>
      <c r="L44" s="1"/>
      <c r="M44" s="57"/>
      <c r="N44" s="31"/>
      <c r="Q44" s="1"/>
      <c r="R44" s="57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</row>
    <row r="45" spans="3:31" x14ac:dyDescent="0.15">
      <c r="K45" s="1"/>
      <c r="L45" s="1"/>
      <c r="M45" s="57"/>
      <c r="N45" s="31"/>
      <c r="Q45" s="1"/>
      <c r="R45" s="154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</row>
    <row r="46" spans="3:31" x14ac:dyDescent="0.15">
      <c r="L46" s="1"/>
      <c r="M46" s="57"/>
      <c r="N46" s="31"/>
      <c r="Q46" s="1"/>
      <c r="R46" s="152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</row>
    <row r="47" spans="3:31" x14ac:dyDescent="0.15">
      <c r="L47" s="1"/>
      <c r="M47" s="57"/>
      <c r="N47" s="31"/>
      <c r="Q47" s="1"/>
      <c r="R47" s="153"/>
      <c r="S47" s="56"/>
      <c r="T47" s="56"/>
      <c r="U47" s="56"/>
      <c r="V47" s="56"/>
      <c r="W47" s="56"/>
      <c r="X47" s="56"/>
      <c r="Y47" s="56"/>
      <c r="Z47" s="56"/>
      <c r="AA47" s="56"/>
      <c r="AB47" s="56"/>
      <c r="AC47" s="56"/>
      <c r="AD47" s="56"/>
      <c r="AE47" s="1"/>
    </row>
    <row r="48" spans="3:31" x14ac:dyDescent="0.15">
      <c r="C48" s="1"/>
      <c r="D48" s="1"/>
      <c r="E48" s="1"/>
      <c r="F48" s="1"/>
      <c r="G48" s="1"/>
      <c r="H48" s="261" t="s">
        <v>221</v>
      </c>
      <c r="I48" s="119"/>
      <c r="J48" s="262" t="s">
        <v>104</v>
      </c>
      <c r="K48" s="5"/>
      <c r="L48" s="443" t="s">
        <v>212</v>
      </c>
      <c r="M48" s="57"/>
      <c r="N48" s="31"/>
      <c r="Q48" s="1"/>
      <c r="R48" s="57"/>
      <c r="S48" s="31"/>
      <c r="T48" s="31"/>
      <c r="U48" s="31"/>
      <c r="V48" s="31"/>
      <c r="W48" s="1"/>
      <c r="X48" s="1"/>
      <c r="Y48" s="1"/>
      <c r="Z48" s="1"/>
      <c r="AA48" s="1"/>
      <c r="AB48" s="1"/>
      <c r="AC48" s="1"/>
      <c r="AD48" s="1"/>
      <c r="AE48" s="1"/>
    </row>
    <row r="49" spans="1:31" x14ac:dyDescent="0.15">
      <c r="A49" s="1"/>
      <c r="B49" s="1"/>
      <c r="C49" s="1"/>
      <c r="D49" s="1"/>
      <c r="E49" s="1"/>
      <c r="F49" s="1"/>
      <c r="G49" s="1"/>
      <c r="H49" s="135" t="s">
        <v>119</v>
      </c>
      <c r="I49" s="119"/>
      <c r="J49" s="202" t="s">
        <v>10</v>
      </c>
      <c r="K49" s="5"/>
      <c r="L49" s="443" t="s">
        <v>218</v>
      </c>
      <c r="M49" s="118"/>
      <c r="Q49" s="1"/>
      <c r="R49" s="57"/>
      <c r="S49" s="31"/>
      <c r="T49" s="31"/>
      <c r="U49" s="31"/>
      <c r="V49" s="31"/>
      <c r="W49" s="1"/>
      <c r="X49" s="1"/>
      <c r="Y49" s="1"/>
      <c r="Z49" s="1"/>
      <c r="AA49" s="1"/>
      <c r="AB49" s="1"/>
      <c r="AC49" s="1"/>
      <c r="AD49" s="1"/>
      <c r="AE49" s="1"/>
    </row>
    <row r="50" spans="1:31" x14ac:dyDescent="0.15">
      <c r="A50" s="1"/>
      <c r="B50" s="1"/>
      <c r="C50" s="1"/>
      <c r="D50" s="1"/>
      <c r="E50" s="1"/>
      <c r="F50" s="1"/>
      <c r="G50" s="1"/>
      <c r="H50" s="52">
        <v>33586</v>
      </c>
      <c r="I50" s="119">
        <v>16</v>
      </c>
      <c r="J50" s="40" t="s">
        <v>3</v>
      </c>
      <c r="K50" s="441">
        <f>SUM(I50)</f>
        <v>16</v>
      </c>
      <c r="L50" s="444">
        <v>25999</v>
      </c>
      <c r="M50" s="54"/>
      <c r="Q50" s="1"/>
      <c r="R50" s="57"/>
      <c r="S50" s="31"/>
      <c r="T50" s="31"/>
      <c r="U50" s="31"/>
      <c r="V50" s="31"/>
      <c r="W50" s="1"/>
      <c r="X50" s="1"/>
      <c r="Y50" s="1"/>
      <c r="Z50" s="1"/>
      <c r="AA50" s="1"/>
      <c r="AB50" s="1"/>
      <c r="AC50" s="1"/>
      <c r="AD50" s="1"/>
      <c r="AE50" s="1"/>
    </row>
    <row r="51" spans="1:31" x14ac:dyDescent="0.15">
      <c r="A51" s="1"/>
      <c r="B51" s="1"/>
      <c r="C51" s="1"/>
      <c r="D51" s="1"/>
      <c r="E51" s="1"/>
      <c r="F51" s="1"/>
      <c r="G51" s="1"/>
      <c r="H51" s="53">
        <v>16696</v>
      </c>
      <c r="I51" s="119">
        <v>33</v>
      </c>
      <c r="J51" s="40" t="s">
        <v>0</v>
      </c>
      <c r="K51" s="441">
        <f t="shared" ref="K51:K59" si="7">SUM(I51)</f>
        <v>33</v>
      </c>
      <c r="L51" s="445">
        <v>4477</v>
      </c>
      <c r="M51" s="54"/>
      <c r="Q51" s="1"/>
      <c r="R51" s="57"/>
      <c r="S51" s="31"/>
      <c r="T51" s="31"/>
      <c r="U51" s="31"/>
      <c r="V51" s="31"/>
      <c r="W51" s="1"/>
      <c r="X51" s="1"/>
      <c r="Y51" s="1"/>
      <c r="Z51" s="1"/>
      <c r="AA51" s="1"/>
      <c r="AB51" s="1"/>
      <c r="AC51" s="1"/>
      <c r="AD51" s="1"/>
      <c r="AE51" s="1"/>
    </row>
    <row r="52" spans="1:31" ht="14.25" thickBot="1" x14ac:dyDescent="0.2">
      <c r="A52" s="1"/>
      <c r="B52" s="1"/>
      <c r="C52" s="1"/>
      <c r="D52" s="1"/>
      <c r="E52" s="1"/>
      <c r="F52" s="1"/>
      <c r="G52" s="1"/>
      <c r="H52" s="53">
        <v>8407</v>
      </c>
      <c r="I52" s="119">
        <v>38</v>
      </c>
      <c r="J52" s="40" t="s">
        <v>39</v>
      </c>
      <c r="K52" s="441">
        <f t="shared" si="7"/>
        <v>38</v>
      </c>
      <c r="L52" s="445">
        <v>6512</v>
      </c>
      <c r="M52" s="54"/>
      <c r="Q52" s="1"/>
      <c r="R52" s="57"/>
      <c r="S52" s="31"/>
      <c r="T52" s="31"/>
      <c r="U52" s="31"/>
      <c r="V52" s="31"/>
      <c r="W52" s="1"/>
      <c r="X52" s="1"/>
      <c r="Y52" s="1"/>
      <c r="Z52" s="1"/>
      <c r="AA52" s="1"/>
      <c r="AB52" s="1"/>
      <c r="AC52" s="1"/>
      <c r="AD52" s="1"/>
      <c r="AE52" s="1"/>
    </row>
    <row r="53" spans="1:31" x14ac:dyDescent="0.15">
      <c r="A53" s="73" t="s">
        <v>47</v>
      </c>
      <c r="B53" s="74" t="s">
        <v>56</v>
      </c>
      <c r="C53" s="74" t="s">
        <v>221</v>
      </c>
      <c r="D53" s="74" t="s">
        <v>212</v>
      </c>
      <c r="E53" s="74" t="s">
        <v>54</v>
      </c>
      <c r="F53" s="74" t="s">
        <v>53</v>
      </c>
      <c r="G53" s="75" t="s">
        <v>55</v>
      </c>
      <c r="H53" s="53">
        <v>7643</v>
      </c>
      <c r="I53" s="119">
        <v>26</v>
      </c>
      <c r="J53" s="40" t="s">
        <v>31</v>
      </c>
      <c r="K53" s="441">
        <f t="shared" si="7"/>
        <v>26</v>
      </c>
      <c r="L53" s="445">
        <v>3186</v>
      </c>
      <c r="M53" s="54"/>
      <c r="Q53" s="1"/>
      <c r="R53" s="57"/>
      <c r="S53" s="31"/>
      <c r="T53" s="31"/>
      <c r="U53" s="31"/>
      <c r="V53" s="31"/>
      <c r="W53" s="1"/>
      <c r="X53" s="1"/>
      <c r="Y53" s="1"/>
      <c r="Z53" s="1"/>
      <c r="AA53" s="1"/>
      <c r="AB53" s="1"/>
      <c r="AC53" s="1"/>
      <c r="AD53" s="1"/>
      <c r="AE53" s="1"/>
    </row>
    <row r="54" spans="1:31" x14ac:dyDescent="0.15">
      <c r="A54" s="76">
        <v>1</v>
      </c>
      <c r="B54" s="40" t="s">
        <v>3</v>
      </c>
      <c r="C54" s="52">
        <f>SUM(H50)</f>
        <v>33586</v>
      </c>
      <c r="D54" s="139">
        <f>SUM(L50)</f>
        <v>25999</v>
      </c>
      <c r="E54" s="66">
        <f t="shared" ref="E54:E63" si="8">SUM(N67/M67*100)</f>
        <v>84.873142626099266</v>
      </c>
      <c r="F54" s="66">
        <f t="shared" ref="F54:F61" si="9">SUM(C54/D54*100)</f>
        <v>129.18189161121583</v>
      </c>
      <c r="G54" s="77"/>
      <c r="H54" s="53">
        <v>2726</v>
      </c>
      <c r="I54" s="119">
        <v>36</v>
      </c>
      <c r="J54" s="40" t="s">
        <v>5</v>
      </c>
      <c r="K54" s="441">
        <f t="shared" si="7"/>
        <v>36</v>
      </c>
      <c r="L54" s="445">
        <v>621</v>
      </c>
      <c r="M54" s="54"/>
      <c r="Q54" s="1"/>
      <c r="R54" s="57"/>
      <c r="S54" s="31"/>
      <c r="T54" s="31"/>
      <c r="U54" s="31"/>
      <c r="V54" s="31"/>
      <c r="W54" s="1"/>
      <c r="X54" s="1"/>
      <c r="Y54" s="1"/>
      <c r="Z54" s="1"/>
      <c r="AA54" s="1"/>
      <c r="AB54" s="1"/>
      <c r="AC54" s="1"/>
      <c r="AD54" s="1"/>
      <c r="AE54" s="1"/>
    </row>
    <row r="55" spans="1:31" x14ac:dyDescent="0.15">
      <c r="A55" s="76">
        <v>2</v>
      </c>
      <c r="B55" s="40" t="s">
        <v>0</v>
      </c>
      <c r="C55" s="52">
        <f t="shared" ref="C55:C63" si="10">SUM(H51)</f>
        <v>16696</v>
      </c>
      <c r="D55" s="139">
        <f t="shared" ref="D55:D63" si="11">SUM(L51)</f>
        <v>4477</v>
      </c>
      <c r="E55" s="66">
        <f t="shared" si="8"/>
        <v>140.02012747400201</v>
      </c>
      <c r="F55" s="66">
        <f t="shared" si="9"/>
        <v>372.92830020102747</v>
      </c>
      <c r="G55" s="77"/>
      <c r="H55" s="127">
        <v>1868</v>
      </c>
      <c r="I55" s="119">
        <v>34</v>
      </c>
      <c r="J55" s="40" t="s">
        <v>1</v>
      </c>
      <c r="K55" s="441">
        <f t="shared" si="7"/>
        <v>34</v>
      </c>
      <c r="L55" s="445">
        <v>1509</v>
      </c>
      <c r="M55" s="54"/>
      <c r="Q55" s="1"/>
      <c r="R55" s="57"/>
      <c r="S55" s="31"/>
      <c r="T55" s="31"/>
      <c r="U55" s="31"/>
      <c r="V55" s="31"/>
      <c r="W55" s="1"/>
      <c r="X55" s="1"/>
      <c r="Y55" s="1"/>
      <c r="Z55" s="1"/>
      <c r="AA55" s="1"/>
      <c r="AB55" s="1"/>
      <c r="AC55" s="1"/>
      <c r="AD55" s="1"/>
      <c r="AE55" s="1"/>
    </row>
    <row r="56" spans="1:31" x14ac:dyDescent="0.15">
      <c r="A56" s="76">
        <v>3</v>
      </c>
      <c r="B56" s="40" t="s">
        <v>39</v>
      </c>
      <c r="C56" s="52">
        <f t="shared" si="10"/>
        <v>8407</v>
      </c>
      <c r="D56" s="139">
        <f t="shared" si="11"/>
        <v>6512</v>
      </c>
      <c r="E56" s="66">
        <f t="shared" si="8"/>
        <v>78.555410203700234</v>
      </c>
      <c r="F56" s="66">
        <f t="shared" si="9"/>
        <v>129.10012285012286</v>
      </c>
      <c r="G56" s="77"/>
      <c r="H56" s="53">
        <v>1709</v>
      </c>
      <c r="I56" s="119">
        <v>40</v>
      </c>
      <c r="J56" s="40" t="s">
        <v>2</v>
      </c>
      <c r="K56" s="441">
        <f t="shared" si="7"/>
        <v>40</v>
      </c>
      <c r="L56" s="445">
        <v>523</v>
      </c>
      <c r="M56" s="54"/>
      <c r="Q56" s="1"/>
      <c r="R56" s="57"/>
      <c r="S56" s="31"/>
      <c r="T56" s="31"/>
      <c r="U56" s="31"/>
      <c r="V56" s="31"/>
      <c r="W56" s="1"/>
      <c r="X56" s="1"/>
      <c r="Y56" s="1"/>
      <c r="Z56" s="1"/>
      <c r="AA56" s="1"/>
      <c r="AB56" s="1"/>
      <c r="AC56" s="1"/>
      <c r="AD56" s="1"/>
      <c r="AE56" s="1"/>
    </row>
    <row r="57" spans="1:31" x14ac:dyDescent="0.15">
      <c r="A57" s="76">
        <v>4</v>
      </c>
      <c r="B57" s="40" t="s">
        <v>31</v>
      </c>
      <c r="C57" s="52">
        <f t="shared" si="10"/>
        <v>7643</v>
      </c>
      <c r="D57" s="139">
        <f t="shared" si="11"/>
        <v>3186</v>
      </c>
      <c r="E57" s="66">
        <f t="shared" si="8"/>
        <v>105.21751101321586</v>
      </c>
      <c r="F57" s="66">
        <f t="shared" si="9"/>
        <v>239.89328311362209</v>
      </c>
      <c r="G57" s="77"/>
      <c r="H57" s="127">
        <v>758</v>
      </c>
      <c r="I57" s="119">
        <v>14</v>
      </c>
      <c r="J57" s="40" t="s">
        <v>20</v>
      </c>
      <c r="K57" s="441">
        <f t="shared" si="7"/>
        <v>14</v>
      </c>
      <c r="L57" s="445">
        <v>651</v>
      </c>
      <c r="M57" s="54"/>
      <c r="Q57" s="1"/>
      <c r="R57" s="57"/>
      <c r="S57" s="31"/>
      <c r="T57" s="31"/>
      <c r="U57" s="31"/>
      <c r="V57" s="31"/>
      <c r="W57" s="1"/>
      <c r="X57" s="1"/>
      <c r="Y57" s="1"/>
      <c r="Z57" s="1"/>
      <c r="AA57" s="1"/>
      <c r="AB57" s="1"/>
      <c r="AC57" s="1"/>
      <c r="AD57" s="1"/>
      <c r="AE57" s="1"/>
    </row>
    <row r="58" spans="1:31" x14ac:dyDescent="0.15">
      <c r="A58" s="76">
        <v>5</v>
      </c>
      <c r="B58" s="40" t="s">
        <v>5</v>
      </c>
      <c r="C58" s="52">
        <f t="shared" si="10"/>
        <v>2726</v>
      </c>
      <c r="D58" s="139">
        <f t="shared" si="11"/>
        <v>621</v>
      </c>
      <c r="E58" s="66">
        <f t="shared" si="8"/>
        <v>75.303867403314911</v>
      </c>
      <c r="F58" s="66">
        <f t="shared" si="9"/>
        <v>438.96940418679549</v>
      </c>
      <c r="G58" s="87"/>
      <c r="H58" s="53">
        <v>634</v>
      </c>
      <c r="I58" s="119">
        <v>24</v>
      </c>
      <c r="J58" s="404" t="s">
        <v>29</v>
      </c>
      <c r="K58" s="441">
        <f t="shared" si="7"/>
        <v>24</v>
      </c>
      <c r="L58" s="445">
        <v>141</v>
      </c>
      <c r="M58" s="54"/>
      <c r="Q58" s="1"/>
      <c r="R58" s="57"/>
      <c r="S58" s="31"/>
      <c r="T58" s="31"/>
      <c r="U58" s="31"/>
      <c r="V58" s="31"/>
      <c r="W58" s="1"/>
      <c r="X58" s="1"/>
      <c r="Y58" s="1"/>
      <c r="Z58" s="1"/>
      <c r="AA58" s="1"/>
      <c r="AB58" s="1"/>
      <c r="AC58" s="1"/>
      <c r="AD58" s="1"/>
      <c r="AE58" s="1"/>
    </row>
    <row r="59" spans="1:31" ht="14.25" thickBot="1" x14ac:dyDescent="0.2">
      <c r="A59" s="76">
        <v>6</v>
      </c>
      <c r="B59" s="40" t="s">
        <v>1</v>
      </c>
      <c r="C59" s="52">
        <f t="shared" si="10"/>
        <v>1868</v>
      </c>
      <c r="D59" s="139">
        <f t="shared" si="11"/>
        <v>1509</v>
      </c>
      <c r="E59" s="66">
        <f t="shared" si="8"/>
        <v>53.662740591783972</v>
      </c>
      <c r="F59" s="66">
        <f t="shared" si="9"/>
        <v>123.79058979456595</v>
      </c>
      <c r="G59" s="77"/>
      <c r="H59" s="544">
        <v>467</v>
      </c>
      <c r="I59" s="194">
        <v>25</v>
      </c>
      <c r="J59" s="103" t="s">
        <v>30</v>
      </c>
      <c r="K59" s="442">
        <f t="shared" si="7"/>
        <v>25</v>
      </c>
      <c r="L59" s="446">
        <v>2656</v>
      </c>
      <c r="M59" s="54"/>
      <c r="Q59" s="1"/>
      <c r="R59" s="57"/>
      <c r="S59" s="31"/>
      <c r="T59" s="31"/>
      <c r="U59" s="31"/>
      <c r="V59" s="31"/>
      <c r="W59" s="1"/>
      <c r="X59" s="1"/>
      <c r="Y59" s="1"/>
      <c r="Z59" s="1"/>
      <c r="AA59" s="1"/>
      <c r="AB59" s="1"/>
      <c r="AC59" s="1"/>
      <c r="AD59" s="1"/>
      <c r="AE59" s="1"/>
    </row>
    <row r="60" spans="1:31" s="58" customFormat="1" ht="14.25" thickTop="1" x14ac:dyDescent="0.15">
      <c r="A60" s="504">
        <v>7</v>
      </c>
      <c r="B60" s="40" t="s">
        <v>2</v>
      </c>
      <c r="C60" s="128">
        <f t="shared" si="10"/>
        <v>1709</v>
      </c>
      <c r="D60" s="139">
        <f t="shared" si="11"/>
        <v>523</v>
      </c>
      <c r="E60" s="66">
        <f t="shared" si="8"/>
        <v>89.149713093375055</v>
      </c>
      <c r="F60" s="66">
        <f t="shared" si="9"/>
        <v>326.7686424474187</v>
      </c>
      <c r="G60" s="505"/>
      <c r="H60" s="547">
        <v>449</v>
      </c>
      <c r="I60" s="303">
        <v>31</v>
      </c>
      <c r="J60" s="518" t="s">
        <v>127</v>
      </c>
      <c r="K60" s="506" t="s">
        <v>8</v>
      </c>
      <c r="L60" s="528">
        <v>47631</v>
      </c>
      <c r="M60" s="507"/>
      <c r="N60" s="130"/>
      <c r="Q60" s="129"/>
      <c r="R60" s="507"/>
      <c r="S60" s="130"/>
      <c r="T60" s="130"/>
      <c r="U60" s="130"/>
      <c r="V60" s="130"/>
      <c r="W60" s="129"/>
      <c r="X60" s="129"/>
      <c r="Y60" s="129"/>
      <c r="Z60" s="129"/>
      <c r="AA60" s="129"/>
      <c r="AB60" s="129"/>
      <c r="AC60" s="129"/>
      <c r="AD60" s="129"/>
      <c r="AE60" s="129"/>
    </row>
    <row r="61" spans="1:31" x14ac:dyDescent="0.15">
      <c r="A61" s="76">
        <v>8</v>
      </c>
      <c r="B61" s="40" t="s">
        <v>20</v>
      </c>
      <c r="C61" s="52">
        <f t="shared" si="10"/>
        <v>758</v>
      </c>
      <c r="D61" s="139">
        <f t="shared" si="11"/>
        <v>651</v>
      </c>
      <c r="E61" s="66">
        <f t="shared" si="8"/>
        <v>92.665036674816619</v>
      </c>
      <c r="F61" s="66">
        <f t="shared" si="9"/>
        <v>116.43625192012288</v>
      </c>
      <c r="G61" s="88"/>
      <c r="H61" s="53">
        <v>210</v>
      </c>
      <c r="I61" s="119">
        <v>15</v>
      </c>
      <c r="J61" s="40" t="s">
        <v>21</v>
      </c>
      <c r="K61" s="67"/>
      <c r="L61" s="1"/>
      <c r="M61" s="57"/>
      <c r="N61" s="31"/>
      <c r="Q61" s="1"/>
      <c r="R61" s="57"/>
      <c r="S61" s="31"/>
      <c r="T61" s="31"/>
      <c r="U61" s="31"/>
      <c r="V61" s="31"/>
      <c r="W61" s="1"/>
      <c r="X61" s="1"/>
      <c r="Y61" s="1"/>
      <c r="Z61" s="1"/>
      <c r="AA61" s="1"/>
      <c r="AB61" s="1"/>
      <c r="AC61" s="1"/>
      <c r="AD61" s="1"/>
      <c r="AE61" s="1"/>
    </row>
    <row r="62" spans="1:31" x14ac:dyDescent="0.15">
      <c r="A62" s="76">
        <v>9</v>
      </c>
      <c r="B62" s="404" t="s">
        <v>29</v>
      </c>
      <c r="C62" s="52">
        <f t="shared" si="10"/>
        <v>634</v>
      </c>
      <c r="D62" s="139">
        <f t="shared" si="11"/>
        <v>141</v>
      </c>
      <c r="E62" s="66">
        <f t="shared" si="8"/>
        <v>187.02064896755161</v>
      </c>
      <c r="F62" s="66">
        <f>SUM(C62/D62*100)</f>
        <v>449.64539007092196</v>
      </c>
      <c r="G62" s="87"/>
      <c r="H62" s="53">
        <v>103</v>
      </c>
      <c r="I62" s="119">
        <v>13</v>
      </c>
      <c r="J62" s="40" t="s">
        <v>7</v>
      </c>
      <c r="K62" s="67"/>
      <c r="L62" s="1"/>
      <c r="M62" s="57"/>
      <c r="N62" s="31"/>
      <c r="Q62" s="1"/>
      <c r="R62" s="57"/>
      <c r="S62" s="31"/>
      <c r="T62" s="31"/>
      <c r="U62" s="31"/>
      <c r="V62" s="31"/>
      <c r="W62" s="1"/>
      <c r="X62" s="1"/>
      <c r="Y62" s="1"/>
      <c r="Z62" s="1"/>
      <c r="AA62" s="1"/>
      <c r="AB62" s="1"/>
      <c r="AC62" s="1"/>
      <c r="AD62" s="1"/>
      <c r="AE62" s="1"/>
    </row>
    <row r="63" spans="1:31" ht="14.25" thickBot="1" x14ac:dyDescent="0.2">
      <c r="A63" s="89">
        <v>10</v>
      </c>
      <c r="B63" s="103" t="s">
        <v>30</v>
      </c>
      <c r="C63" s="52">
        <f t="shared" si="10"/>
        <v>467</v>
      </c>
      <c r="D63" s="139">
        <f t="shared" si="11"/>
        <v>2656</v>
      </c>
      <c r="E63" s="72">
        <f t="shared" si="8"/>
        <v>45.964566929133859</v>
      </c>
      <c r="F63" s="66">
        <f>SUM(C63/D63*100)</f>
        <v>17.582831325301203</v>
      </c>
      <c r="G63" s="90"/>
      <c r="H63" s="53">
        <v>96</v>
      </c>
      <c r="I63" s="119">
        <v>37</v>
      </c>
      <c r="J63" s="40" t="s">
        <v>38</v>
      </c>
      <c r="K63" s="67"/>
      <c r="L63" s="1"/>
      <c r="M63" s="57"/>
      <c r="N63" s="31"/>
      <c r="Q63" s="1"/>
      <c r="R63" s="57"/>
      <c r="S63" s="31"/>
      <c r="T63" s="31"/>
      <c r="U63" s="31"/>
      <c r="V63" s="31"/>
      <c r="W63" s="1"/>
      <c r="X63" s="1"/>
      <c r="Y63" s="1"/>
      <c r="Z63" s="1"/>
      <c r="AA63" s="1"/>
      <c r="AB63" s="1"/>
      <c r="AC63" s="1"/>
      <c r="AD63" s="1"/>
      <c r="AE63" s="1"/>
    </row>
    <row r="64" spans="1:31" ht="14.25" thickBot="1" x14ac:dyDescent="0.2">
      <c r="A64" s="80"/>
      <c r="B64" s="81" t="s">
        <v>61</v>
      </c>
      <c r="C64" s="82">
        <f>SUM(H90)</f>
        <v>75561</v>
      </c>
      <c r="D64" s="82">
        <f>SUM(L60)</f>
        <v>47631</v>
      </c>
      <c r="E64" s="85">
        <f>SUM(N77/M77*100)</f>
        <v>91.820590093812285</v>
      </c>
      <c r="F64" s="85">
        <f>SUM(C64/D64*100)</f>
        <v>158.6382817912704</v>
      </c>
      <c r="G64" s="86"/>
      <c r="H64" s="471">
        <v>91</v>
      </c>
      <c r="I64" s="119">
        <v>1</v>
      </c>
      <c r="J64" s="40" t="s">
        <v>4</v>
      </c>
      <c r="K64" s="61"/>
      <c r="L64" s="1"/>
      <c r="M64" s="57"/>
      <c r="N64" s="31"/>
      <c r="Q64" s="1"/>
      <c r="R64" s="57"/>
      <c r="S64" s="31"/>
      <c r="T64" s="31"/>
      <c r="U64" s="31"/>
      <c r="V64" s="31"/>
      <c r="W64" s="1"/>
      <c r="X64" s="1"/>
      <c r="Y64" s="1"/>
      <c r="Z64" s="1"/>
      <c r="AA64" s="1"/>
      <c r="AB64" s="1"/>
      <c r="AC64" s="1"/>
      <c r="AD64" s="1"/>
      <c r="AE64" s="1"/>
    </row>
    <row r="65" spans="3:31" x14ac:dyDescent="0.15">
      <c r="H65" s="52">
        <v>80</v>
      </c>
      <c r="I65" s="119">
        <v>9</v>
      </c>
      <c r="J65" s="454" t="s">
        <v>199</v>
      </c>
      <c r="L65" s="1"/>
      <c r="M65" s="57"/>
      <c r="N65" s="31"/>
      <c r="Q65" s="1"/>
      <c r="R65" s="57"/>
      <c r="S65" s="31"/>
      <c r="T65" s="31"/>
      <c r="U65" s="31"/>
      <c r="V65" s="31"/>
      <c r="W65" s="1"/>
      <c r="X65" s="1"/>
      <c r="Y65" s="1"/>
      <c r="Z65" s="1"/>
      <c r="AA65" s="1"/>
      <c r="AB65" s="1"/>
      <c r="AC65" s="1"/>
      <c r="AD65" s="1"/>
      <c r="AE65" s="1"/>
    </row>
    <row r="66" spans="3:31" x14ac:dyDescent="0.15">
      <c r="H66" s="53">
        <v>32</v>
      </c>
      <c r="I66" s="119">
        <v>19</v>
      </c>
      <c r="J66" s="40" t="s">
        <v>24</v>
      </c>
      <c r="K66" s="1"/>
      <c r="L66" s="263" t="s">
        <v>104</v>
      </c>
      <c r="M66" s="464" t="s">
        <v>77</v>
      </c>
      <c r="N66" s="51" t="s">
        <v>83</v>
      </c>
      <c r="Q66" s="1"/>
      <c r="R66" s="57"/>
      <c r="S66" s="31"/>
      <c r="T66" s="31"/>
      <c r="U66" s="31"/>
      <c r="V66" s="31"/>
      <c r="W66" s="1"/>
      <c r="X66" s="1"/>
      <c r="Y66" s="1"/>
      <c r="Z66" s="1"/>
      <c r="AA66" s="1"/>
      <c r="AB66" s="1"/>
      <c r="AC66" s="1"/>
      <c r="AD66" s="1"/>
      <c r="AE66" s="1"/>
    </row>
    <row r="67" spans="3:31" x14ac:dyDescent="0.15">
      <c r="C67" s="31"/>
      <c r="H67" s="127">
        <v>6</v>
      </c>
      <c r="I67" s="119">
        <v>23</v>
      </c>
      <c r="J67" s="40" t="s">
        <v>28</v>
      </c>
      <c r="K67" s="5">
        <f>SUM(I50)</f>
        <v>16</v>
      </c>
      <c r="L67" s="40" t="s">
        <v>3</v>
      </c>
      <c r="M67" s="238">
        <v>39572</v>
      </c>
      <c r="N67" s="128">
        <f>SUM(H50)</f>
        <v>33586</v>
      </c>
      <c r="Q67" s="1"/>
      <c r="R67" s="57"/>
      <c r="S67" s="31"/>
      <c r="T67" s="31"/>
      <c r="U67" s="31"/>
      <c r="V67" s="31"/>
      <c r="W67" s="1"/>
      <c r="X67" s="1"/>
      <c r="Y67" s="1"/>
      <c r="Z67" s="1"/>
      <c r="AA67" s="1"/>
      <c r="AB67" s="1"/>
      <c r="AC67" s="1"/>
      <c r="AD67" s="1"/>
      <c r="AE67" s="1"/>
    </row>
    <row r="68" spans="3:31" x14ac:dyDescent="0.15">
      <c r="C68" s="31"/>
      <c r="H68" s="53">
        <v>0</v>
      </c>
      <c r="I68" s="119">
        <v>2</v>
      </c>
      <c r="J68" s="40" t="s">
        <v>6</v>
      </c>
      <c r="K68" s="5">
        <f t="shared" ref="K68:K76" si="12">SUM(I51)</f>
        <v>33</v>
      </c>
      <c r="L68" s="40" t="s">
        <v>0</v>
      </c>
      <c r="M68" s="239">
        <v>11924</v>
      </c>
      <c r="N68" s="128">
        <f t="shared" ref="N68:N76" si="13">SUM(H51)</f>
        <v>16696</v>
      </c>
      <c r="Q68" s="1"/>
      <c r="R68" s="57"/>
      <c r="S68" s="31"/>
      <c r="T68" s="31"/>
      <c r="U68" s="31"/>
      <c r="V68" s="31"/>
      <c r="W68" s="1"/>
      <c r="X68" s="1"/>
      <c r="Y68" s="1"/>
      <c r="Z68" s="1"/>
      <c r="AA68" s="1"/>
      <c r="AB68" s="1"/>
      <c r="AC68" s="1"/>
      <c r="AD68" s="1"/>
      <c r="AE68" s="1"/>
    </row>
    <row r="69" spans="3:31" x14ac:dyDescent="0.15">
      <c r="C69" s="1"/>
      <c r="H69" s="53">
        <v>0</v>
      </c>
      <c r="I69" s="119">
        <v>3</v>
      </c>
      <c r="J69" s="40" t="s">
        <v>11</v>
      </c>
      <c r="K69" s="5">
        <f t="shared" si="12"/>
        <v>38</v>
      </c>
      <c r="L69" s="40" t="s">
        <v>39</v>
      </c>
      <c r="M69" s="239">
        <v>10702</v>
      </c>
      <c r="N69" s="128">
        <f t="shared" si="13"/>
        <v>8407</v>
      </c>
      <c r="Q69" s="1"/>
      <c r="R69" s="57"/>
      <c r="S69" s="31"/>
      <c r="T69" s="31"/>
      <c r="U69" s="31"/>
      <c r="V69" s="31"/>
      <c r="W69" s="1"/>
      <c r="X69" s="1"/>
      <c r="Y69" s="1"/>
      <c r="Z69" s="1"/>
      <c r="AA69" s="1"/>
      <c r="AB69" s="1"/>
      <c r="AC69" s="1"/>
      <c r="AD69" s="1"/>
      <c r="AE69" s="1"/>
    </row>
    <row r="70" spans="3:31" x14ac:dyDescent="0.15">
      <c r="H70" s="127">
        <v>0</v>
      </c>
      <c r="I70" s="119">
        <v>4</v>
      </c>
      <c r="J70" s="40" t="s">
        <v>12</v>
      </c>
      <c r="K70" s="5">
        <f t="shared" si="12"/>
        <v>26</v>
      </c>
      <c r="L70" s="40" t="s">
        <v>31</v>
      </c>
      <c r="M70" s="239">
        <v>7264</v>
      </c>
      <c r="N70" s="128">
        <f t="shared" si="13"/>
        <v>7643</v>
      </c>
      <c r="Q70" s="1"/>
      <c r="R70" s="57"/>
      <c r="S70" s="31"/>
      <c r="T70" s="31"/>
      <c r="U70" s="31"/>
      <c r="V70" s="31"/>
      <c r="W70" s="1"/>
      <c r="X70" s="1"/>
      <c r="Y70" s="1"/>
      <c r="Z70" s="1"/>
      <c r="AA70" s="1"/>
      <c r="AB70" s="1"/>
      <c r="AC70" s="1"/>
      <c r="AD70" s="1"/>
      <c r="AE70" s="1"/>
    </row>
    <row r="71" spans="3:31" x14ac:dyDescent="0.15">
      <c r="H71" s="53">
        <v>0</v>
      </c>
      <c r="I71" s="119">
        <v>5</v>
      </c>
      <c r="J71" s="40" t="s">
        <v>13</v>
      </c>
      <c r="K71" s="5">
        <f t="shared" si="12"/>
        <v>36</v>
      </c>
      <c r="L71" s="40" t="s">
        <v>5</v>
      </c>
      <c r="M71" s="239">
        <v>3620</v>
      </c>
      <c r="N71" s="128">
        <f t="shared" si="13"/>
        <v>2726</v>
      </c>
      <c r="Q71" s="1"/>
      <c r="R71" s="57"/>
      <c r="S71" s="31"/>
      <c r="T71" s="31"/>
      <c r="U71" s="31"/>
      <c r="V71" s="31"/>
      <c r="W71" s="1"/>
      <c r="X71" s="1"/>
      <c r="Y71" s="1"/>
      <c r="Z71" s="1"/>
      <c r="AA71" s="1"/>
      <c r="AB71" s="1"/>
      <c r="AC71" s="1"/>
      <c r="AD71" s="1"/>
      <c r="AE71" s="1"/>
    </row>
    <row r="72" spans="3:31" x14ac:dyDescent="0.15">
      <c r="H72" s="53">
        <v>0</v>
      </c>
      <c r="I72" s="119">
        <v>6</v>
      </c>
      <c r="J72" s="40" t="s">
        <v>14</v>
      </c>
      <c r="K72" s="5">
        <f t="shared" si="12"/>
        <v>34</v>
      </c>
      <c r="L72" s="40" t="s">
        <v>1</v>
      </c>
      <c r="M72" s="239">
        <v>3481</v>
      </c>
      <c r="N72" s="128">
        <f t="shared" si="13"/>
        <v>1868</v>
      </c>
      <c r="Q72" s="1"/>
      <c r="R72" s="57"/>
      <c r="S72" s="31"/>
      <c r="T72" s="31"/>
      <c r="U72" s="31"/>
      <c r="V72" s="31"/>
      <c r="W72" s="1"/>
      <c r="X72" s="1"/>
      <c r="Y72" s="1"/>
      <c r="Z72" s="1"/>
      <c r="AA72" s="1"/>
      <c r="AB72" s="1"/>
      <c r="AC72" s="1"/>
      <c r="AD72" s="1"/>
      <c r="AE72" s="1"/>
    </row>
    <row r="73" spans="3:31" x14ac:dyDescent="0.15">
      <c r="H73" s="127">
        <v>0</v>
      </c>
      <c r="I73" s="119">
        <v>7</v>
      </c>
      <c r="J73" s="40" t="s">
        <v>15</v>
      </c>
      <c r="K73" s="5">
        <f t="shared" si="12"/>
        <v>40</v>
      </c>
      <c r="L73" s="40" t="s">
        <v>2</v>
      </c>
      <c r="M73" s="239">
        <v>1917</v>
      </c>
      <c r="N73" s="128">
        <f t="shared" si="13"/>
        <v>1709</v>
      </c>
      <c r="Q73" s="1"/>
      <c r="R73" s="57"/>
      <c r="S73" s="31"/>
      <c r="T73" s="31"/>
      <c r="U73" s="31"/>
      <c r="V73" s="31"/>
      <c r="W73" s="1"/>
      <c r="X73" s="1"/>
      <c r="Y73" s="1"/>
      <c r="Z73" s="1"/>
      <c r="AA73" s="1"/>
      <c r="AB73" s="1"/>
      <c r="AC73" s="1"/>
      <c r="AD73" s="1"/>
      <c r="AE73" s="1"/>
    </row>
    <row r="74" spans="3:31" x14ac:dyDescent="0.15">
      <c r="H74" s="53">
        <v>0</v>
      </c>
      <c r="I74" s="119">
        <v>8</v>
      </c>
      <c r="J74" s="40" t="s">
        <v>16</v>
      </c>
      <c r="K74" s="5">
        <f t="shared" si="12"/>
        <v>14</v>
      </c>
      <c r="L74" s="40" t="s">
        <v>20</v>
      </c>
      <c r="M74" s="239">
        <v>818</v>
      </c>
      <c r="N74" s="128">
        <f t="shared" si="13"/>
        <v>758</v>
      </c>
      <c r="Q74" s="1"/>
      <c r="R74" s="57"/>
      <c r="S74" s="31"/>
      <c r="T74" s="31"/>
      <c r="U74" s="31"/>
      <c r="V74" s="31"/>
      <c r="W74" s="1"/>
      <c r="X74" s="1"/>
      <c r="Y74" s="1"/>
      <c r="Z74" s="1"/>
      <c r="AA74" s="1"/>
      <c r="AB74" s="1"/>
      <c r="AC74" s="1"/>
      <c r="AD74" s="1"/>
      <c r="AE74" s="1"/>
    </row>
    <row r="75" spans="3:31" x14ac:dyDescent="0.15">
      <c r="H75" s="53">
        <v>0</v>
      </c>
      <c r="I75" s="119">
        <v>10</v>
      </c>
      <c r="J75" s="40" t="s">
        <v>17</v>
      </c>
      <c r="K75" s="5">
        <f t="shared" si="12"/>
        <v>24</v>
      </c>
      <c r="L75" s="404" t="s">
        <v>29</v>
      </c>
      <c r="M75" s="239">
        <v>339</v>
      </c>
      <c r="N75" s="128">
        <f t="shared" si="13"/>
        <v>634</v>
      </c>
      <c r="Q75" s="1"/>
      <c r="R75" s="57"/>
      <c r="S75" s="31"/>
      <c r="T75" s="31"/>
      <c r="U75" s="31"/>
      <c r="V75" s="31"/>
      <c r="W75" s="1"/>
      <c r="X75" s="1"/>
      <c r="Y75" s="1"/>
      <c r="Z75" s="1"/>
      <c r="AA75" s="1"/>
      <c r="AB75" s="1"/>
      <c r="AC75" s="1"/>
      <c r="AD75" s="1"/>
      <c r="AE75" s="1"/>
    </row>
    <row r="76" spans="3:31" ht="14.25" thickBot="1" x14ac:dyDescent="0.2">
      <c r="H76" s="53">
        <v>0</v>
      </c>
      <c r="I76" s="119">
        <v>11</v>
      </c>
      <c r="J76" s="40" t="s">
        <v>18</v>
      </c>
      <c r="K76" s="18">
        <f t="shared" si="12"/>
        <v>25</v>
      </c>
      <c r="L76" s="103" t="s">
        <v>30</v>
      </c>
      <c r="M76" s="240">
        <v>1016</v>
      </c>
      <c r="N76" s="233">
        <f t="shared" si="13"/>
        <v>467</v>
      </c>
      <c r="Q76" s="1"/>
      <c r="R76" s="57"/>
      <c r="S76" s="31"/>
      <c r="T76" s="31"/>
      <c r="U76" s="31"/>
      <c r="V76" s="31"/>
      <c r="W76" s="1"/>
      <c r="X76" s="1"/>
      <c r="Y76" s="1"/>
      <c r="Z76" s="1"/>
      <c r="AA76" s="1"/>
      <c r="AB76" s="1"/>
      <c r="AC76" s="1"/>
      <c r="AD76" s="1"/>
      <c r="AE76" s="1"/>
    </row>
    <row r="77" spans="3:31" ht="14.25" thickTop="1" x14ac:dyDescent="0.15">
      <c r="H77" s="397">
        <v>0</v>
      </c>
      <c r="I77" s="119">
        <v>12</v>
      </c>
      <c r="J77" s="40" t="s">
        <v>19</v>
      </c>
      <c r="K77" s="5"/>
      <c r="L77" s="161" t="s">
        <v>69</v>
      </c>
      <c r="M77" s="409">
        <v>82292</v>
      </c>
      <c r="N77" s="241">
        <f>SUM(H90)</f>
        <v>75561</v>
      </c>
      <c r="Q77" s="1"/>
      <c r="R77" s="57"/>
      <c r="S77" s="31"/>
      <c r="T77" s="31"/>
      <c r="U77" s="31"/>
      <c r="V77" s="31"/>
      <c r="W77" s="1"/>
      <c r="X77" s="1"/>
      <c r="Y77" s="1"/>
      <c r="Z77" s="1"/>
      <c r="AA77" s="1"/>
      <c r="AB77" s="1"/>
      <c r="AC77" s="1"/>
      <c r="AD77" s="1"/>
      <c r="AE77" s="1"/>
    </row>
    <row r="78" spans="3:31" x14ac:dyDescent="0.15">
      <c r="H78" s="128">
        <v>0</v>
      </c>
      <c r="I78" s="119">
        <v>17</v>
      </c>
      <c r="J78" s="40" t="s">
        <v>22</v>
      </c>
      <c r="M78" s="58"/>
      <c r="Q78" s="1"/>
      <c r="R78" s="57"/>
      <c r="S78" s="31"/>
      <c r="T78" s="31"/>
      <c r="U78" s="31"/>
      <c r="V78" s="31"/>
      <c r="W78" s="1"/>
      <c r="X78" s="1"/>
      <c r="Y78" s="1"/>
      <c r="Z78" s="1"/>
      <c r="AA78" s="1"/>
      <c r="AB78" s="1"/>
      <c r="AC78" s="1"/>
      <c r="AD78" s="1"/>
      <c r="AE78" s="1"/>
    </row>
    <row r="79" spans="3:31" x14ac:dyDescent="0.15">
      <c r="H79" s="127">
        <v>0</v>
      </c>
      <c r="I79" s="119">
        <v>18</v>
      </c>
      <c r="J79" s="40" t="s">
        <v>23</v>
      </c>
      <c r="Q79" s="1"/>
      <c r="R79" s="57"/>
      <c r="S79" s="31"/>
      <c r="T79" s="31"/>
      <c r="U79" s="31"/>
      <c r="V79" s="31"/>
      <c r="W79" s="1"/>
      <c r="X79" s="1"/>
      <c r="Y79" s="1"/>
      <c r="Z79" s="1"/>
      <c r="AA79" s="1"/>
      <c r="AB79" s="1"/>
      <c r="AC79" s="1"/>
      <c r="AD79" s="1"/>
      <c r="AE79" s="1"/>
    </row>
    <row r="80" spans="3:31" x14ac:dyDescent="0.15">
      <c r="H80" s="471">
        <v>0</v>
      </c>
      <c r="I80" s="119">
        <v>20</v>
      </c>
      <c r="J80" s="40" t="s">
        <v>25</v>
      </c>
      <c r="Q80" s="1"/>
      <c r="R80" s="57"/>
      <c r="S80" s="31"/>
      <c r="T80" s="31"/>
      <c r="U80" s="31"/>
      <c r="V80" s="31"/>
      <c r="W80" s="1"/>
      <c r="X80" s="1"/>
      <c r="Y80" s="1"/>
      <c r="Z80" s="1"/>
      <c r="AA80" s="1"/>
      <c r="AB80" s="1"/>
      <c r="AC80" s="1"/>
      <c r="AD80" s="1"/>
      <c r="AE80" s="1"/>
    </row>
    <row r="81" spans="8:31" x14ac:dyDescent="0.15">
      <c r="H81" s="52">
        <v>0</v>
      </c>
      <c r="I81" s="119">
        <v>21</v>
      </c>
      <c r="J81" s="40" t="s">
        <v>80</v>
      </c>
      <c r="Q81" s="1"/>
      <c r="R81" s="57"/>
      <c r="S81" s="31"/>
      <c r="T81" s="31"/>
      <c r="U81" s="31"/>
      <c r="V81" s="31"/>
      <c r="W81" s="1"/>
      <c r="X81" s="1"/>
      <c r="Y81" s="1"/>
      <c r="Z81" s="1"/>
      <c r="AA81" s="1"/>
      <c r="AB81" s="1"/>
      <c r="AC81" s="1"/>
      <c r="AD81" s="1"/>
      <c r="AE81" s="1"/>
    </row>
    <row r="82" spans="8:31" x14ac:dyDescent="0.15">
      <c r="H82" s="127">
        <v>0</v>
      </c>
      <c r="I82" s="119">
        <v>22</v>
      </c>
      <c r="J82" s="40" t="s">
        <v>27</v>
      </c>
      <c r="Q82" s="1"/>
      <c r="R82" s="57"/>
      <c r="S82" s="31"/>
      <c r="T82" s="31"/>
      <c r="U82" s="31"/>
      <c r="V82" s="31"/>
      <c r="W82" s="1"/>
      <c r="X82" s="1"/>
      <c r="Y82" s="1"/>
      <c r="Z82" s="1"/>
      <c r="AA82" s="1"/>
      <c r="AB82" s="1"/>
      <c r="AC82" s="1"/>
      <c r="AD82" s="1"/>
      <c r="AE82" s="1"/>
    </row>
    <row r="83" spans="8:31" x14ac:dyDescent="0.15">
      <c r="H83" s="53">
        <v>0</v>
      </c>
      <c r="I83" s="119">
        <v>27</v>
      </c>
      <c r="J83" s="40" t="s">
        <v>32</v>
      </c>
      <c r="Q83" s="1"/>
      <c r="R83" s="57"/>
      <c r="S83" s="31"/>
      <c r="T83" s="31"/>
      <c r="U83" s="31"/>
      <c r="V83" s="31"/>
      <c r="W83" s="1"/>
      <c r="X83" s="1"/>
      <c r="Y83" s="1"/>
      <c r="Z83" s="1"/>
      <c r="AA83" s="1"/>
      <c r="AB83" s="1"/>
      <c r="AC83" s="1"/>
      <c r="AD83" s="1"/>
      <c r="AE83" s="1"/>
    </row>
    <row r="84" spans="8:31" x14ac:dyDescent="0.15">
      <c r="H84" s="127">
        <v>0</v>
      </c>
      <c r="I84" s="119">
        <v>28</v>
      </c>
      <c r="J84" s="40" t="s">
        <v>33</v>
      </c>
      <c r="Q84" s="1"/>
      <c r="R84" s="57"/>
      <c r="S84" s="31"/>
      <c r="T84" s="31"/>
      <c r="U84" s="31"/>
      <c r="V84" s="31"/>
      <c r="W84" s="1"/>
      <c r="X84" s="1"/>
      <c r="Y84" s="1"/>
      <c r="Z84" s="1"/>
      <c r="AA84" s="1"/>
      <c r="AB84" s="1"/>
      <c r="AC84" s="1"/>
      <c r="AD84" s="1"/>
      <c r="AE84" s="1"/>
    </row>
    <row r="85" spans="8:31" x14ac:dyDescent="0.15">
      <c r="H85" s="53">
        <v>0</v>
      </c>
      <c r="I85" s="119">
        <v>29</v>
      </c>
      <c r="J85" s="40" t="s">
        <v>57</v>
      </c>
      <c r="Q85" s="1"/>
      <c r="R85" s="57"/>
      <c r="S85" s="31"/>
      <c r="T85" s="31"/>
      <c r="U85" s="31"/>
      <c r="V85" s="31"/>
      <c r="W85" s="1"/>
      <c r="X85" s="1"/>
      <c r="Y85" s="1"/>
      <c r="Z85" s="1"/>
      <c r="AA85" s="1"/>
      <c r="AB85" s="1"/>
      <c r="AC85" s="1"/>
      <c r="AD85" s="1"/>
      <c r="AE85" s="1"/>
    </row>
    <row r="86" spans="8:31" x14ac:dyDescent="0.15">
      <c r="H86" s="127">
        <v>0</v>
      </c>
      <c r="I86" s="119">
        <v>30</v>
      </c>
      <c r="J86" s="40" t="s">
        <v>34</v>
      </c>
      <c r="Q86" s="1"/>
      <c r="R86" s="57"/>
      <c r="S86" s="31"/>
      <c r="T86" s="31"/>
      <c r="U86" s="31"/>
      <c r="V86" s="31"/>
      <c r="W86" s="1"/>
      <c r="X86" s="1"/>
      <c r="Y86" s="1"/>
      <c r="Z86" s="1"/>
      <c r="AA86" s="1"/>
      <c r="AB86" s="1"/>
      <c r="AC86" s="1"/>
      <c r="AD86" s="1"/>
      <c r="AE86" s="1"/>
    </row>
    <row r="87" spans="8:31" x14ac:dyDescent="0.15">
      <c r="H87" s="53">
        <v>0</v>
      </c>
      <c r="I87" s="119">
        <v>32</v>
      </c>
      <c r="J87" s="40" t="s">
        <v>36</v>
      </c>
      <c r="Q87" s="1"/>
      <c r="R87" s="57"/>
      <c r="S87" s="31"/>
      <c r="T87" s="31"/>
      <c r="U87" s="31"/>
      <c r="V87" s="31"/>
      <c r="W87" s="1"/>
      <c r="X87" s="1"/>
      <c r="Y87" s="1"/>
      <c r="Z87" s="1"/>
      <c r="AA87" s="1"/>
      <c r="AB87" s="1"/>
      <c r="AC87" s="1"/>
      <c r="AD87" s="1"/>
      <c r="AE87" s="1"/>
    </row>
    <row r="88" spans="8:31" x14ac:dyDescent="0.15">
      <c r="H88" s="53">
        <v>0</v>
      </c>
      <c r="I88" s="119">
        <v>35</v>
      </c>
      <c r="J88" s="40" t="s">
        <v>37</v>
      </c>
      <c r="Q88" s="1"/>
      <c r="R88" s="57"/>
      <c r="S88" s="37"/>
      <c r="T88" s="37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</row>
    <row r="89" spans="8:31" x14ac:dyDescent="0.15">
      <c r="H89" s="397">
        <v>0</v>
      </c>
      <c r="I89" s="119">
        <v>39</v>
      </c>
      <c r="J89" s="40" t="s">
        <v>40</v>
      </c>
      <c r="Q89" s="1"/>
      <c r="R89" s="57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</row>
    <row r="90" spans="8:31" x14ac:dyDescent="0.15">
      <c r="H90" s="164">
        <f>SUM(H50:H89)</f>
        <v>75561</v>
      </c>
      <c r="I90" s="119"/>
      <c r="J90" s="5" t="s">
        <v>51</v>
      </c>
      <c r="Q90" s="1"/>
      <c r="R90" s="154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</row>
    <row r="91" spans="8:31" x14ac:dyDescent="0.15">
      <c r="Q91" s="1"/>
      <c r="R91" s="154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</row>
    <row r="92" spans="8:31" x14ac:dyDescent="0.15">
      <c r="Q92" s="1"/>
      <c r="R92" s="154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</row>
    <row r="93" spans="8:31" x14ac:dyDescent="0.15">
      <c r="Q93" s="1"/>
      <c r="R93" s="154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</row>
    <row r="94" spans="8:31" x14ac:dyDescent="0.15">
      <c r="Q94" s="1"/>
      <c r="R94" s="154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</row>
    <row r="95" spans="8:31" x14ac:dyDescent="0.15">
      <c r="Q95" s="1"/>
      <c r="R95" s="154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</row>
  </sheetData>
  <sortState ref="H49:J89">
    <sortCondition descending="1" ref="H49:H89"/>
  </sortState>
  <phoneticPr fontId="2"/>
  <pageMargins left="0.98425196850393704" right="0" top="0.39370078740157483" bottom="0.39370078740157483" header="0.51181102362204722" footer="0.51181102362204722"/>
  <pageSetup paperSize="9" scale="95" orientation="portrait" r:id="rId1"/>
  <headerFooter alignWithMargins="0">
    <oddFooter>&amp;C
&amp;14-7-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53"/>
  </sheetPr>
  <dimension ref="A1:AD91"/>
  <sheetViews>
    <sheetView zoomScaleNormal="100" workbookViewId="0">
      <selection activeCell="M53" sqref="M53"/>
    </sheetView>
  </sheetViews>
  <sheetFormatPr defaultRowHeight="13.5" customHeight="1" x14ac:dyDescent="0.15"/>
  <cols>
    <col min="1" max="1" width="6.125" customWidth="1"/>
    <col min="2" max="2" width="19.25" customWidth="1"/>
    <col min="3" max="4" width="13.25" customWidth="1"/>
    <col min="5" max="6" width="11.875" customWidth="1"/>
    <col min="7" max="7" width="19.875" customWidth="1"/>
    <col min="8" max="8" width="14.5" customWidth="1"/>
    <col min="9" max="9" width="5.125" customWidth="1"/>
    <col min="10" max="10" width="17.625" customWidth="1"/>
    <col min="11" max="11" width="5" customWidth="1"/>
    <col min="12" max="12" width="17.875" customWidth="1"/>
    <col min="13" max="13" width="15.375" style="1" customWidth="1"/>
    <col min="14" max="14" width="14.25" style="1" customWidth="1"/>
    <col min="15" max="15" width="10.5" customWidth="1"/>
    <col min="17" max="17" width="7.75" customWidth="1"/>
    <col min="18" max="18" width="14" customWidth="1"/>
    <col min="19" max="30" width="7.625" customWidth="1"/>
  </cols>
  <sheetData>
    <row r="1" spans="8:30" ht="13.5" customHeight="1" x14ac:dyDescent="0.2">
      <c r="H1" s="225" t="s">
        <v>121</v>
      </c>
      <c r="I1" t="s">
        <v>52</v>
      </c>
      <c r="J1" s="55"/>
      <c r="K1" s="1"/>
      <c r="L1" s="56"/>
      <c r="N1" s="56"/>
      <c r="O1" s="57"/>
      <c r="Q1" s="1"/>
      <c r="R1" s="152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</row>
    <row r="2" spans="8:30" ht="13.5" customHeight="1" x14ac:dyDescent="0.15">
      <c r="H2" s="398" t="s">
        <v>224</v>
      </c>
      <c r="I2" s="5"/>
      <c r="J2" s="254" t="s">
        <v>121</v>
      </c>
      <c r="K2" s="117"/>
      <c r="L2" s="432" t="s">
        <v>216</v>
      </c>
      <c r="N2" s="57"/>
      <c r="O2" s="2"/>
      <c r="Q2" s="1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</row>
    <row r="3" spans="8:30" ht="13.5" customHeight="1" x14ac:dyDescent="0.15">
      <c r="H3" s="28" t="s">
        <v>119</v>
      </c>
      <c r="I3" s="5"/>
      <c r="J3" s="202" t="s">
        <v>10</v>
      </c>
      <c r="K3" s="117"/>
      <c r="L3" s="433" t="s">
        <v>119</v>
      </c>
      <c r="N3" s="57"/>
      <c r="O3" s="2"/>
      <c r="Q3" s="1"/>
      <c r="R3" s="57"/>
      <c r="S3" s="31"/>
      <c r="T3" s="31"/>
      <c r="U3" s="31"/>
      <c r="V3" s="31"/>
      <c r="W3" s="1"/>
      <c r="X3" s="1"/>
      <c r="Y3" s="1"/>
      <c r="Z3" s="1"/>
      <c r="AA3" s="1"/>
      <c r="AB3" s="1"/>
      <c r="AC3" s="1"/>
      <c r="AD3" s="1"/>
    </row>
    <row r="4" spans="8:30" ht="13.5" customHeight="1" x14ac:dyDescent="0.15">
      <c r="H4" s="128">
        <v>32137</v>
      </c>
      <c r="I4" s="119">
        <v>33</v>
      </c>
      <c r="J4" s="225" t="s">
        <v>0</v>
      </c>
      <c r="K4" s="167">
        <f>SUM(I4)</f>
        <v>33</v>
      </c>
      <c r="L4" s="425">
        <v>29231</v>
      </c>
      <c r="M4" s="136"/>
      <c r="N4" s="134"/>
      <c r="O4" s="2"/>
      <c r="Q4" s="1"/>
      <c r="R4" s="57"/>
      <c r="S4" s="31"/>
      <c r="T4" s="31"/>
      <c r="U4" s="31"/>
      <c r="V4" s="31"/>
      <c r="W4" s="1"/>
      <c r="X4" s="1"/>
      <c r="Y4" s="1"/>
      <c r="Z4" s="1"/>
      <c r="AA4" s="1"/>
      <c r="AB4" s="1"/>
      <c r="AC4" s="1"/>
      <c r="AD4" s="1"/>
    </row>
    <row r="5" spans="8:30" ht="13.5" customHeight="1" x14ac:dyDescent="0.15">
      <c r="H5" s="127">
        <v>15669</v>
      </c>
      <c r="I5" s="119">
        <v>40</v>
      </c>
      <c r="J5" s="225" t="s">
        <v>2</v>
      </c>
      <c r="K5" s="167">
        <f t="shared" ref="K5:K13" si="0">SUM(I5)</f>
        <v>40</v>
      </c>
      <c r="L5" s="426">
        <v>10521</v>
      </c>
      <c r="M5" s="136"/>
      <c r="N5" s="134"/>
      <c r="O5" s="2"/>
      <c r="Q5" s="1"/>
      <c r="R5" s="57"/>
      <c r="S5" s="31"/>
      <c r="T5" s="31"/>
      <c r="U5" s="31"/>
      <c r="V5" s="31"/>
      <c r="W5" s="1"/>
      <c r="X5" s="1"/>
      <c r="Y5" s="1"/>
      <c r="Z5" s="1"/>
      <c r="AA5" s="1"/>
      <c r="AB5" s="1"/>
      <c r="AC5" s="1"/>
      <c r="AD5" s="1"/>
    </row>
    <row r="6" spans="8:30" ht="13.5" customHeight="1" x14ac:dyDescent="0.15">
      <c r="H6" s="127">
        <v>9810</v>
      </c>
      <c r="I6" s="119">
        <v>34</v>
      </c>
      <c r="J6" s="225" t="s">
        <v>1</v>
      </c>
      <c r="K6" s="167">
        <f t="shared" si="0"/>
        <v>34</v>
      </c>
      <c r="L6" s="426">
        <v>22483</v>
      </c>
      <c r="M6" s="136"/>
      <c r="N6" s="129"/>
      <c r="O6" s="2"/>
      <c r="Q6" s="1"/>
      <c r="R6" s="57"/>
      <c r="S6" s="31"/>
      <c r="T6" s="31"/>
      <c r="U6" s="31"/>
      <c r="V6" s="31"/>
      <c r="W6" s="1"/>
      <c r="X6" s="1"/>
      <c r="Y6" s="1"/>
      <c r="Z6" s="1"/>
      <c r="AA6" s="1"/>
      <c r="AB6" s="1"/>
      <c r="AC6" s="1"/>
      <c r="AD6" s="1"/>
    </row>
    <row r="7" spans="8:30" ht="13.5" customHeight="1" x14ac:dyDescent="0.15">
      <c r="H7" s="127">
        <v>9682</v>
      </c>
      <c r="I7" s="119">
        <v>9</v>
      </c>
      <c r="J7" s="472" t="s">
        <v>198</v>
      </c>
      <c r="K7" s="167">
        <f t="shared" si="0"/>
        <v>9</v>
      </c>
      <c r="L7" s="426">
        <v>6849</v>
      </c>
      <c r="M7" s="136"/>
      <c r="O7" s="2"/>
      <c r="Q7" s="1"/>
      <c r="R7" s="57"/>
      <c r="S7" s="31"/>
      <c r="T7" s="31"/>
      <c r="U7" s="31"/>
      <c r="V7" s="31"/>
      <c r="W7" s="1"/>
      <c r="X7" s="1"/>
      <c r="Y7" s="1"/>
      <c r="Z7" s="1"/>
      <c r="AA7" s="1"/>
      <c r="AB7" s="1"/>
      <c r="AC7" s="1"/>
      <c r="AD7" s="1"/>
    </row>
    <row r="8" spans="8:30" ht="13.5" customHeight="1" x14ac:dyDescent="0.15">
      <c r="H8" s="127">
        <v>8058</v>
      </c>
      <c r="I8" s="119">
        <v>13</v>
      </c>
      <c r="J8" s="225" t="s">
        <v>7</v>
      </c>
      <c r="K8" s="167">
        <f t="shared" si="0"/>
        <v>13</v>
      </c>
      <c r="L8" s="426">
        <v>5146</v>
      </c>
      <c r="M8" s="136"/>
      <c r="N8" s="134"/>
      <c r="O8" s="2"/>
      <c r="Q8" s="1"/>
      <c r="R8" s="57"/>
      <c r="S8" s="31"/>
      <c r="T8" s="31"/>
      <c r="U8" s="31"/>
      <c r="V8" s="31"/>
      <c r="W8" s="1"/>
      <c r="X8" s="1"/>
      <c r="Y8" s="1"/>
      <c r="Z8" s="1"/>
      <c r="AA8" s="1"/>
      <c r="AB8" s="1"/>
      <c r="AC8" s="1"/>
      <c r="AD8" s="1"/>
    </row>
    <row r="9" spans="8:30" ht="13.5" customHeight="1" x14ac:dyDescent="0.15">
      <c r="H9" s="127">
        <v>5084</v>
      </c>
      <c r="I9" s="119">
        <v>24</v>
      </c>
      <c r="J9" s="225" t="s">
        <v>29</v>
      </c>
      <c r="K9" s="167">
        <f t="shared" si="0"/>
        <v>24</v>
      </c>
      <c r="L9" s="426">
        <v>4637</v>
      </c>
      <c r="M9" s="136"/>
      <c r="O9" s="2"/>
      <c r="Q9" s="1"/>
      <c r="R9" s="57"/>
      <c r="S9" s="31"/>
      <c r="T9" s="31"/>
      <c r="U9" s="31"/>
      <c r="V9" s="31"/>
      <c r="W9" s="1"/>
      <c r="X9" s="1"/>
      <c r="Y9" s="1"/>
      <c r="Z9" s="1"/>
      <c r="AA9" s="1"/>
      <c r="AB9" s="1"/>
      <c r="AC9" s="1"/>
      <c r="AD9" s="1"/>
    </row>
    <row r="10" spans="8:30" ht="13.5" customHeight="1" x14ac:dyDescent="0.15">
      <c r="H10" s="127">
        <v>2556</v>
      </c>
      <c r="I10" s="119">
        <v>36</v>
      </c>
      <c r="J10" s="225" t="s">
        <v>5</v>
      </c>
      <c r="K10" s="167">
        <f t="shared" si="0"/>
        <v>36</v>
      </c>
      <c r="L10" s="426">
        <v>3914</v>
      </c>
      <c r="M10" s="136"/>
      <c r="O10" s="2"/>
      <c r="Q10" s="1"/>
      <c r="R10" s="57"/>
      <c r="S10" s="31"/>
      <c r="T10" s="31"/>
      <c r="U10" s="31"/>
      <c r="V10" s="31"/>
      <c r="W10" s="1"/>
      <c r="X10" s="1"/>
      <c r="Y10" s="1"/>
      <c r="Z10" s="1"/>
      <c r="AA10" s="1"/>
      <c r="AB10" s="1"/>
      <c r="AC10" s="1"/>
      <c r="AD10" s="1"/>
    </row>
    <row r="11" spans="8:30" ht="13.5" customHeight="1" x14ac:dyDescent="0.15">
      <c r="H11" s="127">
        <v>2464</v>
      </c>
      <c r="I11" s="119">
        <v>25</v>
      </c>
      <c r="J11" s="225" t="s">
        <v>30</v>
      </c>
      <c r="K11" s="167">
        <f t="shared" si="0"/>
        <v>25</v>
      </c>
      <c r="L11" s="426">
        <v>2412</v>
      </c>
      <c r="M11" s="136"/>
      <c r="O11" s="2"/>
      <c r="Q11" s="1"/>
      <c r="R11" s="57"/>
      <c r="S11" s="31"/>
      <c r="T11" s="31"/>
      <c r="U11" s="31"/>
      <c r="V11" s="31"/>
      <c r="W11" s="1"/>
      <c r="X11" s="1"/>
      <c r="Y11" s="1"/>
      <c r="Z11" s="1"/>
      <c r="AA11" s="1"/>
      <c r="AB11" s="1"/>
      <c r="AC11" s="1"/>
      <c r="AD11" s="1"/>
    </row>
    <row r="12" spans="8:30" ht="13.5" customHeight="1" x14ac:dyDescent="0.15">
      <c r="H12" s="127">
        <v>1109</v>
      </c>
      <c r="I12" s="119">
        <v>12</v>
      </c>
      <c r="J12" s="225" t="s">
        <v>19</v>
      </c>
      <c r="K12" s="167">
        <f t="shared" si="0"/>
        <v>12</v>
      </c>
      <c r="L12" s="426">
        <v>0</v>
      </c>
      <c r="M12" s="136"/>
      <c r="O12" s="1"/>
      <c r="Q12" s="1"/>
      <c r="R12" s="57"/>
      <c r="S12" s="31"/>
      <c r="T12" s="31"/>
      <c r="U12" s="130"/>
      <c r="V12" s="31"/>
      <c r="W12" s="1"/>
      <c r="X12" s="1"/>
      <c r="Y12" s="1"/>
      <c r="Z12" s="1"/>
      <c r="AA12" s="1"/>
      <c r="AB12" s="1"/>
      <c r="AC12" s="1"/>
      <c r="AD12" s="1"/>
    </row>
    <row r="13" spans="8:30" ht="13.5" customHeight="1" thickBot="1" x14ac:dyDescent="0.2">
      <c r="H13" s="233">
        <v>994</v>
      </c>
      <c r="I13" s="194">
        <v>31</v>
      </c>
      <c r="J13" s="194" t="s">
        <v>181</v>
      </c>
      <c r="K13" s="253">
        <f t="shared" si="0"/>
        <v>31</v>
      </c>
      <c r="L13" s="434">
        <v>1120</v>
      </c>
      <c r="M13" s="137"/>
      <c r="N13" s="138"/>
      <c r="O13" s="1"/>
      <c r="Q13" s="1"/>
      <c r="R13" s="57"/>
      <c r="S13" s="31"/>
      <c r="T13" s="31"/>
      <c r="U13" s="31"/>
      <c r="V13" s="31"/>
      <c r="W13" s="1"/>
      <c r="X13" s="1"/>
      <c r="Y13" s="1"/>
      <c r="Z13" s="1"/>
      <c r="AA13" s="1"/>
      <c r="AB13" s="1"/>
      <c r="AC13" s="1"/>
      <c r="AD13" s="1"/>
    </row>
    <row r="14" spans="8:30" ht="13.5" customHeight="1" thickTop="1" x14ac:dyDescent="0.15">
      <c r="H14" s="532">
        <v>956</v>
      </c>
      <c r="I14" s="303">
        <v>17</v>
      </c>
      <c r="J14" s="525" t="s">
        <v>22</v>
      </c>
      <c r="K14" s="117" t="s">
        <v>8</v>
      </c>
      <c r="L14" s="435">
        <v>92801</v>
      </c>
      <c r="N14" s="57"/>
      <c r="O14" s="1"/>
      <c r="Q14" s="1"/>
      <c r="R14" s="57"/>
      <c r="S14" s="31"/>
      <c r="T14" s="31"/>
      <c r="U14" s="31"/>
      <c r="V14" s="31"/>
      <c r="W14" s="1"/>
      <c r="X14" s="1"/>
      <c r="Y14" s="1"/>
      <c r="Z14" s="1"/>
      <c r="AA14" s="1"/>
      <c r="AB14" s="1"/>
      <c r="AC14" s="1"/>
      <c r="AD14" s="1"/>
    </row>
    <row r="15" spans="8:30" ht="13.5" customHeight="1" x14ac:dyDescent="0.15">
      <c r="H15" s="397">
        <v>898</v>
      </c>
      <c r="I15" s="119">
        <v>26</v>
      </c>
      <c r="J15" s="225" t="s">
        <v>31</v>
      </c>
      <c r="K15" s="61"/>
      <c r="L15" s="31"/>
      <c r="N15" s="65"/>
      <c r="O15" s="1"/>
      <c r="Q15" s="1"/>
      <c r="R15" s="57"/>
      <c r="S15" s="31"/>
      <c r="T15" s="31"/>
      <c r="U15" s="31"/>
      <c r="V15" s="31"/>
      <c r="W15" s="1"/>
      <c r="X15" s="1"/>
      <c r="Y15" s="1"/>
      <c r="Z15" s="1"/>
      <c r="AA15" s="1"/>
      <c r="AB15" s="1"/>
      <c r="AC15" s="1"/>
      <c r="AD15" s="1"/>
    </row>
    <row r="16" spans="8:30" ht="13.5" customHeight="1" x14ac:dyDescent="0.15">
      <c r="H16" s="127">
        <v>879</v>
      </c>
      <c r="I16" s="119">
        <v>16</v>
      </c>
      <c r="J16" s="225" t="s">
        <v>3</v>
      </c>
      <c r="K16" s="61"/>
      <c r="Q16" s="1"/>
      <c r="R16" s="57"/>
      <c r="S16" s="31"/>
      <c r="T16" s="31"/>
      <c r="U16" s="31"/>
      <c r="V16" s="31"/>
      <c r="W16" s="1"/>
      <c r="X16" s="1"/>
      <c r="Y16" s="1"/>
      <c r="Z16" s="1"/>
      <c r="AA16" s="1"/>
      <c r="AB16" s="1"/>
      <c r="AC16" s="1"/>
      <c r="AD16" s="1"/>
    </row>
    <row r="17" spans="1:30" ht="13.5" customHeight="1" x14ac:dyDescent="0.15">
      <c r="H17" s="127">
        <v>815</v>
      </c>
      <c r="I17" s="119">
        <v>2</v>
      </c>
      <c r="J17" s="225" t="s">
        <v>6</v>
      </c>
      <c r="K17" s="54"/>
      <c r="L17" s="31"/>
      <c r="Q17" s="1"/>
      <c r="R17" s="57"/>
      <c r="S17" s="31"/>
      <c r="T17" s="31"/>
      <c r="U17" s="31"/>
      <c r="V17" s="31"/>
      <c r="W17" s="1"/>
      <c r="X17" s="1"/>
      <c r="Y17" s="1"/>
      <c r="Z17" s="1"/>
      <c r="AA17" s="1"/>
      <c r="AB17" s="1"/>
      <c r="AC17" s="1"/>
      <c r="AD17" s="1"/>
    </row>
    <row r="18" spans="1:30" ht="13.5" customHeight="1" x14ac:dyDescent="0.15">
      <c r="H18" s="169">
        <v>772</v>
      </c>
      <c r="I18" s="119">
        <v>38</v>
      </c>
      <c r="J18" s="225" t="s">
        <v>39</v>
      </c>
      <c r="K18" s="54"/>
      <c r="L18" s="31"/>
      <c r="Q18" s="1"/>
      <c r="R18" s="57"/>
      <c r="S18" s="31"/>
      <c r="T18" s="31"/>
      <c r="U18" s="31"/>
      <c r="V18" s="31"/>
      <c r="W18" s="1"/>
      <c r="X18" s="1"/>
      <c r="Y18" s="1"/>
      <c r="Z18" s="1"/>
      <c r="AA18" s="1"/>
      <c r="AB18" s="1"/>
      <c r="AC18" s="1"/>
      <c r="AD18" s="1"/>
    </row>
    <row r="19" spans="1:30" ht="13.5" customHeight="1" x14ac:dyDescent="0.15">
      <c r="H19" s="128">
        <v>758</v>
      </c>
      <c r="I19" s="119">
        <v>1</v>
      </c>
      <c r="J19" s="225" t="s">
        <v>4</v>
      </c>
      <c r="K19" s="1"/>
      <c r="L19" s="65" t="s">
        <v>78</v>
      </c>
      <c r="M19" s="133" t="s">
        <v>70</v>
      </c>
      <c r="N19" s="51" t="s">
        <v>83</v>
      </c>
      <c r="Q19" s="1"/>
      <c r="R19" s="57"/>
      <c r="S19" s="31"/>
      <c r="T19" s="31"/>
      <c r="U19" s="31"/>
      <c r="V19" s="31"/>
      <c r="W19" s="1"/>
      <c r="X19" s="1"/>
      <c r="Y19" s="1"/>
      <c r="Z19" s="1"/>
      <c r="AA19" s="1"/>
      <c r="AB19" s="1"/>
      <c r="AC19" s="1"/>
      <c r="AD19" s="1"/>
    </row>
    <row r="20" spans="1:30" ht="13.5" customHeight="1" thickBot="1" x14ac:dyDescent="0.2">
      <c r="H20" s="127">
        <v>587</v>
      </c>
      <c r="I20" s="119">
        <v>21</v>
      </c>
      <c r="J20" s="225" t="s">
        <v>26</v>
      </c>
      <c r="K20" s="167">
        <f>SUM(I4)</f>
        <v>33</v>
      </c>
      <c r="L20" s="225" t="s">
        <v>0</v>
      </c>
      <c r="M20" s="436">
        <v>36745</v>
      </c>
      <c r="N20" s="128">
        <f>SUM(H4)</f>
        <v>32137</v>
      </c>
      <c r="Q20" s="1"/>
      <c r="R20" s="57"/>
      <c r="S20" s="31"/>
      <c r="T20" s="31"/>
      <c r="U20" s="31"/>
      <c r="V20" s="31"/>
      <c r="W20" s="1"/>
      <c r="X20" s="1"/>
      <c r="Y20" s="1"/>
      <c r="Z20" s="1"/>
      <c r="AA20" s="1"/>
      <c r="AB20" s="1"/>
      <c r="AC20" s="1"/>
      <c r="AD20" s="1"/>
    </row>
    <row r="21" spans="1:30" ht="13.5" customHeight="1" x14ac:dyDescent="0.15">
      <c r="A21" s="73" t="s">
        <v>47</v>
      </c>
      <c r="B21" s="74" t="s">
        <v>56</v>
      </c>
      <c r="C21" s="74" t="s">
        <v>221</v>
      </c>
      <c r="D21" s="74" t="s">
        <v>212</v>
      </c>
      <c r="E21" s="74" t="s">
        <v>54</v>
      </c>
      <c r="F21" s="74" t="s">
        <v>53</v>
      </c>
      <c r="G21" s="75" t="s">
        <v>55</v>
      </c>
      <c r="H21" s="127">
        <v>566</v>
      </c>
      <c r="I21" s="119">
        <v>6</v>
      </c>
      <c r="J21" s="225" t="s">
        <v>14</v>
      </c>
      <c r="K21" s="167">
        <f t="shared" ref="K21:K29" si="1">SUM(I5)</f>
        <v>40</v>
      </c>
      <c r="L21" s="225" t="s">
        <v>2</v>
      </c>
      <c r="M21" s="437">
        <v>10026</v>
      </c>
      <c r="N21" s="128">
        <f t="shared" ref="N21:N29" si="2">SUM(H5)</f>
        <v>15669</v>
      </c>
      <c r="Q21" s="1"/>
      <c r="R21" s="57"/>
      <c r="S21" s="31"/>
      <c r="T21" s="31"/>
      <c r="U21" s="31"/>
      <c r="V21" s="31"/>
      <c r="W21" s="1"/>
      <c r="X21" s="1"/>
      <c r="Y21" s="1"/>
      <c r="Z21" s="1"/>
      <c r="AA21" s="1"/>
      <c r="AB21" s="1"/>
      <c r="AC21" s="1"/>
      <c r="AD21" s="1"/>
    </row>
    <row r="22" spans="1:30" ht="13.5" customHeight="1" x14ac:dyDescent="0.15">
      <c r="A22" s="76">
        <v>1</v>
      </c>
      <c r="B22" s="225" t="s">
        <v>0</v>
      </c>
      <c r="C22" s="52">
        <f>SUM(H4)</f>
        <v>32137</v>
      </c>
      <c r="D22" s="139">
        <f>SUM(L4)</f>
        <v>29231</v>
      </c>
      <c r="E22" s="70">
        <f t="shared" ref="E22:E31" si="3">SUM(N20/M20*100)</f>
        <v>87.459518301809766</v>
      </c>
      <c r="F22" s="66">
        <f t="shared" ref="F22:F32" si="4">SUM(C22/D22*100)</f>
        <v>109.94150046183846</v>
      </c>
      <c r="G22" s="77"/>
      <c r="H22" s="127">
        <v>389</v>
      </c>
      <c r="I22" s="119">
        <v>18</v>
      </c>
      <c r="J22" s="225" t="s">
        <v>23</v>
      </c>
      <c r="K22" s="167">
        <f t="shared" si="1"/>
        <v>34</v>
      </c>
      <c r="L22" s="225" t="s">
        <v>1</v>
      </c>
      <c r="M22" s="437">
        <v>11083</v>
      </c>
      <c r="N22" s="128">
        <f t="shared" si="2"/>
        <v>9810</v>
      </c>
      <c r="Q22" s="1"/>
      <c r="R22" s="57"/>
      <c r="S22" s="31"/>
      <c r="T22" s="31"/>
      <c r="U22" s="31"/>
      <c r="V22" s="31"/>
      <c r="W22" s="1"/>
      <c r="X22" s="1"/>
      <c r="Y22" s="1"/>
      <c r="Z22" s="1"/>
      <c r="AA22" s="1"/>
      <c r="AB22" s="1"/>
      <c r="AC22" s="1"/>
      <c r="AD22" s="1"/>
    </row>
    <row r="23" spans="1:30" ht="13.5" customHeight="1" x14ac:dyDescent="0.15">
      <c r="A23" s="76">
        <v>2</v>
      </c>
      <c r="B23" s="225" t="s">
        <v>2</v>
      </c>
      <c r="C23" s="52">
        <f t="shared" ref="C23:C31" si="5">SUM(H5)</f>
        <v>15669</v>
      </c>
      <c r="D23" s="139">
        <f t="shared" ref="D23:D31" si="6">SUM(L5)</f>
        <v>10521</v>
      </c>
      <c r="E23" s="70">
        <f t="shared" si="3"/>
        <v>156.28366247755835</v>
      </c>
      <c r="F23" s="66">
        <f t="shared" si="4"/>
        <v>148.93071000855431</v>
      </c>
      <c r="G23" s="77"/>
      <c r="H23" s="397">
        <v>307</v>
      </c>
      <c r="I23" s="119">
        <v>22</v>
      </c>
      <c r="J23" s="225" t="s">
        <v>27</v>
      </c>
      <c r="K23" s="167">
        <f t="shared" si="1"/>
        <v>9</v>
      </c>
      <c r="L23" s="472" t="s">
        <v>197</v>
      </c>
      <c r="M23" s="437">
        <v>9135</v>
      </c>
      <c r="N23" s="128">
        <f t="shared" si="2"/>
        <v>9682</v>
      </c>
      <c r="Q23" s="1"/>
      <c r="R23" s="57"/>
      <c r="S23" s="31"/>
      <c r="T23" s="31"/>
      <c r="U23" s="31"/>
      <c r="V23" s="31"/>
      <c r="W23" s="1"/>
      <c r="X23" s="1"/>
      <c r="Y23" s="1"/>
      <c r="Z23" s="1"/>
      <c r="AA23" s="1"/>
      <c r="AB23" s="1"/>
      <c r="AC23" s="1"/>
      <c r="AD23" s="1"/>
    </row>
    <row r="24" spans="1:30" ht="13.5" customHeight="1" x14ac:dyDescent="0.15">
      <c r="A24" s="76">
        <v>3</v>
      </c>
      <c r="B24" s="225" t="s">
        <v>1</v>
      </c>
      <c r="C24" s="52">
        <f t="shared" si="5"/>
        <v>9810</v>
      </c>
      <c r="D24" s="139">
        <f t="shared" si="6"/>
        <v>22483</v>
      </c>
      <c r="E24" s="70">
        <f t="shared" si="3"/>
        <v>88.513940268880262</v>
      </c>
      <c r="F24" s="66">
        <f t="shared" si="4"/>
        <v>43.632967130720992</v>
      </c>
      <c r="G24" s="77"/>
      <c r="H24" s="127">
        <v>166</v>
      </c>
      <c r="I24" s="119">
        <v>14</v>
      </c>
      <c r="J24" s="225" t="s">
        <v>20</v>
      </c>
      <c r="K24" s="167">
        <f t="shared" si="1"/>
        <v>13</v>
      </c>
      <c r="L24" s="225" t="s">
        <v>7</v>
      </c>
      <c r="M24" s="437">
        <v>12150</v>
      </c>
      <c r="N24" s="128">
        <f t="shared" si="2"/>
        <v>8058</v>
      </c>
      <c r="Q24" s="1"/>
      <c r="R24" s="57"/>
      <c r="S24" s="31"/>
      <c r="T24" s="31"/>
      <c r="U24" s="31"/>
      <c r="V24" s="31"/>
      <c r="W24" s="1"/>
      <c r="X24" s="1"/>
      <c r="Y24" s="1"/>
      <c r="Z24" s="1"/>
      <c r="AA24" s="1"/>
      <c r="AB24" s="1"/>
      <c r="AC24" s="1"/>
      <c r="AD24" s="1"/>
    </row>
    <row r="25" spans="1:30" ht="13.5" customHeight="1" x14ac:dyDescent="0.15">
      <c r="A25" s="76">
        <v>4</v>
      </c>
      <c r="B25" s="472" t="s">
        <v>197</v>
      </c>
      <c r="C25" s="52">
        <f t="shared" si="5"/>
        <v>9682</v>
      </c>
      <c r="D25" s="139">
        <f t="shared" si="6"/>
        <v>6849</v>
      </c>
      <c r="E25" s="70">
        <f t="shared" si="3"/>
        <v>105.9879584017515</v>
      </c>
      <c r="F25" s="66">
        <f t="shared" si="4"/>
        <v>141.3637027303256</v>
      </c>
      <c r="G25" s="77"/>
      <c r="H25" s="127">
        <v>119</v>
      </c>
      <c r="I25" s="119">
        <v>5</v>
      </c>
      <c r="J25" s="225" t="s">
        <v>13</v>
      </c>
      <c r="K25" s="167">
        <f t="shared" si="1"/>
        <v>24</v>
      </c>
      <c r="L25" s="225" t="s">
        <v>29</v>
      </c>
      <c r="M25" s="437">
        <v>6115</v>
      </c>
      <c r="N25" s="128">
        <f t="shared" si="2"/>
        <v>5084</v>
      </c>
      <c r="Q25" s="1"/>
      <c r="R25" s="57"/>
      <c r="S25" s="31"/>
      <c r="T25" s="31"/>
      <c r="U25" s="31"/>
      <c r="V25" s="31"/>
      <c r="W25" s="1"/>
      <c r="X25" s="1"/>
      <c r="Y25" s="1"/>
      <c r="Z25" s="1"/>
      <c r="AA25" s="1"/>
      <c r="AB25" s="1"/>
      <c r="AC25" s="1"/>
      <c r="AD25" s="1"/>
    </row>
    <row r="26" spans="1:30" ht="13.5" customHeight="1" x14ac:dyDescent="0.15">
      <c r="A26" s="76">
        <v>5</v>
      </c>
      <c r="B26" s="225" t="s">
        <v>7</v>
      </c>
      <c r="C26" s="52">
        <f t="shared" si="5"/>
        <v>8058</v>
      </c>
      <c r="D26" s="139">
        <f t="shared" si="6"/>
        <v>5146</v>
      </c>
      <c r="E26" s="70">
        <f t="shared" si="3"/>
        <v>66.320987654320987</v>
      </c>
      <c r="F26" s="66">
        <f t="shared" si="4"/>
        <v>156.58764088612514</v>
      </c>
      <c r="G26" s="87"/>
      <c r="H26" s="397">
        <v>55</v>
      </c>
      <c r="I26" s="119">
        <v>11</v>
      </c>
      <c r="J26" s="225" t="s">
        <v>18</v>
      </c>
      <c r="K26" s="167">
        <f t="shared" si="1"/>
        <v>36</v>
      </c>
      <c r="L26" s="225" t="s">
        <v>5</v>
      </c>
      <c r="M26" s="437">
        <v>3085</v>
      </c>
      <c r="N26" s="128">
        <f t="shared" si="2"/>
        <v>2556</v>
      </c>
      <c r="Q26" s="1"/>
      <c r="R26" s="57"/>
      <c r="S26" s="31"/>
      <c r="T26" s="31"/>
      <c r="U26" s="31"/>
      <c r="V26" s="31"/>
      <c r="W26" s="1"/>
      <c r="X26" s="1"/>
      <c r="Y26" s="1"/>
      <c r="Z26" s="1"/>
      <c r="AA26" s="1"/>
      <c r="AB26" s="1"/>
      <c r="AC26" s="1"/>
      <c r="AD26" s="1"/>
    </row>
    <row r="27" spans="1:30" ht="13.5" customHeight="1" x14ac:dyDescent="0.15">
      <c r="A27" s="76">
        <v>6</v>
      </c>
      <c r="B27" s="225" t="s">
        <v>29</v>
      </c>
      <c r="C27" s="52">
        <f t="shared" si="5"/>
        <v>5084</v>
      </c>
      <c r="D27" s="139">
        <f t="shared" si="6"/>
        <v>4637</v>
      </c>
      <c r="E27" s="70">
        <f t="shared" si="3"/>
        <v>83.139820114472613</v>
      </c>
      <c r="F27" s="66">
        <f t="shared" si="4"/>
        <v>109.63985335346129</v>
      </c>
      <c r="G27" s="91"/>
      <c r="H27" s="127">
        <v>24</v>
      </c>
      <c r="I27" s="119">
        <v>39</v>
      </c>
      <c r="J27" s="225" t="s">
        <v>40</v>
      </c>
      <c r="K27" s="167">
        <f t="shared" si="1"/>
        <v>25</v>
      </c>
      <c r="L27" s="225" t="s">
        <v>30</v>
      </c>
      <c r="M27" s="437">
        <v>2961</v>
      </c>
      <c r="N27" s="128">
        <f t="shared" si="2"/>
        <v>2464</v>
      </c>
      <c r="Q27" s="1"/>
      <c r="R27" s="57"/>
      <c r="S27" s="31"/>
      <c r="T27" s="31"/>
      <c r="U27" s="31"/>
      <c r="V27" s="31"/>
      <c r="W27" s="1"/>
      <c r="X27" s="1"/>
      <c r="Y27" s="1"/>
      <c r="Z27" s="1"/>
      <c r="AA27" s="1"/>
      <c r="AB27" s="1"/>
      <c r="AC27" s="1"/>
      <c r="AD27" s="1"/>
    </row>
    <row r="28" spans="1:30" ht="13.5" customHeight="1" x14ac:dyDescent="0.15">
      <c r="A28" s="76">
        <v>7</v>
      </c>
      <c r="B28" s="225" t="s">
        <v>5</v>
      </c>
      <c r="C28" s="52">
        <f t="shared" si="5"/>
        <v>2556</v>
      </c>
      <c r="D28" s="139">
        <f t="shared" si="6"/>
        <v>3914</v>
      </c>
      <c r="E28" s="70">
        <f t="shared" si="3"/>
        <v>82.852512155591569</v>
      </c>
      <c r="F28" s="66">
        <f t="shared" si="4"/>
        <v>65.304036791006652</v>
      </c>
      <c r="G28" s="77"/>
      <c r="H28" s="127">
        <v>23</v>
      </c>
      <c r="I28" s="119">
        <v>29</v>
      </c>
      <c r="J28" s="225" t="s">
        <v>115</v>
      </c>
      <c r="K28" s="167">
        <f t="shared" si="1"/>
        <v>12</v>
      </c>
      <c r="L28" s="225" t="s">
        <v>19</v>
      </c>
      <c r="M28" s="437">
        <v>2828</v>
      </c>
      <c r="N28" s="128">
        <f t="shared" si="2"/>
        <v>1109</v>
      </c>
      <c r="Q28" s="1"/>
      <c r="R28" s="57"/>
      <c r="S28" s="31"/>
      <c r="T28" s="31"/>
      <c r="U28" s="31"/>
      <c r="V28" s="31"/>
      <c r="W28" s="1"/>
      <c r="X28" s="1"/>
      <c r="Y28" s="1"/>
      <c r="Z28" s="1"/>
      <c r="AA28" s="1"/>
      <c r="AB28" s="1"/>
      <c r="AC28" s="1"/>
      <c r="AD28" s="1"/>
    </row>
    <row r="29" spans="1:30" ht="13.5" customHeight="1" thickBot="1" x14ac:dyDescent="0.2">
      <c r="A29" s="76">
        <v>8</v>
      </c>
      <c r="B29" s="225" t="s">
        <v>30</v>
      </c>
      <c r="C29" s="52">
        <f t="shared" si="5"/>
        <v>2464</v>
      </c>
      <c r="D29" s="139">
        <f t="shared" si="6"/>
        <v>2412</v>
      </c>
      <c r="E29" s="70">
        <f t="shared" si="3"/>
        <v>83.215130023640654</v>
      </c>
      <c r="F29" s="66">
        <f t="shared" si="4"/>
        <v>102.1558872305141</v>
      </c>
      <c r="G29" s="88"/>
      <c r="H29" s="397">
        <v>13</v>
      </c>
      <c r="I29" s="119">
        <v>27</v>
      </c>
      <c r="J29" s="225" t="s">
        <v>32</v>
      </c>
      <c r="K29" s="253">
        <f t="shared" si="1"/>
        <v>31</v>
      </c>
      <c r="L29" s="194" t="s">
        <v>71</v>
      </c>
      <c r="M29" s="438">
        <v>888</v>
      </c>
      <c r="N29" s="128">
        <f t="shared" si="2"/>
        <v>994</v>
      </c>
      <c r="Q29" s="1"/>
      <c r="R29" s="57"/>
      <c r="S29" s="31"/>
      <c r="T29" s="31"/>
      <c r="U29" s="31"/>
      <c r="V29" s="31"/>
      <c r="W29" s="1"/>
      <c r="X29" s="1"/>
      <c r="Y29" s="1"/>
      <c r="Z29" s="1"/>
      <c r="AA29" s="1"/>
      <c r="AB29" s="1"/>
      <c r="AC29" s="1"/>
      <c r="AD29" s="1"/>
    </row>
    <row r="30" spans="1:30" ht="13.5" customHeight="1" thickTop="1" x14ac:dyDescent="0.15">
      <c r="A30" s="76">
        <v>9</v>
      </c>
      <c r="B30" s="225" t="s">
        <v>19</v>
      </c>
      <c r="C30" s="52">
        <f t="shared" si="5"/>
        <v>1109</v>
      </c>
      <c r="D30" s="139">
        <f t="shared" si="6"/>
        <v>0</v>
      </c>
      <c r="E30" s="70">
        <f t="shared" si="3"/>
        <v>39.214992927864216</v>
      </c>
      <c r="F30" s="448" t="s">
        <v>240</v>
      </c>
      <c r="G30" s="87"/>
      <c r="H30" s="127">
        <v>7</v>
      </c>
      <c r="I30" s="119">
        <v>15</v>
      </c>
      <c r="J30" s="225" t="s">
        <v>21</v>
      </c>
      <c r="K30" s="161"/>
      <c r="L30" s="451" t="s">
        <v>128</v>
      </c>
      <c r="M30" s="439">
        <v>103633</v>
      </c>
      <c r="N30" s="128">
        <f>SUM(H44)</f>
        <v>94906</v>
      </c>
      <c r="Q30" s="1"/>
      <c r="R30" s="57"/>
      <c r="S30" s="31"/>
      <c r="T30" s="31"/>
      <c r="U30" s="31"/>
      <c r="V30" s="31"/>
      <c r="W30" s="1"/>
      <c r="X30" s="1"/>
      <c r="Y30" s="1"/>
      <c r="Z30" s="1"/>
      <c r="AA30" s="1"/>
      <c r="AB30" s="1"/>
      <c r="AC30" s="1"/>
      <c r="AD30" s="1"/>
    </row>
    <row r="31" spans="1:30" ht="13.5" customHeight="1" thickBot="1" x14ac:dyDescent="0.2">
      <c r="A31" s="89">
        <v>10</v>
      </c>
      <c r="B31" s="194" t="s">
        <v>71</v>
      </c>
      <c r="C31" s="52">
        <f t="shared" si="5"/>
        <v>994</v>
      </c>
      <c r="D31" s="139">
        <f t="shared" si="6"/>
        <v>1120</v>
      </c>
      <c r="E31" s="71">
        <f t="shared" si="3"/>
        <v>111.93693693693693</v>
      </c>
      <c r="F31" s="78">
        <f t="shared" si="4"/>
        <v>88.75</v>
      </c>
      <c r="G31" s="90"/>
      <c r="H31" s="127">
        <v>6</v>
      </c>
      <c r="I31" s="119">
        <v>32</v>
      </c>
      <c r="J31" s="225" t="s">
        <v>36</v>
      </c>
      <c r="K31" s="54"/>
      <c r="L31" s="296"/>
      <c r="Q31" s="1"/>
      <c r="R31" s="57"/>
      <c r="S31" s="31"/>
      <c r="T31" s="31"/>
      <c r="U31" s="31"/>
      <c r="V31" s="31"/>
      <c r="W31" s="1"/>
      <c r="X31" s="1"/>
      <c r="Y31" s="1"/>
      <c r="Z31" s="1"/>
      <c r="AA31" s="1"/>
      <c r="AB31" s="1"/>
      <c r="AC31" s="1"/>
      <c r="AD31" s="1"/>
    </row>
    <row r="32" spans="1:30" ht="13.5" customHeight="1" thickBot="1" x14ac:dyDescent="0.2">
      <c r="A32" s="80"/>
      <c r="B32" s="81" t="s">
        <v>61</v>
      </c>
      <c r="C32" s="82">
        <f>SUM(H44)</f>
        <v>94906</v>
      </c>
      <c r="D32" s="82">
        <f>SUM(L14)</f>
        <v>92801</v>
      </c>
      <c r="E32" s="83">
        <f>SUM(N30/M30*100)</f>
        <v>91.578937211120021</v>
      </c>
      <c r="F32" s="78">
        <f t="shared" si="4"/>
        <v>102.26829452268834</v>
      </c>
      <c r="G32" s="86"/>
      <c r="H32" s="128">
        <v>2</v>
      </c>
      <c r="I32" s="119">
        <v>4</v>
      </c>
      <c r="J32" s="225" t="s">
        <v>12</v>
      </c>
      <c r="K32" s="54"/>
      <c r="L32" s="295"/>
      <c r="Q32" s="1"/>
      <c r="R32" s="57"/>
      <c r="S32" s="31"/>
      <c r="T32" s="31"/>
      <c r="U32" s="31"/>
      <c r="V32" s="31"/>
      <c r="W32" s="1"/>
      <c r="X32" s="1"/>
      <c r="Y32" s="1"/>
      <c r="Z32" s="1"/>
      <c r="AA32" s="1"/>
      <c r="AB32" s="1"/>
      <c r="AC32" s="1"/>
      <c r="AD32" s="1"/>
    </row>
    <row r="33" spans="3:30" ht="13.5" customHeight="1" x14ac:dyDescent="0.15">
      <c r="H33" s="397">
        <v>1</v>
      </c>
      <c r="I33" s="119">
        <v>20</v>
      </c>
      <c r="J33" s="225" t="s">
        <v>25</v>
      </c>
      <c r="K33" s="54"/>
      <c r="L33" s="295"/>
      <c r="Q33" s="1"/>
      <c r="R33" s="57"/>
      <c r="S33" s="31"/>
      <c r="T33" s="31"/>
      <c r="U33" s="31"/>
      <c r="V33" s="31"/>
      <c r="W33" s="1"/>
      <c r="X33" s="1"/>
      <c r="Y33" s="1"/>
      <c r="Z33" s="1"/>
      <c r="AA33" s="1"/>
      <c r="AB33" s="1"/>
      <c r="AC33" s="1"/>
      <c r="AD33" s="1"/>
    </row>
    <row r="34" spans="3:30" ht="13.5" customHeight="1" x14ac:dyDescent="0.15">
      <c r="C34" s="14"/>
      <c r="D34" s="14"/>
      <c r="H34" s="169">
        <v>0</v>
      </c>
      <c r="I34" s="119">
        <v>3</v>
      </c>
      <c r="J34" s="225" t="s">
        <v>11</v>
      </c>
      <c r="K34" s="54"/>
      <c r="L34" s="295"/>
      <c r="Q34" s="1"/>
      <c r="R34" s="57"/>
      <c r="S34" s="31"/>
      <c r="T34" s="31"/>
      <c r="U34" s="31"/>
      <c r="V34" s="31"/>
      <c r="W34" s="1"/>
      <c r="X34" s="1"/>
      <c r="Y34" s="1"/>
      <c r="Z34" s="1"/>
      <c r="AA34" s="1"/>
      <c r="AB34" s="1"/>
      <c r="AC34" s="1"/>
      <c r="AD34" s="1"/>
    </row>
    <row r="35" spans="3:30" ht="13.5" customHeight="1" x14ac:dyDescent="0.15">
      <c r="H35" s="128">
        <v>0</v>
      </c>
      <c r="I35" s="119">
        <v>7</v>
      </c>
      <c r="J35" s="225" t="s">
        <v>15</v>
      </c>
      <c r="K35" s="54"/>
      <c r="L35" s="295"/>
      <c r="Q35" s="1"/>
      <c r="R35" s="57"/>
      <c r="S35" s="31"/>
      <c r="T35" s="31"/>
      <c r="U35" s="31"/>
      <c r="V35" s="31"/>
      <c r="W35" s="1"/>
      <c r="X35" s="1"/>
      <c r="Y35" s="1"/>
      <c r="Z35" s="1"/>
      <c r="AA35" s="1"/>
      <c r="AB35" s="1"/>
      <c r="AC35" s="1"/>
      <c r="AD35" s="1"/>
    </row>
    <row r="36" spans="3:30" ht="13.5" customHeight="1" x14ac:dyDescent="0.15">
      <c r="H36" s="127">
        <v>0</v>
      </c>
      <c r="I36" s="119">
        <v>8</v>
      </c>
      <c r="J36" s="225" t="s">
        <v>16</v>
      </c>
      <c r="K36" s="54"/>
      <c r="L36" s="295"/>
      <c r="Q36" s="1"/>
      <c r="R36" s="57"/>
      <c r="S36" s="31"/>
      <c r="T36" s="31"/>
      <c r="U36" s="31"/>
      <c r="V36" s="31"/>
      <c r="W36" s="1"/>
      <c r="X36" s="1"/>
      <c r="Y36" s="1"/>
      <c r="Z36" s="1"/>
      <c r="AA36" s="1"/>
      <c r="AB36" s="1"/>
      <c r="AC36" s="1"/>
      <c r="AD36" s="1"/>
    </row>
    <row r="37" spans="3:30" ht="13.5" customHeight="1" x14ac:dyDescent="0.15">
      <c r="H37" s="127">
        <v>0</v>
      </c>
      <c r="I37" s="119">
        <v>10</v>
      </c>
      <c r="J37" s="225" t="s">
        <v>17</v>
      </c>
      <c r="K37" s="54"/>
      <c r="L37" s="31"/>
      <c r="Q37" s="1"/>
      <c r="R37" s="57"/>
      <c r="S37" s="31"/>
      <c r="T37" s="31"/>
      <c r="U37" s="31"/>
      <c r="V37" s="130"/>
      <c r="W37" s="1"/>
      <c r="X37" s="1"/>
      <c r="Y37" s="1"/>
      <c r="Z37" s="1"/>
      <c r="AA37" s="1"/>
      <c r="AB37" s="1"/>
      <c r="AC37" s="1"/>
      <c r="AD37" s="1"/>
    </row>
    <row r="38" spans="3:30" ht="13.5" customHeight="1" x14ac:dyDescent="0.15">
      <c r="H38" s="127">
        <v>0</v>
      </c>
      <c r="I38" s="119">
        <v>19</v>
      </c>
      <c r="J38" s="225" t="s">
        <v>24</v>
      </c>
      <c r="K38" s="54"/>
      <c r="L38" s="31"/>
      <c r="Q38" s="1"/>
      <c r="R38" s="57"/>
      <c r="S38" s="31"/>
      <c r="T38" s="31"/>
      <c r="U38" s="31"/>
      <c r="V38" s="31"/>
      <c r="W38" s="1"/>
      <c r="X38" s="1"/>
      <c r="Y38" s="1"/>
      <c r="Z38" s="1"/>
      <c r="AA38" s="1"/>
      <c r="AB38" s="1"/>
      <c r="AC38" s="1"/>
      <c r="AD38" s="1"/>
    </row>
    <row r="39" spans="3:30" ht="13.5" customHeight="1" x14ac:dyDescent="0.15">
      <c r="H39" s="127">
        <v>0</v>
      </c>
      <c r="I39" s="119">
        <v>23</v>
      </c>
      <c r="J39" s="225" t="s">
        <v>28</v>
      </c>
      <c r="K39" s="54"/>
      <c r="L39" s="31"/>
      <c r="Q39" s="1"/>
      <c r="R39" s="57"/>
      <c r="S39" s="31"/>
      <c r="T39" s="31"/>
      <c r="U39" s="31"/>
      <c r="V39" s="31"/>
      <c r="W39" s="1"/>
      <c r="X39" s="1"/>
      <c r="Y39" s="1"/>
      <c r="Z39" s="1"/>
      <c r="AA39" s="1"/>
      <c r="AB39" s="1"/>
      <c r="AC39" s="1"/>
      <c r="AD39" s="1"/>
    </row>
    <row r="40" spans="3:30" ht="13.5" customHeight="1" x14ac:dyDescent="0.15">
      <c r="H40" s="127">
        <v>0</v>
      </c>
      <c r="I40" s="119">
        <v>28</v>
      </c>
      <c r="J40" s="225" t="s">
        <v>33</v>
      </c>
      <c r="K40" s="54"/>
      <c r="L40" s="31"/>
      <c r="Q40" s="1"/>
      <c r="R40" s="57"/>
      <c r="S40" s="31"/>
      <c r="T40" s="31"/>
      <c r="U40" s="31"/>
      <c r="V40" s="31"/>
      <c r="W40" s="1"/>
      <c r="X40" s="1"/>
      <c r="Y40" s="1"/>
      <c r="Z40" s="1"/>
      <c r="AA40" s="1"/>
      <c r="AB40" s="1"/>
      <c r="AC40" s="1"/>
      <c r="AD40" s="1"/>
    </row>
    <row r="41" spans="3:30" ht="13.5" customHeight="1" x14ac:dyDescent="0.15">
      <c r="H41" s="127">
        <v>0</v>
      </c>
      <c r="I41" s="119">
        <v>30</v>
      </c>
      <c r="J41" s="225" t="s">
        <v>34</v>
      </c>
      <c r="K41" s="54"/>
      <c r="L41" s="31"/>
      <c r="Q41" s="1"/>
      <c r="R41" s="57"/>
      <c r="S41" s="31"/>
      <c r="T41" s="31"/>
      <c r="U41" s="31"/>
      <c r="V41" s="31"/>
      <c r="W41" s="1"/>
      <c r="X41" s="1"/>
      <c r="Y41" s="1"/>
      <c r="Z41" s="1"/>
      <c r="AA41" s="1"/>
      <c r="AB41" s="1"/>
      <c r="AC41" s="1"/>
      <c r="AD41" s="1"/>
    </row>
    <row r="42" spans="3:30" ht="13.5" customHeight="1" x14ac:dyDescent="0.15">
      <c r="H42" s="127">
        <v>0</v>
      </c>
      <c r="I42" s="119">
        <v>35</v>
      </c>
      <c r="J42" s="225" t="s">
        <v>37</v>
      </c>
      <c r="K42" s="54"/>
      <c r="L42" s="31"/>
      <c r="Q42" s="1"/>
      <c r="R42" s="57"/>
      <c r="S42" s="31"/>
      <c r="T42" s="31"/>
      <c r="U42" s="31"/>
      <c r="V42" s="31"/>
      <c r="W42" s="1"/>
      <c r="X42" s="1"/>
      <c r="Y42" s="1"/>
      <c r="Z42" s="1"/>
      <c r="AA42" s="1"/>
      <c r="AB42" s="1"/>
      <c r="AC42" s="1"/>
      <c r="AD42" s="1"/>
    </row>
    <row r="43" spans="3:30" ht="13.5" customHeight="1" x14ac:dyDescent="0.15">
      <c r="H43" s="127">
        <v>0</v>
      </c>
      <c r="I43" s="119">
        <v>37</v>
      </c>
      <c r="J43" s="225" t="s">
        <v>38</v>
      </c>
      <c r="K43" s="54"/>
      <c r="L43" s="31"/>
      <c r="Q43" s="1"/>
      <c r="R43" s="57"/>
      <c r="S43" s="37"/>
      <c r="T43" s="37"/>
      <c r="U43" s="37"/>
      <c r="V43" s="37"/>
      <c r="W43" s="1"/>
      <c r="X43" s="1"/>
      <c r="Y43" s="1"/>
      <c r="Z43" s="1"/>
      <c r="AA43" s="1"/>
      <c r="AB43" s="1"/>
      <c r="AC43" s="1"/>
      <c r="AD43" s="1"/>
    </row>
    <row r="44" spans="3:30" ht="13.5" customHeight="1" x14ac:dyDescent="0.15">
      <c r="H44" s="164">
        <f>SUM(H4:H43)</f>
        <v>94906</v>
      </c>
      <c r="I44" s="5"/>
      <c r="J44" s="224" t="s">
        <v>126</v>
      </c>
      <c r="K44" s="69"/>
      <c r="L44" s="1"/>
      <c r="Q44" s="1"/>
      <c r="R44" s="57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</row>
    <row r="45" spans="3:30" ht="13.5" customHeight="1" x14ac:dyDescent="0.15">
      <c r="K45" s="1"/>
      <c r="L45" s="1"/>
      <c r="O45" s="1"/>
      <c r="Q45" s="1"/>
      <c r="R45" s="152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</row>
    <row r="46" spans="3:30" ht="13.5" customHeight="1" x14ac:dyDescent="0.15">
      <c r="K46" s="1"/>
      <c r="L46" s="1"/>
      <c r="Q46" s="1"/>
      <c r="R46" s="56"/>
      <c r="S46" s="149"/>
      <c r="T46" s="56"/>
      <c r="U46" s="56"/>
      <c r="V46" s="56"/>
      <c r="W46" s="56"/>
      <c r="X46" s="56"/>
      <c r="Y46" s="56"/>
      <c r="Z46" s="56"/>
      <c r="AA46" s="56"/>
      <c r="AB46" s="56"/>
      <c r="AC46" s="56"/>
      <c r="AD46" s="56"/>
    </row>
    <row r="47" spans="3:30" ht="13.5" customHeight="1" x14ac:dyDescent="0.2">
      <c r="I47" t="s">
        <v>52</v>
      </c>
      <c r="J47" s="55"/>
      <c r="K47" s="1"/>
      <c r="L47" s="56"/>
      <c r="N47" s="56"/>
      <c r="Q47" s="1"/>
      <c r="R47" s="57"/>
      <c r="S47" s="31"/>
      <c r="T47" s="31"/>
      <c r="U47" s="31"/>
      <c r="V47" s="31"/>
      <c r="W47" s="1"/>
      <c r="X47" s="1"/>
      <c r="Y47" s="1"/>
      <c r="Z47" s="1"/>
      <c r="AA47" s="1"/>
      <c r="AB47" s="1"/>
      <c r="AC47" s="1"/>
      <c r="AD47" s="1"/>
    </row>
    <row r="48" spans="3:30" ht="13.5" customHeight="1" x14ac:dyDescent="0.15">
      <c r="H48" s="255" t="s">
        <v>221</v>
      </c>
      <c r="I48" s="5"/>
      <c r="J48" s="250" t="s">
        <v>124</v>
      </c>
      <c r="K48" s="117"/>
      <c r="L48" s="411" t="s">
        <v>216</v>
      </c>
      <c r="N48" s="57"/>
      <c r="Q48" s="1"/>
      <c r="R48" s="57"/>
      <c r="S48" s="31"/>
      <c r="T48" s="31"/>
      <c r="U48" s="31"/>
      <c r="V48" s="31"/>
      <c r="W48" s="1"/>
      <c r="X48" s="1"/>
      <c r="Y48" s="1"/>
      <c r="Z48" s="1"/>
      <c r="AA48" s="1"/>
      <c r="AB48" s="1"/>
      <c r="AC48" s="1"/>
      <c r="AD48" s="1"/>
    </row>
    <row r="49" spans="1:30" ht="13.5" customHeight="1" x14ac:dyDescent="0.15">
      <c r="H49" s="11" t="s">
        <v>119</v>
      </c>
      <c r="I49" s="5"/>
      <c r="J49" s="202" t="s">
        <v>10</v>
      </c>
      <c r="K49" s="140"/>
      <c r="L49" s="135" t="s">
        <v>119</v>
      </c>
      <c r="N49" s="57"/>
      <c r="Q49" s="1"/>
      <c r="R49" s="57"/>
      <c r="S49" s="31"/>
      <c r="T49" s="31"/>
      <c r="U49" s="31"/>
      <c r="V49" s="31"/>
      <c r="W49" s="1"/>
      <c r="X49" s="1"/>
      <c r="Y49" s="1"/>
      <c r="Z49" s="1"/>
      <c r="AA49" s="1"/>
      <c r="AB49" s="1"/>
      <c r="AC49" s="1"/>
      <c r="AD49" s="1"/>
    </row>
    <row r="50" spans="1:30" ht="13.5" customHeight="1" x14ac:dyDescent="0.15">
      <c r="H50" s="128">
        <v>62289</v>
      </c>
      <c r="I50" s="225">
        <v>36</v>
      </c>
      <c r="J50" s="225" t="s">
        <v>5</v>
      </c>
      <c r="K50" s="170">
        <f>SUM(I50)</f>
        <v>36</v>
      </c>
      <c r="L50" s="412">
        <v>73703</v>
      </c>
      <c r="M50" s="114"/>
      <c r="N50" s="57"/>
      <c r="O50" s="31"/>
      <c r="Q50" s="1"/>
      <c r="R50" s="57"/>
      <c r="S50" s="31"/>
      <c r="T50" s="31"/>
      <c r="U50" s="31"/>
      <c r="V50" s="31"/>
      <c r="W50" s="1"/>
      <c r="X50" s="1"/>
      <c r="Y50" s="1"/>
      <c r="Z50" s="1"/>
      <c r="AA50" s="1"/>
      <c r="AB50" s="1"/>
      <c r="AC50" s="1"/>
      <c r="AD50" s="1"/>
    </row>
    <row r="51" spans="1:30" ht="13.5" customHeight="1" x14ac:dyDescent="0.15">
      <c r="H51" s="127">
        <v>35507</v>
      </c>
      <c r="I51" s="225">
        <v>17</v>
      </c>
      <c r="J51" s="224" t="s">
        <v>22</v>
      </c>
      <c r="K51" s="170">
        <f t="shared" ref="K51:K59" si="7">SUM(I51)</f>
        <v>17</v>
      </c>
      <c r="L51" s="412">
        <v>26054</v>
      </c>
      <c r="M51" s="114"/>
      <c r="N51" s="57"/>
      <c r="O51" s="31"/>
      <c r="Q51" s="1"/>
      <c r="R51" s="57"/>
      <c r="S51" s="31"/>
      <c r="T51" s="31"/>
      <c r="U51" s="31"/>
      <c r="V51" s="31"/>
      <c r="W51" s="1"/>
      <c r="X51" s="1"/>
      <c r="Y51" s="1"/>
      <c r="Z51" s="1"/>
      <c r="AA51" s="1"/>
      <c r="AB51" s="1"/>
      <c r="AC51" s="1"/>
      <c r="AD51" s="1"/>
    </row>
    <row r="52" spans="1:30" ht="13.5" customHeight="1" x14ac:dyDescent="0.15">
      <c r="H52" s="397">
        <v>21732</v>
      </c>
      <c r="I52" s="225">
        <v>33</v>
      </c>
      <c r="J52" s="224" t="s">
        <v>0</v>
      </c>
      <c r="K52" s="170">
        <f t="shared" si="7"/>
        <v>33</v>
      </c>
      <c r="L52" s="412">
        <v>16106</v>
      </c>
      <c r="M52" s="114"/>
      <c r="N52" s="57"/>
      <c r="O52" s="31"/>
      <c r="Q52" s="1"/>
      <c r="R52" s="57"/>
      <c r="S52" s="31"/>
      <c r="T52" s="31"/>
      <c r="U52" s="31"/>
      <c r="V52" s="31"/>
      <c r="W52" s="1"/>
      <c r="X52" s="1"/>
      <c r="Y52" s="1"/>
      <c r="Z52" s="1"/>
      <c r="AA52" s="1"/>
      <c r="AB52" s="1"/>
      <c r="AC52" s="1"/>
      <c r="AD52" s="1"/>
    </row>
    <row r="53" spans="1:30" ht="13.5" customHeight="1" thickBot="1" x14ac:dyDescent="0.2">
      <c r="H53" s="127">
        <v>20194</v>
      </c>
      <c r="I53" s="225">
        <v>16</v>
      </c>
      <c r="J53" s="224" t="s">
        <v>3</v>
      </c>
      <c r="K53" s="170">
        <f t="shared" si="7"/>
        <v>16</v>
      </c>
      <c r="L53" s="412">
        <v>19631</v>
      </c>
      <c r="M53" s="114"/>
      <c r="N53" s="57"/>
      <c r="O53" s="1"/>
      <c r="Q53" s="1"/>
      <c r="R53" s="57"/>
      <c r="S53" s="31"/>
      <c r="T53" s="31"/>
      <c r="U53" s="31"/>
      <c r="V53" s="31"/>
      <c r="W53" s="1"/>
      <c r="X53" s="1"/>
      <c r="Y53" s="1"/>
      <c r="Z53" s="1"/>
      <c r="AA53" s="1"/>
      <c r="AB53" s="1"/>
      <c r="AC53" s="1"/>
      <c r="AD53" s="1"/>
    </row>
    <row r="54" spans="1:30" ht="13.5" customHeight="1" x14ac:dyDescent="0.15">
      <c r="A54" s="73" t="s">
        <v>47</v>
      </c>
      <c r="B54" s="74" t="s">
        <v>56</v>
      </c>
      <c r="C54" s="74" t="s">
        <v>221</v>
      </c>
      <c r="D54" s="74" t="s">
        <v>212</v>
      </c>
      <c r="E54" s="74" t="s">
        <v>54</v>
      </c>
      <c r="F54" s="74" t="s">
        <v>53</v>
      </c>
      <c r="G54" s="75" t="s">
        <v>55</v>
      </c>
      <c r="H54" s="127">
        <v>15584</v>
      </c>
      <c r="I54" s="225">
        <v>26</v>
      </c>
      <c r="J54" s="224" t="s">
        <v>31</v>
      </c>
      <c r="K54" s="170">
        <f t="shared" si="7"/>
        <v>26</v>
      </c>
      <c r="L54" s="412">
        <v>12483</v>
      </c>
      <c r="M54" s="114"/>
      <c r="N54" s="57"/>
      <c r="O54" s="1"/>
      <c r="Q54" s="1"/>
      <c r="R54" s="57"/>
      <c r="S54" s="31"/>
      <c r="T54" s="31"/>
      <c r="U54" s="31"/>
      <c r="V54" s="31"/>
      <c r="W54" s="1"/>
      <c r="X54" s="1"/>
      <c r="Y54" s="1"/>
      <c r="Z54" s="1"/>
      <c r="AA54" s="1"/>
      <c r="AB54" s="1"/>
      <c r="AC54" s="1"/>
      <c r="AD54" s="1"/>
    </row>
    <row r="55" spans="1:30" ht="13.5" customHeight="1" x14ac:dyDescent="0.15">
      <c r="A55" s="76">
        <v>1</v>
      </c>
      <c r="B55" s="225" t="s">
        <v>5</v>
      </c>
      <c r="C55" s="52">
        <f>SUM(H50)</f>
        <v>62289</v>
      </c>
      <c r="D55" s="9">
        <f t="shared" ref="D55:D64" si="8">SUM(L50)</f>
        <v>73703</v>
      </c>
      <c r="E55" s="66">
        <f>SUM(N66/M66*100)</f>
        <v>83.93273415708839</v>
      </c>
      <c r="F55" s="66">
        <f t="shared" ref="F55:F65" si="9">SUM(C55/D55*100)</f>
        <v>84.513520480848811</v>
      </c>
      <c r="G55" s="77"/>
      <c r="H55" s="127">
        <v>14336</v>
      </c>
      <c r="I55" s="225">
        <v>40</v>
      </c>
      <c r="J55" s="224" t="s">
        <v>2</v>
      </c>
      <c r="K55" s="170">
        <f t="shared" si="7"/>
        <v>40</v>
      </c>
      <c r="L55" s="412">
        <v>11006</v>
      </c>
      <c r="M55" s="114"/>
      <c r="N55" s="57"/>
      <c r="O55" s="1"/>
      <c r="Q55" s="1"/>
      <c r="R55" s="57"/>
      <c r="S55" s="31"/>
      <c r="T55" s="31"/>
      <c r="U55" s="31"/>
      <c r="V55" s="31"/>
      <c r="W55" s="1"/>
      <c r="X55" s="1"/>
      <c r="Y55" s="1"/>
      <c r="Z55" s="1"/>
      <c r="AA55" s="1"/>
      <c r="AB55" s="1"/>
      <c r="AC55" s="1"/>
      <c r="AD55" s="1"/>
    </row>
    <row r="56" spans="1:30" ht="13.5" customHeight="1" x14ac:dyDescent="0.15">
      <c r="A56" s="76">
        <v>2</v>
      </c>
      <c r="B56" s="224" t="s">
        <v>22</v>
      </c>
      <c r="C56" s="52">
        <f t="shared" ref="C56:C64" si="10">SUM(H51)</f>
        <v>35507</v>
      </c>
      <c r="D56" s="9">
        <f t="shared" si="8"/>
        <v>26054</v>
      </c>
      <c r="E56" s="66">
        <f t="shared" ref="E56:E65" si="11">SUM(N67/M67*100)</f>
        <v>98.92182537471443</v>
      </c>
      <c r="F56" s="66">
        <f t="shared" si="9"/>
        <v>136.28233668534583</v>
      </c>
      <c r="G56" s="77"/>
      <c r="H56" s="127">
        <v>12188</v>
      </c>
      <c r="I56" s="225">
        <v>24</v>
      </c>
      <c r="J56" s="224" t="s">
        <v>29</v>
      </c>
      <c r="K56" s="170">
        <f t="shared" si="7"/>
        <v>24</v>
      </c>
      <c r="L56" s="412">
        <v>8765</v>
      </c>
      <c r="M56" s="114"/>
      <c r="N56" s="57"/>
      <c r="O56" s="1"/>
      <c r="Q56" s="1"/>
      <c r="R56" s="57"/>
      <c r="S56" s="31"/>
      <c r="T56" s="31"/>
      <c r="U56" s="31"/>
      <c r="V56" s="31"/>
      <c r="W56" s="1"/>
      <c r="X56" s="1"/>
      <c r="Y56" s="1"/>
      <c r="Z56" s="1"/>
      <c r="AA56" s="1"/>
      <c r="AB56" s="1"/>
      <c r="AC56" s="1"/>
      <c r="AD56" s="1"/>
    </row>
    <row r="57" spans="1:30" ht="13.5" customHeight="1" x14ac:dyDescent="0.15">
      <c r="A57" s="76">
        <v>3</v>
      </c>
      <c r="B57" s="224" t="s">
        <v>0</v>
      </c>
      <c r="C57" s="52">
        <f t="shared" si="10"/>
        <v>21732</v>
      </c>
      <c r="D57" s="9">
        <f t="shared" si="8"/>
        <v>16106</v>
      </c>
      <c r="E57" s="66">
        <f t="shared" si="11"/>
        <v>139.60300635960687</v>
      </c>
      <c r="F57" s="66">
        <f t="shared" si="9"/>
        <v>134.93108158450266</v>
      </c>
      <c r="G57" s="77"/>
      <c r="H57" s="397">
        <v>8829</v>
      </c>
      <c r="I57" s="225">
        <v>38</v>
      </c>
      <c r="J57" s="224" t="s">
        <v>39</v>
      </c>
      <c r="K57" s="170">
        <f t="shared" si="7"/>
        <v>38</v>
      </c>
      <c r="L57" s="412">
        <v>10775</v>
      </c>
      <c r="M57" s="114"/>
      <c r="N57" s="57"/>
      <c r="O57" s="1"/>
      <c r="Q57" s="1"/>
      <c r="R57" s="57"/>
      <c r="S57" s="31"/>
      <c r="T57" s="31"/>
      <c r="U57" s="31"/>
      <c r="V57" s="31"/>
      <c r="W57" s="1"/>
      <c r="X57" s="1"/>
      <c r="Y57" s="1"/>
      <c r="Z57" s="1"/>
      <c r="AA57" s="1"/>
      <c r="AB57" s="1"/>
      <c r="AC57" s="1"/>
      <c r="AD57" s="1"/>
    </row>
    <row r="58" spans="1:30" ht="13.5" customHeight="1" x14ac:dyDescent="0.15">
      <c r="A58" s="76">
        <v>4</v>
      </c>
      <c r="B58" s="224" t="s">
        <v>3</v>
      </c>
      <c r="C58" s="52">
        <f t="shared" si="10"/>
        <v>20194</v>
      </c>
      <c r="D58" s="9">
        <f t="shared" si="8"/>
        <v>19631</v>
      </c>
      <c r="E58" s="66">
        <f t="shared" si="11"/>
        <v>70.276666086653904</v>
      </c>
      <c r="F58" s="66">
        <f t="shared" si="9"/>
        <v>102.8679129947532</v>
      </c>
      <c r="G58" s="77"/>
      <c r="H58" s="535">
        <v>7989</v>
      </c>
      <c r="I58" s="227">
        <v>25</v>
      </c>
      <c r="J58" s="227" t="s">
        <v>30</v>
      </c>
      <c r="K58" s="170">
        <f t="shared" si="7"/>
        <v>25</v>
      </c>
      <c r="L58" s="410">
        <v>7412</v>
      </c>
      <c r="M58" s="114"/>
      <c r="N58" s="57"/>
      <c r="O58" s="1"/>
      <c r="Q58" s="1"/>
      <c r="R58" s="57"/>
      <c r="S58" s="31"/>
      <c r="T58" s="31"/>
      <c r="U58" s="31"/>
      <c r="V58" s="31"/>
      <c r="W58" s="1"/>
      <c r="X58" s="1"/>
      <c r="Y58" s="1"/>
      <c r="Z58" s="1"/>
      <c r="AA58" s="1"/>
      <c r="AB58" s="1"/>
      <c r="AC58" s="1"/>
      <c r="AD58" s="1"/>
    </row>
    <row r="59" spans="1:30" ht="13.5" customHeight="1" thickBot="1" x14ac:dyDescent="0.2">
      <c r="A59" s="76">
        <v>5</v>
      </c>
      <c r="B59" s="224" t="s">
        <v>31</v>
      </c>
      <c r="C59" s="52">
        <f t="shared" si="10"/>
        <v>15584</v>
      </c>
      <c r="D59" s="9">
        <f t="shared" si="8"/>
        <v>12483</v>
      </c>
      <c r="E59" s="66">
        <f t="shared" si="11"/>
        <v>78.878372222503415</v>
      </c>
      <c r="F59" s="66">
        <f t="shared" si="9"/>
        <v>124.84178482736522</v>
      </c>
      <c r="G59" s="87"/>
      <c r="H59" s="535">
        <v>6021</v>
      </c>
      <c r="I59" s="302">
        <v>37</v>
      </c>
      <c r="J59" s="227" t="s">
        <v>38</v>
      </c>
      <c r="K59" s="170">
        <f t="shared" si="7"/>
        <v>37</v>
      </c>
      <c r="L59" s="410">
        <v>3661</v>
      </c>
      <c r="M59" s="114"/>
      <c r="N59" s="57"/>
      <c r="O59" s="1"/>
      <c r="Q59" s="1"/>
      <c r="R59" s="57"/>
      <c r="S59" s="31"/>
      <c r="T59" s="31"/>
      <c r="U59" s="31"/>
      <c r="V59" s="31"/>
      <c r="W59" s="1"/>
      <c r="X59" s="1"/>
      <c r="Y59" s="1"/>
      <c r="Z59" s="1"/>
      <c r="AA59" s="1"/>
      <c r="AB59" s="1"/>
      <c r="AC59" s="1"/>
      <c r="AD59" s="1"/>
    </row>
    <row r="60" spans="1:30" ht="13.5" customHeight="1" x14ac:dyDescent="0.15">
      <c r="A60" s="76">
        <v>6</v>
      </c>
      <c r="B60" s="224" t="s">
        <v>2</v>
      </c>
      <c r="C60" s="52">
        <f t="shared" si="10"/>
        <v>14336</v>
      </c>
      <c r="D60" s="9">
        <f t="shared" si="8"/>
        <v>11006</v>
      </c>
      <c r="E60" s="66">
        <f t="shared" si="11"/>
        <v>85.120532003325025</v>
      </c>
      <c r="F60" s="66">
        <f t="shared" si="9"/>
        <v>130.25622387788479</v>
      </c>
      <c r="G60" s="77"/>
      <c r="H60" s="536">
        <v>4306</v>
      </c>
      <c r="I60" s="304">
        <v>15</v>
      </c>
      <c r="J60" s="304" t="s">
        <v>21</v>
      </c>
      <c r="K60" s="117" t="s">
        <v>8</v>
      </c>
      <c r="L60" s="414">
        <v>203916</v>
      </c>
      <c r="O60" s="1"/>
      <c r="Q60" s="1"/>
      <c r="R60" s="57"/>
      <c r="S60" s="31"/>
      <c r="T60" s="31"/>
      <c r="U60" s="31"/>
      <c r="V60" s="31"/>
      <c r="W60" s="1"/>
      <c r="X60" s="1"/>
      <c r="Y60" s="1"/>
      <c r="Z60" s="1"/>
      <c r="AA60" s="1"/>
      <c r="AB60" s="1"/>
      <c r="AC60" s="1"/>
      <c r="AD60" s="1"/>
    </row>
    <row r="61" spans="1:30" ht="13.5" customHeight="1" x14ac:dyDescent="0.15">
      <c r="A61" s="76">
        <v>7</v>
      </c>
      <c r="B61" s="224" t="s">
        <v>29</v>
      </c>
      <c r="C61" s="52">
        <f t="shared" si="10"/>
        <v>12188</v>
      </c>
      <c r="D61" s="9">
        <f t="shared" si="8"/>
        <v>8765</v>
      </c>
      <c r="E61" s="66">
        <f t="shared" si="11"/>
        <v>85.800774375219987</v>
      </c>
      <c r="F61" s="66">
        <f t="shared" si="9"/>
        <v>139.0530519110097</v>
      </c>
      <c r="G61" s="77"/>
      <c r="H61" s="127">
        <v>3064</v>
      </c>
      <c r="I61" s="225">
        <v>34</v>
      </c>
      <c r="J61" s="224" t="s">
        <v>1</v>
      </c>
      <c r="K61" s="61"/>
      <c r="L61" s="31"/>
      <c r="N61" s="65"/>
      <c r="O61" s="1"/>
      <c r="Q61" s="1"/>
      <c r="R61" s="57"/>
      <c r="S61" s="31"/>
      <c r="T61" s="31"/>
      <c r="U61" s="31"/>
      <c r="V61" s="31"/>
      <c r="W61" s="1"/>
      <c r="X61" s="1"/>
      <c r="Y61" s="1"/>
      <c r="Z61" s="1"/>
      <c r="AA61" s="1"/>
      <c r="AB61" s="1"/>
      <c r="AC61" s="1"/>
      <c r="AD61" s="1"/>
    </row>
    <row r="62" spans="1:30" ht="13.5" customHeight="1" x14ac:dyDescent="0.15">
      <c r="A62" s="76">
        <v>8</v>
      </c>
      <c r="B62" s="224" t="s">
        <v>39</v>
      </c>
      <c r="C62" s="52">
        <f t="shared" si="10"/>
        <v>8829</v>
      </c>
      <c r="D62" s="9">
        <f t="shared" si="8"/>
        <v>10775</v>
      </c>
      <c r="E62" s="66">
        <f t="shared" si="11"/>
        <v>55.668348045397231</v>
      </c>
      <c r="F62" s="66">
        <f t="shared" si="9"/>
        <v>81.939675174013928</v>
      </c>
      <c r="G62" s="88"/>
      <c r="H62" s="127">
        <v>2371</v>
      </c>
      <c r="I62" s="225">
        <v>30</v>
      </c>
      <c r="J62" s="224" t="s">
        <v>118</v>
      </c>
      <c r="K62" s="61"/>
      <c r="Q62" s="1"/>
      <c r="R62" s="57"/>
      <c r="S62" s="31"/>
      <c r="T62" s="31"/>
      <c r="U62" s="31"/>
      <c r="V62" s="31"/>
      <c r="W62" s="1"/>
      <c r="X62" s="1"/>
      <c r="Y62" s="1"/>
      <c r="Z62" s="1"/>
      <c r="AA62" s="1"/>
      <c r="AB62" s="1"/>
      <c r="AC62" s="1"/>
      <c r="AD62" s="1"/>
    </row>
    <row r="63" spans="1:30" ht="13.5" customHeight="1" x14ac:dyDescent="0.15">
      <c r="A63" s="76">
        <v>9</v>
      </c>
      <c r="B63" s="227" t="s">
        <v>30</v>
      </c>
      <c r="C63" s="52">
        <f t="shared" si="10"/>
        <v>7989</v>
      </c>
      <c r="D63" s="9">
        <f t="shared" si="8"/>
        <v>7412</v>
      </c>
      <c r="E63" s="66">
        <f t="shared" si="11"/>
        <v>86.162640207075071</v>
      </c>
      <c r="F63" s="66">
        <f t="shared" si="9"/>
        <v>107.78467350242849</v>
      </c>
      <c r="G63" s="87"/>
      <c r="H63" s="127">
        <v>1967</v>
      </c>
      <c r="I63" s="225">
        <v>35</v>
      </c>
      <c r="J63" s="224" t="s">
        <v>37</v>
      </c>
      <c r="K63" s="54"/>
      <c r="L63" s="31"/>
      <c r="Q63" s="1"/>
      <c r="R63" s="57"/>
      <c r="S63" s="31"/>
      <c r="T63" s="31"/>
      <c r="U63" s="31"/>
      <c r="V63" s="31"/>
      <c r="W63" s="1"/>
      <c r="X63" s="1"/>
      <c r="Y63" s="1"/>
      <c r="Z63" s="1"/>
      <c r="AA63" s="1"/>
      <c r="AB63" s="1"/>
      <c r="AC63" s="1"/>
      <c r="AD63" s="1"/>
    </row>
    <row r="64" spans="1:30" ht="13.5" customHeight="1" thickBot="1" x14ac:dyDescent="0.2">
      <c r="A64" s="89">
        <v>10</v>
      </c>
      <c r="B64" s="227" t="s">
        <v>38</v>
      </c>
      <c r="C64" s="52">
        <f t="shared" si="10"/>
        <v>6021</v>
      </c>
      <c r="D64" s="9">
        <f t="shared" si="8"/>
        <v>3661</v>
      </c>
      <c r="E64" s="72">
        <f t="shared" si="11"/>
        <v>83.671484157865478</v>
      </c>
      <c r="F64" s="66">
        <f t="shared" si="9"/>
        <v>164.46326140398796</v>
      </c>
      <c r="G64" s="90"/>
      <c r="H64" s="169">
        <v>1445</v>
      </c>
      <c r="I64" s="225">
        <v>29</v>
      </c>
      <c r="J64" s="224" t="s">
        <v>115</v>
      </c>
      <c r="K64" s="54"/>
      <c r="L64" s="31"/>
      <c r="Q64" s="1"/>
      <c r="R64" s="57"/>
      <c r="S64" s="31"/>
      <c r="T64" s="31"/>
      <c r="U64" s="31"/>
      <c r="V64" s="31"/>
      <c r="W64" s="1"/>
      <c r="X64" s="1"/>
      <c r="Y64" s="1"/>
      <c r="Z64" s="1"/>
      <c r="AA64" s="1"/>
      <c r="AB64" s="1"/>
      <c r="AC64" s="1"/>
      <c r="AD64" s="1"/>
    </row>
    <row r="65" spans="1:30" ht="13.5" customHeight="1" thickBot="1" x14ac:dyDescent="0.2">
      <c r="A65" s="80"/>
      <c r="B65" s="81" t="s">
        <v>61</v>
      </c>
      <c r="C65" s="82">
        <f>SUM(H90)</f>
        <v>221605</v>
      </c>
      <c r="D65" s="82">
        <f>SUM(L60)</f>
        <v>203916</v>
      </c>
      <c r="E65" s="85">
        <f t="shared" si="11"/>
        <v>86.204146730462512</v>
      </c>
      <c r="F65" s="85">
        <f t="shared" si="9"/>
        <v>108.67465034622099</v>
      </c>
      <c r="G65" s="86"/>
      <c r="H65" s="128">
        <v>1341</v>
      </c>
      <c r="I65" s="224">
        <v>39</v>
      </c>
      <c r="J65" s="224" t="s">
        <v>40</v>
      </c>
      <c r="K65" s="1"/>
      <c r="L65" s="264" t="s">
        <v>124</v>
      </c>
      <c r="M65" s="199" t="s">
        <v>88</v>
      </c>
      <c r="N65" t="s">
        <v>83</v>
      </c>
      <c r="Q65" s="1"/>
      <c r="R65" s="57"/>
      <c r="S65" s="31"/>
      <c r="T65" s="31"/>
      <c r="U65" s="31"/>
      <c r="V65" s="31"/>
      <c r="W65" s="1"/>
      <c r="X65" s="1"/>
      <c r="Y65" s="1"/>
      <c r="Z65" s="1"/>
      <c r="AA65" s="1"/>
      <c r="AB65" s="1"/>
      <c r="AC65" s="1"/>
      <c r="AD65" s="1"/>
    </row>
    <row r="66" spans="1:30" ht="13.5" customHeight="1" x14ac:dyDescent="0.15">
      <c r="H66" s="397">
        <v>998</v>
      </c>
      <c r="I66" s="225">
        <v>14</v>
      </c>
      <c r="J66" s="224" t="s">
        <v>20</v>
      </c>
      <c r="K66" s="163">
        <f>SUM(I50)</f>
        <v>36</v>
      </c>
      <c r="L66" s="225" t="s">
        <v>5</v>
      </c>
      <c r="M66" s="424">
        <v>74213</v>
      </c>
      <c r="N66" s="128">
        <f>SUM(H50)</f>
        <v>62289</v>
      </c>
      <c r="Q66" s="1"/>
      <c r="R66" s="57"/>
      <c r="S66" s="31"/>
      <c r="T66" s="31"/>
      <c r="U66" s="31"/>
      <c r="V66" s="31"/>
      <c r="W66" s="1"/>
      <c r="X66" s="1"/>
      <c r="Y66" s="1"/>
      <c r="Z66" s="1"/>
      <c r="AA66" s="1"/>
      <c r="AB66" s="1"/>
      <c r="AC66" s="1"/>
      <c r="AD66" s="1"/>
    </row>
    <row r="67" spans="1:30" ht="13.5" customHeight="1" x14ac:dyDescent="0.15">
      <c r="H67" s="127">
        <v>505</v>
      </c>
      <c r="I67" s="224">
        <v>21</v>
      </c>
      <c r="J67" s="224" t="s">
        <v>26</v>
      </c>
      <c r="K67" s="163">
        <f t="shared" ref="K67:K75" si="12">SUM(I51)</f>
        <v>17</v>
      </c>
      <c r="L67" s="224" t="s">
        <v>22</v>
      </c>
      <c r="M67" s="422">
        <v>35894</v>
      </c>
      <c r="N67" s="128">
        <f t="shared" ref="N67:N75" si="13">SUM(H51)</f>
        <v>35507</v>
      </c>
      <c r="Q67" s="1"/>
      <c r="R67" s="57"/>
      <c r="S67" s="31"/>
      <c r="T67" s="31"/>
      <c r="U67" s="31"/>
      <c r="V67" s="31"/>
      <c r="W67" s="1"/>
      <c r="X67" s="1"/>
      <c r="Y67" s="1"/>
      <c r="Z67" s="1"/>
      <c r="AA67" s="1"/>
      <c r="AB67" s="1"/>
      <c r="AC67" s="1"/>
      <c r="AD67" s="1"/>
    </row>
    <row r="68" spans="1:30" ht="13.5" customHeight="1" x14ac:dyDescent="0.15">
      <c r="C68" s="31"/>
      <c r="D68" s="1"/>
      <c r="H68" s="127">
        <v>270</v>
      </c>
      <c r="I68" s="224">
        <v>13</v>
      </c>
      <c r="J68" s="224" t="s">
        <v>7</v>
      </c>
      <c r="K68" s="163">
        <f t="shared" si="12"/>
        <v>33</v>
      </c>
      <c r="L68" s="224" t="s">
        <v>0</v>
      </c>
      <c r="M68" s="422">
        <v>15567</v>
      </c>
      <c r="N68" s="128">
        <f t="shared" si="13"/>
        <v>21732</v>
      </c>
      <c r="Q68" s="1"/>
      <c r="R68" s="57"/>
      <c r="S68" s="31"/>
      <c r="T68" s="31"/>
      <c r="U68" s="31"/>
      <c r="V68" s="31"/>
      <c r="W68" s="1"/>
      <c r="X68" s="1"/>
      <c r="Y68" s="1"/>
      <c r="Z68" s="1"/>
      <c r="AA68" s="1"/>
      <c r="AB68" s="1"/>
      <c r="AC68" s="1"/>
      <c r="AD68" s="1"/>
    </row>
    <row r="69" spans="1:30" ht="13.5" customHeight="1" x14ac:dyDescent="0.15">
      <c r="H69" s="127">
        <v>262</v>
      </c>
      <c r="I69" s="224">
        <v>1</v>
      </c>
      <c r="J69" s="224" t="s">
        <v>4</v>
      </c>
      <c r="K69" s="163">
        <f t="shared" si="12"/>
        <v>16</v>
      </c>
      <c r="L69" s="224" t="s">
        <v>3</v>
      </c>
      <c r="M69" s="422">
        <v>28735</v>
      </c>
      <c r="N69" s="128">
        <f t="shared" si="13"/>
        <v>20194</v>
      </c>
      <c r="Q69" s="1"/>
      <c r="R69" s="57"/>
      <c r="S69" s="31"/>
      <c r="T69" s="31"/>
      <c r="U69" s="31"/>
      <c r="V69" s="31"/>
      <c r="W69" s="1"/>
      <c r="X69" s="1"/>
      <c r="Y69" s="1"/>
      <c r="Z69" s="1"/>
      <c r="AA69" s="1"/>
      <c r="AB69" s="1"/>
      <c r="AC69" s="1"/>
      <c r="AD69" s="1"/>
    </row>
    <row r="70" spans="1:30" ht="13.5" customHeight="1" x14ac:dyDescent="0.15">
      <c r="H70" s="127">
        <v>129</v>
      </c>
      <c r="I70" s="224">
        <v>27</v>
      </c>
      <c r="J70" s="224" t="s">
        <v>32</v>
      </c>
      <c r="K70" s="163">
        <f t="shared" si="12"/>
        <v>26</v>
      </c>
      <c r="L70" s="224" t="s">
        <v>31</v>
      </c>
      <c r="M70" s="422">
        <v>19757</v>
      </c>
      <c r="N70" s="128">
        <f t="shared" si="13"/>
        <v>15584</v>
      </c>
      <c r="Q70" s="1"/>
      <c r="R70" s="57"/>
      <c r="S70" s="31"/>
      <c r="T70" s="31"/>
      <c r="U70" s="31"/>
      <c r="V70" s="31"/>
      <c r="W70" s="1"/>
      <c r="X70" s="1"/>
      <c r="Y70" s="1"/>
      <c r="Z70" s="1"/>
      <c r="AA70" s="1"/>
      <c r="AB70" s="1"/>
      <c r="AC70" s="1"/>
      <c r="AD70" s="1"/>
    </row>
    <row r="71" spans="1:30" ht="13.5" customHeight="1" x14ac:dyDescent="0.15">
      <c r="H71" s="127">
        <v>84</v>
      </c>
      <c r="I71" s="224">
        <v>9</v>
      </c>
      <c r="J71" s="454" t="s">
        <v>198</v>
      </c>
      <c r="K71" s="163">
        <f t="shared" si="12"/>
        <v>40</v>
      </c>
      <c r="L71" s="224" t="s">
        <v>2</v>
      </c>
      <c r="M71" s="422">
        <v>16842</v>
      </c>
      <c r="N71" s="128">
        <f t="shared" si="13"/>
        <v>14336</v>
      </c>
      <c r="Q71" s="1"/>
      <c r="R71" s="57"/>
      <c r="S71" s="31"/>
      <c r="T71" s="31"/>
      <c r="U71" s="31"/>
      <c r="V71" s="31"/>
      <c r="W71" s="1"/>
      <c r="X71" s="1"/>
      <c r="Y71" s="1"/>
      <c r="Z71" s="1"/>
      <c r="AA71" s="1"/>
      <c r="AB71" s="1"/>
      <c r="AC71" s="1"/>
      <c r="AD71" s="1"/>
    </row>
    <row r="72" spans="1:30" ht="13.5" customHeight="1" x14ac:dyDescent="0.15">
      <c r="H72" s="127">
        <v>49</v>
      </c>
      <c r="I72" s="224">
        <v>22</v>
      </c>
      <c r="J72" s="224" t="s">
        <v>27</v>
      </c>
      <c r="K72" s="163">
        <f t="shared" si="12"/>
        <v>24</v>
      </c>
      <c r="L72" s="224" t="s">
        <v>29</v>
      </c>
      <c r="M72" s="422">
        <v>14205</v>
      </c>
      <c r="N72" s="128">
        <f t="shared" si="13"/>
        <v>12188</v>
      </c>
      <c r="Q72" s="1"/>
      <c r="R72" s="57"/>
      <c r="S72" s="31"/>
      <c r="T72" s="31"/>
      <c r="U72" s="31"/>
      <c r="V72" s="31"/>
      <c r="W72" s="1"/>
      <c r="X72" s="1"/>
      <c r="Y72" s="1"/>
      <c r="Z72" s="1"/>
      <c r="AA72" s="1"/>
      <c r="AB72" s="1"/>
      <c r="AC72" s="1"/>
      <c r="AD72" s="1"/>
    </row>
    <row r="73" spans="1:30" ht="13.5" customHeight="1" x14ac:dyDescent="0.15">
      <c r="H73" s="127">
        <v>38</v>
      </c>
      <c r="I73" s="224">
        <v>28</v>
      </c>
      <c r="J73" s="224" t="s">
        <v>33</v>
      </c>
      <c r="K73" s="163">
        <f t="shared" si="12"/>
        <v>38</v>
      </c>
      <c r="L73" s="224" t="s">
        <v>39</v>
      </c>
      <c r="M73" s="422">
        <v>15860</v>
      </c>
      <c r="N73" s="128">
        <f t="shared" si="13"/>
        <v>8829</v>
      </c>
      <c r="Q73" s="1"/>
      <c r="R73" s="57"/>
      <c r="S73" s="31"/>
      <c r="T73" s="31"/>
      <c r="U73" s="31"/>
      <c r="V73" s="31"/>
      <c r="W73" s="1"/>
      <c r="X73" s="1"/>
      <c r="Y73" s="1"/>
      <c r="Z73" s="1"/>
      <c r="AA73" s="1"/>
      <c r="AB73" s="1"/>
      <c r="AC73" s="1"/>
      <c r="AD73" s="1"/>
    </row>
    <row r="74" spans="1:30" ht="13.5" customHeight="1" x14ac:dyDescent="0.15">
      <c r="H74" s="127">
        <v>36</v>
      </c>
      <c r="I74" s="224">
        <v>2</v>
      </c>
      <c r="J74" s="224" t="s">
        <v>6</v>
      </c>
      <c r="K74" s="163">
        <f t="shared" si="12"/>
        <v>25</v>
      </c>
      <c r="L74" s="227" t="s">
        <v>30</v>
      </c>
      <c r="M74" s="423">
        <v>9272</v>
      </c>
      <c r="N74" s="128">
        <f t="shared" si="13"/>
        <v>7989</v>
      </c>
      <c r="Q74" s="1"/>
      <c r="R74" s="57"/>
      <c r="S74" s="31"/>
      <c r="T74" s="31"/>
      <c r="U74" s="31"/>
      <c r="V74" s="31"/>
      <c r="W74" s="1"/>
      <c r="X74" s="1"/>
      <c r="Y74" s="1"/>
      <c r="Z74" s="1"/>
      <c r="AA74" s="1"/>
      <c r="AB74" s="1"/>
      <c r="AC74" s="1"/>
      <c r="AD74" s="1"/>
    </row>
    <row r="75" spans="1:30" ht="13.5" customHeight="1" thickBot="1" x14ac:dyDescent="0.2">
      <c r="H75" s="127">
        <v>25</v>
      </c>
      <c r="I75" s="224">
        <v>4</v>
      </c>
      <c r="J75" s="224" t="s">
        <v>12</v>
      </c>
      <c r="K75" s="163">
        <f t="shared" si="12"/>
        <v>37</v>
      </c>
      <c r="L75" s="227" t="s">
        <v>38</v>
      </c>
      <c r="M75" s="423">
        <v>7196</v>
      </c>
      <c r="N75" s="233">
        <f t="shared" si="13"/>
        <v>6021</v>
      </c>
      <c r="Q75" s="1"/>
      <c r="R75" s="57"/>
      <c r="S75" s="31"/>
      <c r="T75" s="31"/>
      <c r="U75" s="31"/>
      <c r="V75" s="31"/>
      <c r="W75" s="1"/>
      <c r="X75" s="1"/>
      <c r="Y75" s="1"/>
      <c r="Z75" s="1"/>
      <c r="AA75" s="1"/>
      <c r="AB75" s="1"/>
      <c r="AC75" s="1"/>
      <c r="AD75" s="1"/>
    </row>
    <row r="76" spans="1:30" ht="13.5" customHeight="1" thickTop="1" x14ac:dyDescent="0.15">
      <c r="H76" s="127">
        <v>23</v>
      </c>
      <c r="I76" s="224">
        <v>23</v>
      </c>
      <c r="J76" s="224" t="s">
        <v>28</v>
      </c>
      <c r="K76" s="5"/>
      <c r="L76" s="451" t="s">
        <v>128</v>
      </c>
      <c r="M76" s="461">
        <v>257070</v>
      </c>
      <c r="N76" s="241">
        <f>SUM(H90)</f>
        <v>221605</v>
      </c>
      <c r="Q76" s="1"/>
      <c r="R76" s="57"/>
      <c r="S76" s="31"/>
      <c r="T76" s="31"/>
      <c r="U76" s="31"/>
      <c r="V76" s="31"/>
      <c r="W76" s="1"/>
      <c r="X76" s="1"/>
      <c r="Y76" s="1"/>
      <c r="Z76" s="1"/>
      <c r="AA76" s="1"/>
      <c r="AB76" s="1"/>
      <c r="AC76" s="1"/>
      <c r="AD76" s="1"/>
    </row>
    <row r="77" spans="1:30" ht="13.5" customHeight="1" x14ac:dyDescent="0.15">
      <c r="H77" s="127">
        <v>20</v>
      </c>
      <c r="I77" s="224">
        <v>11</v>
      </c>
      <c r="J77" s="224" t="s">
        <v>18</v>
      </c>
      <c r="K77" s="54"/>
      <c r="L77" s="36"/>
      <c r="Q77" s="1"/>
      <c r="R77" s="57"/>
      <c r="S77" s="31"/>
      <c r="T77" s="31"/>
      <c r="U77" s="31"/>
      <c r="V77" s="31"/>
      <c r="W77" s="1"/>
      <c r="X77" s="1"/>
      <c r="Y77" s="1"/>
      <c r="Z77" s="1"/>
      <c r="AA77" s="1"/>
      <c r="AB77" s="1"/>
      <c r="AC77" s="1"/>
      <c r="AD77" s="1"/>
    </row>
    <row r="78" spans="1:30" ht="13.5" customHeight="1" x14ac:dyDescent="0.15">
      <c r="H78" s="449">
        <v>3</v>
      </c>
      <c r="I78" s="224">
        <v>3</v>
      </c>
      <c r="J78" s="224" t="s">
        <v>11</v>
      </c>
      <c r="K78" s="54"/>
      <c r="L78" s="36"/>
      <c r="Q78" s="1"/>
      <c r="R78" s="57"/>
      <c r="S78" s="31"/>
      <c r="T78" s="31"/>
      <c r="U78" s="31"/>
      <c r="V78" s="31"/>
      <c r="W78" s="1"/>
      <c r="X78" s="1"/>
      <c r="Y78" s="1"/>
      <c r="Z78" s="1"/>
      <c r="AA78" s="1"/>
      <c r="AB78" s="1"/>
      <c r="AC78" s="1"/>
      <c r="AD78" s="1"/>
    </row>
    <row r="79" spans="1:30" ht="13.5" customHeight="1" x14ac:dyDescent="0.15">
      <c r="H79" s="127">
        <v>0</v>
      </c>
      <c r="I79" s="224">
        <v>5</v>
      </c>
      <c r="J79" s="224" t="s">
        <v>13</v>
      </c>
      <c r="K79" s="54"/>
      <c r="L79" s="36"/>
      <c r="Q79" s="1"/>
      <c r="R79" s="57"/>
      <c r="S79" s="31"/>
      <c r="T79" s="31"/>
      <c r="U79" s="31"/>
      <c r="V79" s="31"/>
      <c r="W79" s="1"/>
      <c r="X79" s="1"/>
      <c r="Y79" s="1"/>
      <c r="Z79" s="1"/>
      <c r="AA79" s="1"/>
      <c r="AB79" s="1"/>
      <c r="AC79" s="1"/>
      <c r="AD79" s="1"/>
    </row>
    <row r="80" spans="1:30" ht="13.5" customHeight="1" x14ac:dyDescent="0.15">
      <c r="H80" s="169">
        <v>0</v>
      </c>
      <c r="I80" s="224">
        <v>6</v>
      </c>
      <c r="J80" s="224" t="s">
        <v>14</v>
      </c>
      <c r="K80" s="54"/>
      <c r="L80" s="36"/>
      <c r="Q80" s="1"/>
      <c r="R80" s="57"/>
      <c r="S80" s="31"/>
      <c r="T80" s="31"/>
      <c r="U80" s="31"/>
      <c r="V80" s="31"/>
      <c r="W80" s="1"/>
      <c r="X80" s="1"/>
      <c r="Y80" s="1"/>
      <c r="Z80" s="1"/>
      <c r="AA80" s="1"/>
      <c r="AB80" s="1"/>
      <c r="AC80" s="1"/>
      <c r="AD80" s="1"/>
    </row>
    <row r="81" spans="8:30" ht="13.5" customHeight="1" x14ac:dyDescent="0.15">
      <c r="H81" s="128">
        <v>0</v>
      </c>
      <c r="I81" s="224">
        <v>7</v>
      </c>
      <c r="J81" s="224" t="s">
        <v>15</v>
      </c>
      <c r="K81" s="54"/>
      <c r="L81" s="36"/>
      <c r="Q81" s="1"/>
      <c r="R81" s="57"/>
      <c r="S81" s="31"/>
      <c r="T81" s="31"/>
      <c r="U81" s="31"/>
      <c r="V81" s="31"/>
      <c r="W81" s="1"/>
      <c r="X81" s="1"/>
      <c r="Y81" s="1"/>
      <c r="Z81" s="1"/>
      <c r="AA81" s="1"/>
      <c r="AB81" s="1"/>
      <c r="AC81" s="1"/>
      <c r="AD81" s="1"/>
    </row>
    <row r="82" spans="8:30" ht="13.5" customHeight="1" x14ac:dyDescent="0.15">
      <c r="H82" s="127">
        <v>0</v>
      </c>
      <c r="I82" s="224">
        <v>8</v>
      </c>
      <c r="J82" s="224" t="s">
        <v>16</v>
      </c>
      <c r="K82" s="54"/>
      <c r="L82" s="36"/>
      <c r="Q82" s="1"/>
      <c r="R82" s="57"/>
      <c r="S82" s="31"/>
      <c r="T82" s="31"/>
      <c r="U82" s="31"/>
      <c r="V82" s="31"/>
      <c r="W82" s="1"/>
      <c r="X82" s="1"/>
      <c r="Y82" s="1"/>
      <c r="Z82" s="1"/>
      <c r="AA82" s="1"/>
      <c r="AB82" s="1"/>
      <c r="AC82" s="1"/>
      <c r="AD82" s="1"/>
    </row>
    <row r="83" spans="8:30" ht="13.5" customHeight="1" x14ac:dyDescent="0.15">
      <c r="H83" s="127">
        <v>0</v>
      </c>
      <c r="I83" s="224">
        <v>10</v>
      </c>
      <c r="J83" s="224" t="s">
        <v>17</v>
      </c>
      <c r="K83" s="54"/>
      <c r="L83" s="36"/>
      <c r="Q83" s="1"/>
      <c r="R83" s="57"/>
      <c r="S83" s="31"/>
      <c r="T83" s="31"/>
      <c r="U83" s="31"/>
      <c r="V83" s="31"/>
      <c r="W83" s="1"/>
      <c r="X83" s="1"/>
      <c r="Y83" s="1"/>
      <c r="Z83" s="1"/>
      <c r="AA83" s="1"/>
      <c r="AB83" s="1"/>
      <c r="AC83" s="1"/>
      <c r="AD83" s="1"/>
    </row>
    <row r="84" spans="8:30" ht="13.5" customHeight="1" x14ac:dyDescent="0.15">
      <c r="H84" s="127">
        <v>0</v>
      </c>
      <c r="I84" s="225">
        <v>12</v>
      </c>
      <c r="J84" s="225" t="s">
        <v>19</v>
      </c>
      <c r="K84" s="54"/>
      <c r="L84" s="36"/>
      <c r="Q84" s="1"/>
      <c r="R84" s="57"/>
      <c r="S84" s="31"/>
      <c r="T84" s="31"/>
      <c r="U84" s="31"/>
      <c r="V84" s="31"/>
      <c r="W84" s="1"/>
      <c r="X84" s="1"/>
      <c r="Y84" s="1"/>
      <c r="Z84" s="1"/>
      <c r="AA84" s="1"/>
      <c r="AB84" s="1"/>
      <c r="AC84" s="1"/>
      <c r="AD84" s="1"/>
    </row>
    <row r="85" spans="8:30" ht="13.5" customHeight="1" x14ac:dyDescent="0.15">
      <c r="H85" s="127">
        <v>0</v>
      </c>
      <c r="I85" s="224">
        <v>18</v>
      </c>
      <c r="J85" s="224" t="s">
        <v>23</v>
      </c>
      <c r="K85" s="54"/>
      <c r="L85" s="36"/>
      <c r="Q85" s="1"/>
      <c r="R85" s="57"/>
      <c r="S85" s="31"/>
      <c r="T85" s="31"/>
      <c r="U85" s="31"/>
      <c r="V85" s="31"/>
      <c r="W85" s="1"/>
      <c r="X85" s="1"/>
      <c r="Y85" s="1"/>
      <c r="Z85" s="1"/>
      <c r="AA85" s="1"/>
      <c r="AB85" s="1"/>
      <c r="AC85" s="1"/>
      <c r="AD85" s="1"/>
    </row>
    <row r="86" spans="8:30" ht="13.5" customHeight="1" x14ac:dyDescent="0.15">
      <c r="H86" s="267">
        <v>0</v>
      </c>
      <c r="I86" s="224">
        <v>19</v>
      </c>
      <c r="J86" s="224" t="s">
        <v>24</v>
      </c>
      <c r="K86" s="54"/>
      <c r="L86" s="36"/>
      <c r="Q86" s="1"/>
      <c r="R86" s="57"/>
      <c r="S86" s="31"/>
      <c r="T86" s="31"/>
      <c r="U86" s="31"/>
      <c r="V86" s="31"/>
      <c r="W86" s="1"/>
      <c r="X86" s="1"/>
      <c r="Y86" s="1"/>
      <c r="Z86" s="1"/>
      <c r="AA86" s="1"/>
      <c r="AB86" s="1"/>
      <c r="AC86" s="1"/>
      <c r="AD86" s="1"/>
    </row>
    <row r="87" spans="8:30" ht="13.5" customHeight="1" x14ac:dyDescent="0.15">
      <c r="H87" s="127">
        <v>0</v>
      </c>
      <c r="I87" s="224">
        <v>20</v>
      </c>
      <c r="J87" s="224" t="s">
        <v>25</v>
      </c>
      <c r="K87" s="54"/>
      <c r="L87" s="31"/>
      <c r="Q87" s="1"/>
      <c r="R87" s="57"/>
      <c r="S87" s="37"/>
      <c r="T87" s="37"/>
      <c r="U87" s="37"/>
      <c r="V87" s="1"/>
      <c r="W87" s="1"/>
      <c r="X87" s="1"/>
      <c r="Y87" s="1"/>
      <c r="Z87" s="1"/>
      <c r="AA87" s="1"/>
      <c r="AB87" s="1"/>
      <c r="AC87" s="1"/>
      <c r="AD87" s="1"/>
    </row>
    <row r="88" spans="8:30" ht="13.5" customHeight="1" x14ac:dyDescent="0.15">
      <c r="H88" s="397">
        <v>0</v>
      </c>
      <c r="I88" s="224">
        <v>31</v>
      </c>
      <c r="J88" s="224" t="s">
        <v>35</v>
      </c>
      <c r="K88" s="54"/>
      <c r="L88" s="3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</row>
    <row r="89" spans="8:30" ht="13.5" customHeight="1" x14ac:dyDescent="0.15">
      <c r="H89" s="127">
        <v>0</v>
      </c>
      <c r="I89" s="224">
        <v>32</v>
      </c>
      <c r="J89" s="224" t="s">
        <v>36</v>
      </c>
      <c r="K89" s="54"/>
      <c r="L89" s="31"/>
    </row>
    <row r="90" spans="8:30" ht="13.5" customHeight="1" x14ac:dyDescent="0.15">
      <c r="H90" s="164">
        <f>SUM(H50:H89)</f>
        <v>221605</v>
      </c>
      <c r="I90" s="5"/>
      <c r="J90" s="10" t="s">
        <v>51</v>
      </c>
      <c r="K90" s="69"/>
      <c r="L90" s="1"/>
    </row>
    <row r="91" spans="8:30" ht="13.5" customHeight="1" x14ac:dyDescent="0.15">
      <c r="K91" s="1"/>
      <c r="L91" s="1"/>
    </row>
  </sheetData>
  <sortState ref="H49:J89">
    <sortCondition descending="1" ref="H49:H89"/>
  </sortState>
  <phoneticPr fontId="2"/>
  <pageMargins left="0.78740157480314965" right="0.19685039370078741" top="0.39370078740157483" bottom="0.39370078740157483" header="0.51181102362204722" footer="0.51181102362204722"/>
  <pageSetup paperSize="9" scale="95" orientation="portrait" r:id="rId1"/>
  <headerFooter alignWithMargins="0">
    <oddFooter>&amp;C
&amp;14-8-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46"/>
  </sheetPr>
  <dimension ref="A1:N62"/>
  <sheetViews>
    <sheetView zoomScaleNormal="100" workbookViewId="0">
      <selection activeCell="H62" sqref="H62"/>
    </sheetView>
  </sheetViews>
  <sheetFormatPr defaultRowHeight="13.5" x14ac:dyDescent="0.15"/>
  <cols>
    <col min="1" max="1" width="5.625" style="305" customWidth="1"/>
    <col min="2" max="2" width="19.5" style="305" customWidth="1"/>
    <col min="3" max="4" width="13.25" style="305" customWidth="1"/>
    <col min="5" max="5" width="11.875" style="305" customWidth="1"/>
    <col min="6" max="6" width="15.125" style="305" customWidth="1"/>
    <col min="7" max="7" width="15" style="305" customWidth="1"/>
    <col min="8" max="8" width="15.5" style="305" customWidth="1"/>
    <col min="9" max="9" width="18.375" style="305" customWidth="1"/>
    <col min="10" max="10" width="17.125" style="305" customWidth="1"/>
    <col min="11" max="11" width="18.5" style="305" customWidth="1"/>
    <col min="12" max="12" width="16.875" style="305" customWidth="1"/>
    <col min="13" max="13" width="15.125" style="305" customWidth="1"/>
    <col min="14" max="16384" width="9" style="305"/>
  </cols>
  <sheetData>
    <row r="1" spans="1:12" ht="22.5" customHeight="1" x14ac:dyDescent="0.15">
      <c r="A1" s="577" t="s">
        <v>241</v>
      </c>
      <c r="B1" s="578"/>
      <c r="C1" s="578"/>
      <c r="D1" s="578"/>
      <c r="E1" s="578"/>
      <c r="F1" s="578"/>
      <c r="G1" s="578"/>
      <c r="I1" s="146" t="s">
        <v>74</v>
      </c>
    </row>
    <row r="2" spans="1:12" x14ac:dyDescent="0.15">
      <c r="A2" s="1"/>
      <c r="B2" s="1"/>
      <c r="C2" s="1"/>
      <c r="D2" s="1"/>
      <c r="E2" s="1"/>
      <c r="F2" s="1"/>
      <c r="G2" s="1"/>
      <c r="I2" s="401" t="s">
        <v>221</v>
      </c>
      <c r="J2" s="401" t="s">
        <v>208</v>
      </c>
      <c r="K2" s="405" t="s">
        <v>212</v>
      </c>
      <c r="L2" s="405" t="s">
        <v>205</v>
      </c>
    </row>
    <row r="3" spans="1:12" x14ac:dyDescent="0.15">
      <c r="I3" s="40" t="s">
        <v>84</v>
      </c>
      <c r="J3" s="402">
        <v>133170</v>
      </c>
      <c r="K3" s="40" t="s">
        <v>84</v>
      </c>
      <c r="L3" s="406">
        <v>168343</v>
      </c>
    </row>
    <row r="4" spans="1:12" x14ac:dyDescent="0.15">
      <c r="I4" s="18" t="s">
        <v>107</v>
      </c>
      <c r="J4" s="402">
        <v>107739</v>
      </c>
      <c r="K4" s="18" t="s">
        <v>107</v>
      </c>
      <c r="L4" s="406">
        <v>95876</v>
      </c>
    </row>
    <row r="5" spans="1:12" x14ac:dyDescent="0.15">
      <c r="I5" s="18" t="s">
        <v>86</v>
      </c>
      <c r="J5" s="402">
        <v>91149</v>
      </c>
      <c r="K5" s="18" t="s">
        <v>86</v>
      </c>
      <c r="L5" s="406">
        <v>126177</v>
      </c>
    </row>
    <row r="6" spans="1:12" x14ac:dyDescent="0.15">
      <c r="I6" s="18" t="s">
        <v>113</v>
      </c>
      <c r="J6" s="402">
        <v>85241</v>
      </c>
      <c r="K6" s="18" t="s">
        <v>113</v>
      </c>
      <c r="L6" s="406">
        <v>94729</v>
      </c>
    </row>
    <row r="7" spans="1:12" x14ac:dyDescent="0.15">
      <c r="I7" s="18" t="s">
        <v>105</v>
      </c>
      <c r="J7" s="402">
        <v>84079</v>
      </c>
      <c r="K7" s="18" t="s">
        <v>105</v>
      </c>
      <c r="L7" s="406">
        <v>90269</v>
      </c>
    </row>
    <row r="8" spans="1:12" x14ac:dyDescent="0.15">
      <c r="I8" s="18" t="s">
        <v>110</v>
      </c>
      <c r="J8" s="402">
        <v>71105</v>
      </c>
      <c r="K8" s="18" t="s">
        <v>110</v>
      </c>
      <c r="L8" s="406">
        <v>61621</v>
      </c>
    </row>
    <row r="9" spans="1:12" x14ac:dyDescent="0.15">
      <c r="I9" s="18" t="s">
        <v>87</v>
      </c>
      <c r="J9" s="402">
        <v>70847</v>
      </c>
      <c r="K9" s="18" t="s">
        <v>87</v>
      </c>
      <c r="L9" s="406">
        <v>90364</v>
      </c>
    </row>
    <row r="10" spans="1:12" x14ac:dyDescent="0.15">
      <c r="I10" s="18" t="s">
        <v>114</v>
      </c>
      <c r="J10" s="402">
        <v>60830</v>
      </c>
      <c r="K10" s="18" t="s">
        <v>114</v>
      </c>
      <c r="L10" s="406">
        <v>83540</v>
      </c>
    </row>
    <row r="11" spans="1:12" x14ac:dyDescent="0.15">
      <c r="I11" s="18" t="s">
        <v>109</v>
      </c>
      <c r="J11" s="402">
        <v>59223</v>
      </c>
      <c r="K11" s="18" t="s">
        <v>109</v>
      </c>
      <c r="L11" s="406">
        <v>60218</v>
      </c>
    </row>
    <row r="12" spans="1:12" ht="14.25" thickBot="1" x14ac:dyDescent="0.2">
      <c r="I12" s="18" t="s">
        <v>242</v>
      </c>
      <c r="J12" s="403">
        <v>42161</v>
      </c>
      <c r="K12" s="18" t="s">
        <v>242</v>
      </c>
      <c r="L12" s="407">
        <v>48353</v>
      </c>
    </row>
    <row r="13" spans="1:12" ht="15.75" thickTop="1" thickBot="1" x14ac:dyDescent="0.2">
      <c r="A13" s="65"/>
      <c r="B13" s="210"/>
      <c r="C13" s="307"/>
      <c r="D13" s="308"/>
      <c r="E13" s="65"/>
      <c r="F13" s="39"/>
      <c r="G13" s="39"/>
      <c r="I13" s="120" t="s">
        <v>211</v>
      </c>
      <c r="J13" s="440">
        <v>1125226</v>
      </c>
      <c r="K13" s="35" t="s">
        <v>8</v>
      </c>
      <c r="L13" s="174">
        <v>1291041</v>
      </c>
    </row>
    <row r="14" spans="1:12" ht="14.25" thickTop="1" x14ac:dyDescent="0.15">
      <c r="A14" s="1"/>
      <c r="B14" s="1"/>
      <c r="C14" s="1"/>
      <c r="D14" s="1"/>
      <c r="E14" s="1"/>
    </row>
    <row r="15" spans="1:12" x14ac:dyDescent="0.15">
      <c r="I15" s="32"/>
    </row>
    <row r="16" spans="1:12" x14ac:dyDescent="0.15">
      <c r="I16" s="39"/>
      <c r="J16" s="8"/>
    </row>
    <row r="17" spans="9:14" x14ac:dyDescent="0.15">
      <c r="J17" s="37"/>
      <c r="K17" s="1"/>
      <c r="L17" s="1"/>
    </row>
    <row r="18" spans="9:14" x14ac:dyDescent="0.15">
      <c r="I18" s="38"/>
      <c r="J18" s="2"/>
      <c r="K18" s="2"/>
      <c r="L18" s="22"/>
    </row>
    <row r="19" spans="9:14" x14ac:dyDescent="0.15">
      <c r="I19" s="38"/>
      <c r="J19" s="2"/>
      <c r="K19" s="2"/>
      <c r="L19" s="22"/>
      <c r="M19" s="8"/>
    </row>
    <row r="20" spans="9:14" x14ac:dyDescent="0.15">
      <c r="I20" s="38"/>
      <c r="J20" s="2"/>
      <c r="K20" s="2"/>
      <c r="L20" s="22"/>
      <c r="M20" s="8"/>
    </row>
    <row r="21" spans="9:14" x14ac:dyDescent="0.15">
      <c r="I21" s="38"/>
      <c r="J21" s="2"/>
      <c r="K21" s="2"/>
      <c r="L21" s="22"/>
    </row>
    <row r="22" spans="9:14" ht="14.25" x14ac:dyDescent="0.15">
      <c r="I22" s="3" t="s">
        <v>9</v>
      </c>
      <c r="J22" s="4"/>
      <c r="L22" s="22"/>
    </row>
    <row r="23" spans="9:14" x14ac:dyDescent="0.15">
      <c r="I23" s="453" t="s">
        <v>225</v>
      </c>
      <c r="K23" s="475" t="s">
        <v>225</v>
      </c>
      <c r="L23" s="22" t="s">
        <v>70</v>
      </c>
      <c r="M23" s="8"/>
    </row>
    <row r="24" spans="9:14" x14ac:dyDescent="0.15">
      <c r="I24" s="402">
        <f t="shared" ref="I24:I33" si="0">SUM(J3)</f>
        <v>133170</v>
      </c>
      <c r="J24" s="40" t="s">
        <v>84</v>
      </c>
      <c r="K24" s="402">
        <f>SUM(I24)</f>
        <v>133170</v>
      </c>
      <c r="L24" s="510">
        <v>139630</v>
      </c>
      <c r="M24" s="141"/>
      <c r="N24" s="1"/>
    </row>
    <row r="25" spans="9:14" x14ac:dyDescent="0.15">
      <c r="I25" s="402">
        <f t="shared" si="0"/>
        <v>107739</v>
      </c>
      <c r="J25" s="18" t="s">
        <v>107</v>
      </c>
      <c r="K25" s="402">
        <f t="shared" ref="K25:K33" si="1">SUM(I25)</f>
        <v>107739</v>
      </c>
      <c r="L25" s="510">
        <v>77521</v>
      </c>
      <c r="M25" s="177"/>
      <c r="N25" s="1"/>
    </row>
    <row r="26" spans="9:14" x14ac:dyDescent="0.15">
      <c r="I26" s="402">
        <f t="shared" si="0"/>
        <v>91149</v>
      </c>
      <c r="J26" s="18" t="s">
        <v>86</v>
      </c>
      <c r="K26" s="402">
        <f t="shared" si="1"/>
        <v>91149</v>
      </c>
      <c r="L26" s="510">
        <v>100473</v>
      </c>
      <c r="M26" s="141"/>
      <c r="N26" s="1"/>
    </row>
    <row r="27" spans="9:14" x14ac:dyDescent="0.15">
      <c r="I27" s="402">
        <f t="shared" si="0"/>
        <v>85241</v>
      </c>
      <c r="J27" s="18" t="s">
        <v>113</v>
      </c>
      <c r="K27" s="402">
        <f t="shared" si="1"/>
        <v>85241</v>
      </c>
      <c r="L27" s="510">
        <v>82252</v>
      </c>
      <c r="M27" s="141"/>
      <c r="N27" s="1"/>
    </row>
    <row r="28" spans="9:14" x14ac:dyDescent="0.15">
      <c r="I28" s="402">
        <f t="shared" si="0"/>
        <v>84079</v>
      </c>
      <c r="J28" s="18" t="s">
        <v>105</v>
      </c>
      <c r="K28" s="402">
        <f t="shared" si="1"/>
        <v>84079</v>
      </c>
      <c r="L28" s="510">
        <v>76318</v>
      </c>
      <c r="M28" s="141"/>
      <c r="N28" s="2"/>
    </row>
    <row r="29" spans="9:14" x14ac:dyDescent="0.15">
      <c r="I29" s="402">
        <f t="shared" si="0"/>
        <v>71105</v>
      </c>
      <c r="J29" s="18" t="s">
        <v>110</v>
      </c>
      <c r="K29" s="402">
        <f t="shared" si="1"/>
        <v>71105</v>
      </c>
      <c r="L29" s="510">
        <v>68577</v>
      </c>
      <c r="M29" s="141"/>
      <c r="N29" s="1"/>
    </row>
    <row r="30" spans="9:14" x14ac:dyDescent="0.15">
      <c r="I30" s="402">
        <f t="shared" si="0"/>
        <v>70847</v>
      </c>
      <c r="J30" s="18" t="s">
        <v>87</v>
      </c>
      <c r="K30" s="402">
        <f t="shared" si="1"/>
        <v>70847</v>
      </c>
      <c r="L30" s="510">
        <v>71254</v>
      </c>
      <c r="M30" s="141"/>
      <c r="N30" s="1"/>
    </row>
    <row r="31" spans="9:14" x14ac:dyDescent="0.15">
      <c r="I31" s="402">
        <f t="shared" si="0"/>
        <v>60830</v>
      </c>
      <c r="J31" s="18" t="s">
        <v>114</v>
      </c>
      <c r="K31" s="402">
        <f t="shared" si="1"/>
        <v>60830</v>
      </c>
      <c r="L31" s="510">
        <v>65232</v>
      </c>
      <c r="M31" s="141"/>
      <c r="N31" s="1"/>
    </row>
    <row r="32" spans="9:14" x14ac:dyDescent="0.15">
      <c r="I32" s="402">
        <f t="shared" si="0"/>
        <v>59223</v>
      </c>
      <c r="J32" s="18" t="s">
        <v>109</v>
      </c>
      <c r="K32" s="402">
        <f t="shared" si="1"/>
        <v>59223</v>
      </c>
      <c r="L32" s="510">
        <v>55478</v>
      </c>
      <c r="M32" s="141"/>
      <c r="N32" s="37"/>
    </row>
    <row r="33" spans="8:14" x14ac:dyDescent="0.15">
      <c r="I33" s="402">
        <f t="shared" si="0"/>
        <v>42161</v>
      </c>
      <c r="J33" s="18" t="s">
        <v>242</v>
      </c>
      <c r="K33" s="402">
        <f t="shared" si="1"/>
        <v>42161</v>
      </c>
      <c r="L33" s="511">
        <v>41107</v>
      </c>
      <c r="M33" s="141"/>
      <c r="N33" s="37"/>
    </row>
    <row r="34" spans="8:14" ht="14.25" thickBot="1" x14ac:dyDescent="0.2">
      <c r="H34" s="8"/>
      <c r="I34" s="171">
        <f>SUM(J13-(I24+I25+I26+I27+I28+I29+I30+I31+I32+I33))</f>
        <v>319682</v>
      </c>
      <c r="J34" s="108" t="s">
        <v>130</v>
      </c>
      <c r="K34" s="171">
        <f>SUM(I34)</f>
        <v>319682</v>
      </c>
      <c r="L34" s="171" t="s">
        <v>85</v>
      </c>
    </row>
    <row r="35" spans="8:14" ht="15.75" thickTop="1" thickBot="1" x14ac:dyDescent="0.2">
      <c r="H35" s="8"/>
      <c r="I35" s="456">
        <f>SUM(I24:I34)</f>
        <v>1125226</v>
      </c>
      <c r="J35" s="190" t="s">
        <v>8</v>
      </c>
      <c r="K35" s="172">
        <f>SUM(J13)</f>
        <v>1125226</v>
      </c>
      <c r="L35" s="192">
        <v>1102037</v>
      </c>
    </row>
    <row r="36" spans="8:14" ht="14.25" thickTop="1" x14ac:dyDescent="0.15"/>
    <row r="37" spans="8:14" x14ac:dyDescent="0.15">
      <c r="I37" s="453" t="s">
        <v>205</v>
      </c>
      <c r="J37" s="65"/>
      <c r="K37" s="475" t="s">
        <v>205</v>
      </c>
    </row>
    <row r="38" spans="8:14" x14ac:dyDescent="0.15">
      <c r="I38" s="406">
        <f>SUM(L3)</f>
        <v>168343</v>
      </c>
      <c r="J38" s="40" t="s">
        <v>84</v>
      </c>
      <c r="K38" s="406">
        <f>SUM(I38)</f>
        <v>168343</v>
      </c>
    </row>
    <row r="39" spans="8:14" x14ac:dyDescent="0.15">
      <c r="I39" s="406">
        <f t="shared" ref="I39:I47" si="2">SUM(L4)</f>
        <v>95876</v>
      </c>
      <c r="J39" s="18" t="s">
        <v>107</v>
      </c>
      <c r="K39" s="406">
        <f t="shared" ref="K39:K47" si="3">SUM(I39)</f>
        <v>95876</v>
      </c>
    </row>
    <row r="40" spans="8:14" x14ac:dyDescent="0.15">
      <c r="I40" s="406">
        <f t="shared" si="2"/>
        <v>126177</v>
      </c>
      <c r="J40" s="18" t="s">
        <v>86</v>
      </c>
      <c r="K40" s="406">
        <f t="shared" si="3"/>
        <v>126177</v>
      </c>
    </row>
    <row r="41" spans="8:14" x14ac:dyDescent="0.15">
      <c r="I41" s="406">
        <f t="shared" si="2"/>
        <v>94729</v>
      </c>
      <c r="J41" s="18" t="s">
        <v>113</v>
      </c>
      <c r="K41" s="406">
        <f t="shared" si="3"/>
        <v>94729</v>
      </c>
    </row>
    <row r="42" spans="8:14" x14ac:dyDescent="0.15">
      <c r="I42" s="406">
        <f t="shared" si="2"/>
        <v>90269</v>
      </c>
      <c r="J42" s="18" t="s">
        <v>105</v>
      </c>
      <c r="K42" s="406">
        <f t="shared" si="3"/>
        <v>90269</v>
      </c>
    </row>
    <row r="43" spans="8:14" x14ac:dyDescent="0.15">
      <c r="I43" s="406">
        <f>SUM(L8)</f>
        <v>61621</v>
      </c>
      <c r="J43" s="18" t="s">
        <v>110</v>
      </c>
      <c r="K43" s="406">
        <f t="shared" si="3"/>
        <v>61621</v>
      </c>
    </row>
    <row r="44" spans="8:14" x14ac:dyDescent="0.15">
      <c r="I44" s="406">
        <f t="shared" si="2"/>
        <v>90364</v>
      </c>
      <c r="J44" s="18" t="s">
        <v>87</v>
      </c>
      <c r="K44" s="406">
        <f t="shared" si="3"/>
        <v>90364</v>
      </c>
    </row>
    <row r="45" spans="8:14" x14ac:dyDescent="0.15">
      <c r="I45" s="406">
        <f>SUM(L10)</f>
        <v>83540</v>
      </c>
      <c r="J45" s="18" t="s">
        <v>114</v>
      </c>
      <c r="K45" s="406">
        <f t="shared" si="3"/>
        <v>83540</v>
      </c>
    </row>
    <row r="46" spans="8:14" x14ac:dyDescent="0.15">
      <c r="I46" s="406">
        <f t="shared" si="2"/>
        <v>60218</v>
      </c>
      <c r="J46" s="18" t="s">
        <v>109</v>
      </c>
      <c r="K46" s="406">
        <f t="shared" si="3"/>
        <v>60218</v>
      </c>
      <c r="M46" s="8"/>
    </row>
    <row r="47" spans="8:14" x14ac:dyDescent="0.15">
      <c r="I47" s="406">
        <f t="shared" si="2"/>
        <v>48353</v>
      </c>
      <c r="J47" s="18" t="s">
        <v>242</v>
      </c>
      <c r="K47" s="514">
        <f t="shared" si="3"/>
        <v>48353</v>
      </c>
      <c r="M47" s="8"/>
    </row>
    <row r="48" spans="8:14" ht="14.25" thickBot="1" x14ac:dyDescent="0.2">
      <c r="I48" s="157">
        <f>SUM(L13-(I38+I39+I40+I41+I42+I43+I44+I45+I46+I47))</f>
        <v>371551</v>
      </c>
      <c r="J48" s="103" t="s">
        <v>130</v>
      </c>
      <c r="K48" s="157">
        <f>SUM(I48)</f>
        <v>371551</v>
      </c>
    </row>
    <row r="49" spans="1:12" ht="15" thickTop="1" thickBot="1" x14ac:dyDescent="0.2">
      <c r="I49" s="508">
        <f>SUM(I38:I48)</f>
        <v>1291041</v>
      </c>
      <c r="J49" s="455" t="s">
        <v>192</v>
      </c>
      <c r="K49" s="173">
        <f>SUM(L13)</f>
        <v>1291041</v>
      </c>
      <c r="L49" s="8"/>
    </row>
    <row r="50" spans="1:12" ht="15" thickTop="1" thickBot="1" x14ac:dyDescent="0.2"/>
    <row r="51" spans="1:12" x14ac:dyDescent="0.15">
      <c r="A51" s="40" t="s">
        <v>47</v>
      </c>
      <c r="B51" s="28" t="s">
        <v>49</v>
      </c>
      <c r="C51" s="74" t="s">
        <v>221</v>
      </c>
      <c r="D51" s="74" t="s">
        <v>212</v>
      </c>
      <c r="E51" s="28" t="s">
        <v>42</v>
      </c>
      <c r="F51" s="28" t="s">
        <v>50</v>
      </c>
      <c r="G51" s="28" t="s">
        <v>64</v>
      </c>
      <c r="I51" s="8"/>
    </row>
    <row r="52" spans="1:12" x14ac:dyDescent="0.15">
      <c r="A52" s="28">
        <v>1</v>
      </c>
      <c r="B52" s="40" t="s">
        <v>84</v>
      </c>
      <c r="C52" s="6">
        <f t="shared" ref="C52:C61" si="4">SUM(J3)</f>
        <v>133170</v>
      </c>
      <c r="D52" s="6">
        <f t="shared" ref="D52:D61" si="5">SUM(I38)</f>
        <v>168343</v>
      </c>
      <c r="E52" s="41">
        <f t="shared" ref="E52:E61" si="6">SUM(K24/L24*100)</f>
        <v>95.373487072978591</v>
      </c>
      <c r="F52" s="41">
        <f t="shared" ref="F52:F62" si="7">SUM(C52/D52*100)</f>
        <v>79.106348348312679</v>
      </c>
      <c r="G52" s="40"/>
      <c r="I52" s="8"/>
      <c r="K52" s="8"/>
    </row>
    <row r="53" spans="1:12" x14ac:dyDescent="0.15">
      <c r="A53" s="28">
        <v>2</v>
      </c>
      <c r="B53" s="18" t="s">
        <v>107</v>
      </c>
      <c r="C53" s="6">
        <f t="shared" si="4"/>
        <v>107739</v>
      </c>
      <c r="D53" s="6">
        <f t="shared" si="5"/>
        <v>95876</v>
      </c>
      <c r="E53" s="41">
        <f t="shared" si="6"/>
        <v>138.98040530952903</v>
      </c>
      <c r="F53" s="41">
        <f t="shared" si="7"/>
        <v>112.37327381200717</v>
      </c>
      <c r="G53" s="40"/>
      <c r="I53" s="8"/>
    </row>
    <row r="54" spans="1:12" x14ac:dyDescent="0.15">
      <c r="A54" s="28">
        <v>3</v>
      </c>
      <c r="B54" s="18" t="s">
        <v>86</v>
      </c>
      <c r="C54" s="6">
        <f t="shared" si="4"/>
        <v>91149</v>
      </c>
      <c r="D54" s="6">
        <f t="shared" si="5"/>
        <v>126177</v>
      </c>
      <c r="E54" s="41">
        <f t="shared" si="6"/>
        <v>90.719894897136541</v>
      </c>
      <c r="F54" s="41">
        <f t="shared" si="7"/>
        <v>72.238997598611476</v>
      </c>
      <c r="G54" s="40"/>
      <c r="I54" s="8"/>
    </row>
    <row r="55" spans="1:12" s="58" customFormat="1" x14ac:dyDescent="0.15">
      <c r="A55" s="248">
        <v>4</v>
      </c>
      <c r="B55" s="18" t="s">
        <v>113</v>
      </c>
      <c r="C55" s="449">
        <f t="shared" si="4"/>
        <v>85241</v>
      </c>
      <c r="D55" s="449">
        <f t="shared" si="5"/>
        <v>94729</v>
      </c>
      <c r="E55" s="229">
        <f t="shared" si="6"/>
        <v>103.63395418956378</v>
      </c>
      <c r="F55" s="229">
        <f t="shared" si="7"/>
        <v>89.98405979161609</v>
      </c>
      <c r="G55" s="404"/>
    </row>
    <row r="56" spans="1:12" x14ac:dyDescent="0.15">
      <c r="A56" s="28">
        <v>5</v>
      </c>
      <c r="B56" s="18" t="s">
        <v>105</v>
      </c>
      <c r="C56" s="6">
        <f t="shared" si="4"/>
        <v>84079</v>
      </c>
      <c r="D56" s="449">
        <f t="shared" si="5"/>
        <v>90269</v>
      </c>
      <c r="E56" s="41">
        <f t="shared" si="6"/>
        <v>110.16929164810398</v>
      </c>
      <c r="F56" s="41">
        <f t="shared" si="7"/>
        <v>93.142717876568923</v>
      </c>
      <c r="G56" s="40"/>
    </row>
    <row r="57" spans="1:12" x14ac:dyDescent="0.15">
      <c r="A57" s="28">
        <v>6</v>
      </c>
      <c r="B57" s="18" t="s">
        <v>110</v>
      </c>
      <c r="C57" s="6">
        <f t="shared" si="4"/>
        <v>71105</v>
      </c>
      <c r="D57" s="6">
        <f t="shared" si="5"/>
        <v>61621</v>
      </c>
      <c r="E57" s="41">
        <f t="shared" si="6"/>
        <v>103.68636714933579</v>
      </c>
      <c r="F57" s="41">
        <f t="shared" si="7"/>
        <v>115.39085701303127</v>
      </c>
      <c r="G57" s="40"/>
    </row>
    <row r="58" spans="1:12" s="58" customFormat="1" x14ac:dyDescent="0.15">
      <c r="A58" s="248">
        <v>7</v>
      </c>
      <c r="B58" s="18" t="s">
        <v>87</v>
      </c>
      <c r="C58" s="449">
        <f t="shared" si="4"/>
        <v>70847</v>
      </c>
      <c r="D58" s="449">
        <f t="shared" si="5"/>
        <v>90364</v>
      </c>
      <c r="E58" s="229">
        <f t="shared" si="6"/>
        <v>99.428803996968597</v>
      </c>
      <c r="F58" s="229">
        <f t="shared" si="7"/>
        <v>78.401797175866491</v>
      </c>
      <c r="G58" s="404"/>
    </row>
    <row r="59" spans="1:12" x14ac:dyDescent="0.15">
      <c r="A59" s="28">
        <v>8</v>
      </c>
      <c r="B59" s="18" t="s">
        <v>114</v>
      </c>
      <c r="C59" s="6">
        <f t="shared" si="4"/>
        <v>60830</v>
      </c>
      <c r="D59" s="6">
        <f t="shared" si="5"/>
        <v>83540</v>
      </c>
      <c r="E59" s="41">
        <f t="shared" si="6"/>
        <v>93.251778268334562</v>
      </c>
      <c r="F59" s="41">
        <f t="shared" si="7"/>
        <v>72.815417763945405</v>
      </c>
      <c r="G59" s="40"/>
    </row>
    <row r="60" spans="1:12" x14ac:dyDescent="0.15">
      <c r="A60" s="28">
        <v>9</v>
      </c>
      <c r="B60" s="18" t="s">
        <v>109</v>
      </c>
      <c r="C60" s="6">
        <f t="shared" si="4"/>
        <v>59223</v>
      </c>
      <c r="D60" s="6">
        <f t="shared" si="5"/>
        <v>60218</v>
      </c>
      <c r="E60" s="41">
        <f t="shared" si="6"/>
        <v>106.75042359133352</v>
      </c>
      <c r="F60" s="41">
        <f t="shared" si="7"/>
        <v>98.347670131854258</v>
      </c>
      <c r="G60" s="40"/>
    </row>
    <row r="61" spans="1:12" ht="14.25" thickBot="1" x14ac:dyDescent="0.2">
      <c r="A61" s="108">
        <v>10</v>
      </c>
      <c r="B61" s="18" t="s">
        <v>242</v>
      </c>
      <c r="C61" s="111">
        <f t="shared" si="4"/>
        <v>42161</v>
      </c>
      <c r="D61" s="111">
        <f t="shared" si="5"/>
        <v>48353</v>
      </c>
      <c r="E61" s="41">
        <f t="shared" si="6"/>
        <v>102.56404018780256</v>
      </c>
      <c r="F61" s="102">
        <f t="shared" si="7"/>
        <v>87.194176162802719</v>
      </c>
      <c r="G61" s="103"/>
    </row>
    <row r="62" spans="1:12" ht="14.25" thickTop="1" x14ac:dyDescent="0.15">
      <c r="A62" s="188"/>
      <c r="B62" s="161" t="s">
        <v>82</v>
      </c>
      <c r="C62" s="189">
        <f>SUM(J13)</f>
        <v>1125226</v>
      </c>
      <c r="D62" s="189">
        <f>SUM(L13)</f>
        <v>1291041</v>
      </c>
      <c r="E62" s="191">
        <f>SUM(C62/L35)*100</f>
        <v>102.10419432378404</v>
      </c>
      <c r="F62" s="191">
        <f t="shared" si="7"/>
        <v>87.156488446145403</v>
      </c>
      <c r="G62" s="198">
        <v>70.3</v>
      </c>
    </row>
  </sheetData>
  <mergeCells count="1">
    <mergeCell ref="A1:G1"/>
  </mergeCells>
  <phoneticPr fontId="2"/>
  <pageMargins left="0.78740157480314965" right="0" top="0.19685039370078741" bottom="0" header="0.51181102362204722" footer="0.51181102362204722"/>
  <pageSetup paperSize="9" scale="98" orientation="portrait" r:id="rId1"/>
  <headerFooter alignWithMargins="0">
    <oddFooter>&amp;C
&amp;14-9-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18</vt:i4>
      </vt:variant>
      <vt:variant>
        <vt:lpstr>名前付き一覧</vt:lpstr>
      </vt:variant>
      <vt:variant>
        <vt:i4>17</vt:i4>
      </vt:variant>
    </vt:vector>
  </HeadingPairs>
  <TitlesOfParts>
    <vt:vector size="35" baseType="lpstr">
      <vt:lpstr>貨物動向目次</vt:lpstr>
      <vt:lpstr>1・面積、会員数 </vt:lpstr>
      <vt:lpstr>2・使用状況 </vt:lpstr>
      <vt:lpstr>3・推移  </vt:lpstr>
      <vt:lpstr>4・入庫高</vt:lpstr>
      <vt:lpstr>5・東部・富士</vt:lpstr>
      <vt:lpstr>6・清水・静岡</vt:lpstr>
      <vt:lpstr>7・駿遠・西部</vt:lpstr>
      <vt:lpstr>8・保管残高</vt:lpstr>
      <vt:lpstr>9・東部、富士</vt:lpstr>
      <vt:lpstr>10・清水、静岡</vt:lpstr>
      <vt:lpstr>11・駿遠、西部</vt:lpstr>
      <vt:lpstr>12・東部推移 </vt:lpstr>
      <vt:lpstr>13・富士推移</vt:lpstr>
      <vt:lpstr>14・清水推移</vt:lpstr>
      <vt:lpstr>15・静岡推移 </vt:lpstr>
      <vt:lpstr>16・駿遠推移</vt:lpstr>
      <vt:lpstr>17・西部推移 </vt:lpstr>
      <vt:lpstr>'1・面積、会員数 '!Print_Area</vt:lpstr>
      <vt:lpstr>'10・清水、静岡'!Print_Area</vt:lpstr>
      <vt:lpstr>'11・駿遠、西部'!Print_Area</vt:lpstr>
      <vt:lpstr>'12・東部推移 '!Print_Area</vt:lpstr>
      <vt:lpstr>'13・富士推移'!Print_Area</vt:lpstr>
      <vt:lpstr>'14・清水推移'!Print_Area</vt:lpstr>
      <vt:lpstr>'15・静岡推移 '!Print_Area</vt:lpstr>
      <vt:lpstr>'16・駿遠推移'!Print_Area</vt:lpstr>
      <vt:lpstr>'17・西部推移 '!Print_Area</vt:lpstr>
      <vt:lpstr>'2・使用状況 '!Print_Area</vt:lpstr>
      <vt:lpstr>'3・推移  '!Print_Area</vt:lpstr>
      <vt:lpstr>'4・入庫高'!Print_Area</vt:lpstr>
      <vt:lpstr>'5・東部・富士'!Print_Area</vt:lpstr>
      <vt:lpstr>'6・清水・静岡'!Print_Area</vt:lpstr>
      <vt:lpstr>'7・駿遠・西部'!Print_Area</vt:lpstr>
      <vt:lpstr>'8・保管残高'!Print_Area</vt:lpstr>
      <vt:lpstr>'9・東部、富士'!Print_Area</vt:lpstr>
    </vt:vector>
  </TitlesOfParts>
  <Company>静岡県倉庫協会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静岡県倉庫協会</dc:creator>
  <cp:lastModifiedBy>r_tsukauchi2</cp:lastModifiedBy>
  <cp:lastPrinted>2021-07-01T00:52:06Z</cp:lastPrinted>
  <dcterms:created xsi:type="dcterms:W3CDTF">2004-08-12T01:21:30Z</dcterms:created>
  <dcterms:modified xsi:type="dcterms:W3CDTF">2021-07-07T04:25:46Z</dcterms:modified>
</cp:coreProperties>
</file>