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7326974D-D3D8-479C-9E95-5A7E866093EA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1" i="17" l="1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<sst xmlns="http://schemas.openxmlformats.org/spreadsheetml/2006/main" count="1261" uniqueCount="234">
  <si>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</si>
  <si>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</si>
  <si>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</si>
  <si>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</si>
  <si>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</si>
  <si>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</si>
  <si>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</si>
  <si>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</si>
  <si>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</si>
  <si>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</si>
  <si>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</si>
  <si>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</si>
  <si>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</si>
  <si>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</si>
  <si>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</si>
  <si>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</si>
  <si>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</si>
  <si>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</si>
  <si>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</si>
  <si>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</si>
  <si>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</si>
  <si>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</si>
  <si>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</si>
  <si>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</si>
  <si>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</si>
  <si>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</si>
  <si>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</si>
  <si>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</si>
  <si>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</si>
  <si>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</si>
  <si>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</si>
  <si>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</si>
  <si>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</si>
  <si>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</si>
  <si>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</si>
  <si>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</si>
  <si>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</si>
  <si>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</si>
  <si>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</si>
  <si>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</si>
  <si>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</si>
  <si>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</si>
  <si>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</si>
  <si>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</si>
  <si>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</si>
  <si>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</si>
  <si>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</si>
  <si>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</si>
  <si>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</si>
  <si>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</si>
  <si>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</si>
  <si>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</si>
  <si>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</si>
  <si>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</si>
  <si>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</si>
  <si>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</si>
  <si>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</si>
  <si>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</si>
  <si>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</si>
  <si>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</si>
  <si>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</si>
  <si>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</si>
  <si>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</si>
  <si>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</si>
  <si>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</si>
  <si>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</si>
  <si>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</si>
  <si>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</si>
  <si>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</si>
  <si>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</si>
  <si>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</si>
  <si>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</si>
  <si>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</si>
  <si>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</si>
  <si>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</si>
  <si>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</si>
  <si>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</si>
  <si>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</si>
  <si>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</si>
  <si>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</si>
  <si>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</si>
  <si>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</si>
  <si>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</si>
  <si>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</si>
  <si>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</si>
  <si>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</si>
  <si>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</si>
  <si>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</si>
  <si>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</si>
  <si>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</si>
  <si>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</si>
  <si>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</si>
  <si>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</si>
  <si>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</si>
  <si>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</si>
  <si>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</si>
  <si>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</si>
  <si>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</si>
  <si>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</si>
  <si>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</si>
  <si>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</si>
  <si>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</si>
  <si>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</si>
  <si>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</si>
  <si>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</si>
  <si>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</si>
  <si>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</si>
  <si>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</si>
  <si>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</si>
  <si>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</si>
  <si>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</si>
  <si>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</si>
  <si>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</si>
  <si>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</si>
  <si>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</si>
  <si>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</si>
  <si>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</si>
  <si>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</si>
  <si>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</si>
  <si>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</si>
  <si>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</si>
  <si>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</si>
  <si>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</si>
  <si>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</si>
  <si>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</si>
  <si>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</si>
  <si>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</si>
  <si>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</si>
  <si>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</si>
  <si>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</si>
  <si>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</si>
  <si>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</si>
  <si>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</si>
  <si>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</si>
  <si>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</si>
  <si>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</si>
  <si>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</si>
  <si>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</si>
  <si>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</si>
  <si>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</si>
  <si>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</si>
  <si>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</si>
  <si>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</si>
  <si>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</si>
  <si>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</si>
  <si>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</si>
  <si>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</si>
  <si>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</si>
  <si>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</si>
  <si>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</si>
  <si>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</si>
  <si>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</si>
  <si>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</si>
  <si>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</si>
  <si>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</si>
  <si>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</si>
  <si>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</si>
  <si>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</si>
  <si>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</si>
  <si>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</si>
  <si>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</si>
  <si>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</si>
  <si>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</si>
  <si>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</si>
  <si>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</si>
  <si>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</si>
  <si>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</si>
  <si>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</si>
  <si>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</si>
  <si>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</si>
  <si>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</si>
  <si>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</si>
  <si>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</si>
  <si>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</si>
  <si>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</si>
  <si>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</si>
  <si>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</si>
  <si>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</si>
  <si>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</si>
  <si>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</si>
  <si>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</si>
  <si>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</si>
  <si>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</si>
  <si>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</si>
  <si>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</si>
  <si>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</si>
  <si>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</si>
  <si>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</si>
  <si>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</si>
  <si>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</si>
  <si>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</si>
  <si>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</si>
  <si>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</si>
  <si>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</si>
  <si>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</si>
  <si>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</si>
  <si>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</si>
  <si>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</si>
  <si>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</si>
  <si>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</si>
  <si>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</si>
  <si>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</si>
  <si>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</si>
  <si>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</si>
  <si>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</si>
  <si>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</si>
  <si>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</si>
  <si>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</si>
  <si>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</si>
  <si>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</si>
  <si>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</si>
  <si>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</si>
  <si>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</si>
  <si>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</si>
  <si>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</si>
  <si>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</si>
  <si>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</si>
  <si>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</si>
  <si>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2，897　㎡</t>
    <phoneticPr fontId="2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</si>
  <si>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</si>
  <si>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</si>
  <si>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</si>
  <si>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令和3年1月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</si>
  <si>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令和3年1月所管面（1～3類）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</si>
  <si>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</si>
  <si>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　　　　　　　　　　　　　　　　令和3年1月末上位10品目入庫高(県合計）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</si>
  <si>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</si>
  <si>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</si>
  <si>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</si>
  <si>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　　　　　　　　　　　　令和3年1月末上位１０品目保管残高（県合計）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</si>
  <si>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3年</t>
    <rPh sb="1" eb="2">
      <t>ネン</t>
    </rPh>
    <phoneticPr fontId="2"/>
  </si>
  <si>
    <r>
      <t>83，057  m</t>
    </r>
    <r>
      <rPr>
        <sz val="8"/>
        <rFont val="ＭＳ Ｐゴシック"/>
        <family val="3"/>
        <charset val="128"/>
      </rPr>
      <t>3</t>
    </r>
    <phoneticPr fontId="2"/>
  </si>
  <si>
    <t>8，802  ㎡</t>
    <phoneticPr fontId="2"/>
  </si>
  <si>
    <t>12，350 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</si>
</sst>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179" fontId="0" fillId="0" borderId="1" xfId="1" applyNumberFormat="1" applyFont="1" applyFill="1" applyBorder="1"/>
    <xf numFmtId="179" fontId="1" fillId="0" borderId="11" xfId="1" applyNumberFormat="1" applyBorder="1"/>
    <xf numFmtId="179" fontId="1" fillId="0" borderId="42" xfId="1" applyNumberFormat="1" applyFont="1" applyBorder="1"/>
    <xf numFmtId="0" fontId="1" fillId="0" borderId="39" xfId="0" applyFont="1" applyFill="1" applyBorder="1"/>
    <xf numFmtId="0" fontId="1" fillId="0" borderId="2" xfId="0" applyFont="1" applyFill="1" applyBorder="1"/>
    <xf numFmtId="38" fontId="0" fillId="0" borderId="9" xfId="1" applyFont="1" applyBorder="1"/>
    <xf numFmtId="38" fontId="1" fillId="0" borderId="9" xfId="1" applyFont="1" applyBorder="1"/>
    <xf numFmtId="38" fontId="1" fillId="0" borderId="38" xfId="1" applyFill="1" applyBorder="1"/>
    <xf numFmtId="38" fontId="1" fillId="0" borderId="10" xfId="1" applyFont="1" applyFill="1" applyBorder="1"/>
    <xf numFmtId="38" fontId="1" fillId="0" borderId="12" xfId="1" applyFont="1" applyFill="1" applyBorder="1"/>
    <xf numFmtId="38" fontId="0" fillId="0" borderId="12" xfId="1" applyFont="1" applyBorder="1"/>
    <xf numFmtId="38" fontId="1" fillId="0" borderId="43" xfId="1" applyFill="1" applyBorder="1"/>
    <xf numFmtId="38" fontId="0" fillId="0" borderId="47" xfId="1" applyFont="1" applyFill="1" applyBorder="1"/>
    <xf numFmtId="38" fontId="0" fillId="0" borderId="40" xfId="1" applyFont="1" applyFill="1" applyBorder="1"/>
    <xf numFmtId="38" fontId="1" fillId="0" borderId="21" xfId="1" applyBorder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F-455D-AE54-CC7D7AF293E6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F-455D-AE54-CC7D7AF293E6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F-455D-AE54-CC7D7AF293E6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F-455D-AE54-CC7D7AF293E6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AF-455D-AE54-CC7D7AF293E6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AF-455D-AE54-CC7D7AF293E6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AF-455D-AE54-CC7D7AF293E6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AF-455D-AE54-CC7D7AF293E6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AF-455D-AE54-CC7D7AF293E6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F-455D-AE54-CC7D7AF293E6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AF-455D-AE54-CC7D7AF293E6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AF-455D-AE54-CC7D7AF2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85784"/>
        <c:axId val="842001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AF-455D-AE54-CC7D7AF293E6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AF-455D-AE54-CC7D7AF2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5784"/>
        <c:axId val="8420016"/>
      </c:lineChart>
      <c:catAx>
        <c:axId val="986857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420016"/>
        <c:crosses val="autoZero"/>
        <c:auto val="1"/>
        <c:lblAlgn val="ctr"/>
        <c:lblOffset val="100"/>
        <c:tickLblSkip val="1"/>
        <c:noMultiLvlLbl val="0"/>
      </c:catAx>
      <c:valAx>
        <c:axId val="842001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857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1F-4FF7-9BD8-68454A43CCE8}"/>
                </c:ext>
              </c:extLst>
            </c:dLbl>
            <c:dLbl>
              <c:idx val="1"/>
              <c:layout>
                <c:manualLayout>
                  <c:x val="-1.224851462757755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1F-4FF7-9BD8-68454A43CCE8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1F-4FF7-9BD8-68454A43CCE8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1F-4FF7-9BD8-68454A43CCE8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1F-4FF7-9BD8-68454A43CCE8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1F-4FF7-9BD8-68454A43CCE8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1F-4FF7-9BD8-68454A43CCE8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1F-4FF7-9BD8-68454A43CCE8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1F-4FF7-9BD8-68454A43CCE8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1F-4FF7-9BD8-68454A43C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27475</c:v>
                </c:pt>
                <c:pt idx="1">
                  <c:v>14139</c:v>
                </c:pt>
                <c:pt idx="2">
                  <c:v>7321</c:v>
                </c:pt>
                <c:pt idx="3">
                  <c:v>4762</c:v>
                </c:pt>
                <c:pt idx="4">
                  <c:v>3841</c:v>
                </c:pt>
                <c:pt idx="5">
                  <c:v>3629</c:v>
                </c:pt>
                <c:pt idx="6">
                  <c:v>3512</c:v>
                </c:pt>
                <c:pt idx="7">
                  <c:v>2621</c:v>
                </c:pt>
                <c:pt idx="8">
                  <c:v>1932</c:v>
                </c:pt>
                <c:pt idx="9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1F-4FF7-9BD8-68454A43CCE8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1F-4FF7-9BD8-68454A43CCE8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1F-4FF7-9BD8-68454A43CCE8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1F-4FF7-9BD8-68454A43CCE8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1F-4FF7-9BD8-68454A43CCE8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1F-4FF7-9BD8-68454A43CCE8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1F-4FF7-9BD8-68454A43CCE8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1F-4FF7-9BD8-68454A43CCE8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1F-4FF7-9BD8-68454A43CCE8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1F-4FF7-9BD8-68454A43CCE8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1F-4FF7-9BD8-68454A43C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19193</c:v>
                </c:pt>
                <c:pt idx="1">
                  <c:v>13400</c:v>
                </c:pt>
                <c:pt idx="2">
                  <c:v>8773</c:v>
                </c:pt>
                <c:pt idx="3">
                  <c:v>4617</c:v>
                </c:pt>
                <c:pt idx="4">
                  <c:v>1578</c:v>
                </c:pt>
                <c:pt idx="5">
                  <c:v>2028</c:v>
                </c:pt>
                <c:pt idx="6">
                  <c:v>3166</c:v>
                </c:pt>
                <c:pt idx="7">
                  <c:v>2285</c:v>
                </c:pt>
                <c:pt idx="8">
                  <c:v>1100</c:v>
                </c:pt>
                <c:pt idx="9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1F-4FF7-9BD8-68454A43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87160"/>
        <c:axId val="183387552"/>
      </c:barChart>
      <c:catAx>
        <c:axId val="183387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87552"/>
        <c:crosses val="autoZero"/>
        <c:auto val="1"/>
        <c:lblAlgn val="ctr"/>
        <c:lblOffset val="100"/>
        <c:noMultiLvlLbl val="0"/>
      </c:catAx>
      <c:valAx>
        <c:axId val="18338755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87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5-4926-A702-49DF3D35711D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5-4926-A702-49DF3D35711D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5-4926-A702-49DF3D35711D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5-4926-A702-49DF3D35711D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5-4926-A702-49DF3D35711D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5-4926-A702-49DF3D35711D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5-4926-A702-49DF3D35711D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A5-4926-A702-49DF3D35711D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A5-4926-A702-49DF3D35711D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A5-4926-A702-49DF3D357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雑品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41710</c:v>
                </c:pt>
                <c:pt idx="1">
                  <c:v>10243</c:v>
                </c:pt>
                <c:pt idx="2">
                  <c:v>8746</c:v>
                </c:pt>
                <c:pt idx="3">
                  <c:v>7798</c:v>
                </c:pt>
                <c:pt idx="4">
                  <c:v>7595</c:v>
                </c:pt>
                <c:pt idx="5">
                  <c:v>3912</c:v>
                </c:pt>
                <c:pt idx="6">
                  <c:v>3646</c:v>
                </c:pt>
                <c:pt idx="7">
                  <c:v>2330</c:v>
                </c:pt>
                <c:pt idx="8">
                  <c:v>2320</c:v>
                </c:pt>
                <c:pt idx="9">
                  <c:v>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A5-4926-A702-49DF3D35711D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A5-4926-A702-49DF3D35711D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A5-4926-A702-49DF3D35711D}"/>
                </c:ext>
              </c:extLst>
            </c:dLbl>
            <c:dLbl>
              <c:idx val="2"/>
              <c:layout>
                <c:manualLayout>
                  <c:x val="5.2287581699346402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A5-4926-A702-49DF3D35711D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A5-4926-A702-49DF3D35711D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A5-4926-A702-49DF3D35711D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A5-4926-A702-49DF3D35711D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A5-4926-A702-49DF3D35711D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A5-4926-A702-49DF3D35711D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A5-4926-A702-49DF3D35711D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A5-4926-A702-49DF3D357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雑品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47986</c:v>
                </c:pt>
                <c:pt idx="1">
                  <c:v>13011</c:v>
                </c:pt>
                <c:pt idx="2">
                  <c:v>6235</c:v>
                </c:pt>
                <c:pt idx="3">
                  <c:v>7984</c:v>
                </c:pt>
                <c:pt idx="4">
                  <c:v>12030</c:v>
                </c:pt>
                <c:pt idx="5">
                  <c:v>9110</c:v>
                </c:pt>
                <c:pt idx="6">
                  <c:v>3858</c:v>
                </c:pt>
                <c:pt idx="7">
                  <c:v>1618</c:v>
                </c:pt>
                <c:pt idx="8">
                  <c:v>1154</c:v>
                </c:pt>
                <c:pt idx="9">
                  <c:v>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3A5-4926-A702-49DF3D35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29208"/>
        <c:axId val="238829600"/>
      </c:barChart>
      <c:catAx>
        <c:axId val="238829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8829600"/>
        <c:crosses val="autoZero"/>
        <c:auto val="1"/>
        <c:lblAlgn val="ctr"/>
        <c:lblOffset val="100"/>
        <c:noMultiLvlLbl val="0"/>
      </c:catAx>
      <c:valAx>
        <c:axId val="23882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882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91489361702126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86-4DD3-B9D9-52593473B211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6-4DD3-B9D9-52593473B211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6-4DD3-B9D9-52593473B211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6-4DD3-B9D9-52593473B211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6-4DD3-B9D9-52593473B211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6-4DD3-B9D9-52593473B211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86-4DD3-B9D9-52593473B211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86-4DD3-B9D9-52593473B211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86-4DD3-B9D9-52593473B211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86-4DD3-B9D9-52593473B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麦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雑穀</c:v>
                </c:pt>
                <c:pt idx="9">
                  <c:v>雑品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21623</c:v>
                </c:pt>
                <c:pt idx="1">
                  <c:v>21453</c:v>
                </c:pt>
                <c:pt idx="2">
                  <c:v>14260</c:v>
                </c:pt>
                <c:pt idx="3">
                  <c:v>13504</c:v>
                </c:pt>
                <c:pt idx="4">
                  <c:v>13141</c:v>
                </c:pt>
                <c:pt idx="5">
                  <c:v>12918</c:v>
                </c:pt>
                <c:pt idx="6">
                  <c:v>10718</c:v>
                </c:pt>
                <c:pt idx="7">
                  <c:v>10374</c:v>
                </c:pt>
                <c:pt idx="8">
                  <c:v>8113</c:v>
                </c:pt>
                <c:pt idx="9">
                  <c:v>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86-4DD3-B9D9-52593473B211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86-4DD3-B9D9-52593473B211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86-4DD3-B9D9-52593473B211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86-4DD3-B9D9-52593473B211}"/>
                </c:ext>
              </c:extLst>
            </c:dLbl>
            <c:dLbl>
              <c:idx val="3"/>
              <c:layout>
                <c:manualLayout>
                  <c:x val="3.5460992907800767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86-4DD3-B9D9-52593473B211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86-4DD3-B9D9-52593473B211}"/>
                </c:ext>
              </c:extLst>
            </c:dLbl>
            <c:dLbl>
              <c:idx val="5"/>
              <c:layout>
                <c:manualLayout>
                  <c:x val="7.0921985815602835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86-4DD3-B9D9-52593473B211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86-4DD3-B9D9-52593473B211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86-4DD3-B9D9-52593473B211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86-4DD3-B9D9-52593473B211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86-4DD3-B9D9-52593473B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麦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雑穀</c:v>
                </c:pt>
                <c:pt idx="9">
                  <c:v>雑品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34234</c:v>
                </c:pt>
                <c:pt idx="1">
                  <c:v>17227</c:v>
                </c:pt>
                <c:pt idx="2">
                  <c:v>12540</c:v>
                </c:pt>
                <c:pt idx="3">
                  <c:v>8388</c:v>
                </c:pt>
                <c:pt idx="4">
                  <c:v>15469</c:v>
                </c:pt>
                <c:pt idx="5">
                  <c:v>6677</c:v>
                </c:pt>
                <c:pt idx="6">
                  <c:v>5544</c:v>
                </c:pt>
                <c:pt idx="7">
                  <c:v>12079</c:v>
                </c:pt>
                <c:pt idx="8">
                  <c:v>17233</c:v>
                </c:pt>
                <c:pt idx="9">
                  <c:v>11562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86-4DD3-B9D9-52593473B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8830384"/>
        <c:axId val="238830776"/>
      </c:barChart>
      <c:catAx>
        <c:axId val="23883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830776"/>
        <c:crosses val="autoZero"/>
        <c:auto val="1"/>
        <c:lblAlgn val="ctr"/>
        <c:lblOffset val="100"/>
        <c:noMultiLvlLbl val="0"/>
      </c:catAx>
      <c:valAx>
        <c:axId val="2388307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830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52-4525-9563-9FD0EB1FC224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52-4525-9563-9FD0EB1FC224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52-4525-9563-9FD0EB1FC224}"/>
                </c:ext>
              </c:extLst>
            </c:dLbl>
            <c:dLbl>
              <c:idx val="3"/>
              <c:layout>
                <c:manualLayout>
                  <c:x val="-1.0666666666666666E-2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52-4525-9563-9FD0EB1FC224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52-4525-9563-9FD0EB1FC224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52-4525-9563-9FD0EB1FC224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52-4525-9563-9FD0EB1FC224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52-4525-9563-9FD0EB1FC224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52-4525-9563-9FD0EB1FC224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52-4525-9563-9FD0EB1FC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22490</c:v>
                </c:pt>
                <c:pt idx="1">
                  <c:v>7604</c:v>
                </c:pt>
                <c:pt idx="2">
                  <c:v>4899</c:v>
                </c:pt>
                <c:pt idx="3">
                  <c:v>3074</c:v>
                </c:pt>
                <c:pt idx="4">
                  <c:v>1639</c:v>
                </c:pt>
                <c:pt idx="5">
                  <c:v>953</c:v>
                </c:pt>
                <c:pt idx="6">
                  <c:v>824</c:v>
                </c:pt>
                <c:pt idx="7">
                  <c:v>790</c:v>
                </c:pt>
                <c:pt idx="8">
                  <c:v>601</c:v>
                </c:pt>
                <c:pt idx="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52-4525-9563-9FD0EB1FC224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5.6142714780973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52-4525-9563-9FD0EB1FC224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52-4525-9563-9FD0EB1FC224}"/>
                </c:ext>
              </c:extLst>
            </c:dLbl>
            <c:dLbl>
              <c:idx val="2"/>
              <c:layout>
                <c:manualLayout>
                  <c:x val="7.1111111111110455E-3"/>
                  <c:y val="1.42602495543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52-4525-9563-9FD0EB1FC224}"/>
                </c:ext>
              </c:extLst>
            </c:dLbl>
            <c:dLbl>
              <c:idx val="3"/>
              <c:layout>
                <c:manualLayout>
                  <c:x val="1.7777777777777779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52-4525-9563-9FD0EB1FC224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52-4525-9563-9FD0EB1FC224}"/>
                </c:ext>
              </c:extLst>
            </c:dLbl>
            <c:dLbl>
              <c:idx val="5"/>
              <c:layout>
                <c:manualLayout>
                  <c:x val="-6.5184432169062358E-17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52-4525-9563-9FD0EB1FC224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52-4525-9563-9FD0EB1FC224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52-4525-9563-9FD0EB1FC224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52-4525-9563-9FD0EB1FC224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52-4525-9563-9FD0EB1FC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26527</c:v>
                </c:pt>
                <c:pt idx="1">
                  <c:v>5583</c:v>
                </c:pt>
                <c:pt idx="2">
                  <c:v>3144</c:v>
                </c:pt>
                <c:pt idx="3">
                  <c:v>3594</c:v>
                </c:pt>
                <c:pt idx="4">
                  <c:v>1713</c:v>
                </c:pt>
                <c:pt idx="5">
                  <c:v>2917</c:v>
                </c:pt>
                <c:pt idx="6">
                  <c:v>672</c:v>
                </c:pt>
                <c:pt idx="7">
                  <c:v>492</c:v>
                </c:pt>
                <c:pt idx="8">
                  <c:v>560</c:v>
                </c:pt>
                <c:pt idx="9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52-4525-9563-9FD0EB1F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31560"/>
        <c:axId val="238831952"/>
      </c:barChart>
      <c:catAx>
        <c:axId val="23883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831952"/>
        <c:crosses val="autoZero"/>
        <c:auto val="1"/>
        <c:lblAlgn val="ctr"/>
        <c:lblOffset val="100"/>
        <c:noMultiLvlLbl val="0"/>
      </c:catAx>
      <c:valAx>
        <c:axId val="2388319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83156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5.7481797826119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9-464F-9A5A-599C39A72E32}"/>
                </c:ext>
              </c:extLst>
            </c:dLbl>
            <c:dLbl>
              <c:idx val="1"/>
              <c:layout>
                <c:manualLayout>
                  <c:x val="-8.7490441647549953E-3"/>
                  <c:y val="8.4570784584131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9-464F-9A5A-599C39A72E3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39-464F-9A5A-599C39A72E32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9-464F-9A5A-599C39A72E32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39-464F-9A5A-599C39A72E32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9-464F-9A5A-599C39A72E3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39-464F-9A5A-599C39A72E32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9-464F-9A5A-599C39A72E3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39-464F-9A5A-599C39A72E3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39-464F-9A5A-599C39A72E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22398</c:v>
                </c:pt>
                <c:pt idx="1">
                  <c:v>9384</c:v>
                </c:pt>
                <c:pt idx="2">
                  <c:v>8726</c:v>
                </c:pt>
                <c:pt idx="3">
                  <c:v>8584</c:v>
                </c:pt>
                <c:pt idx="4">
                  <c:v>6589</c:v>
                </c:pt>
                <c:pt idx="5">
                  <c:v>6047</c:v>
                </c:pt>
                <c:pt idx="6">
                  <c:v>3110</c:v>
                </c:pt>
                <c:pt idx="7">
                  <c:v>2619</c:v>
                </c:pt>
                <c:pt idx="8">
                  <c:v>1407</c:v>
                </c:pt>
                <c:pt idx="9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39-464F-9A5A-599C39A72E3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2.6365348399246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39-464F-9A5A-599C39A72E32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39-464F-9A5A-599C39A72E32}"/>
                </c:ext>
              </c:extLst>
            </c:dLbl>
            <c:dLbl>
              <c:idx val="2"/>
              <c:layout>
                <c:manualLayout>
                  <c:x val="1.7634213046203871E-3"/>
                  <c:y val="-1.170396073372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39-464F-9A5A-599C39A72E32}"/>
                </c:ext>
              </c:extLst>
            </c:dLbl>
            <c:dLbl>
              <c:idx val="3"/>
              <c:layout>
                <c:manualLayout>
                  <c:x val="1.772790212247027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39-464F-9A5A-599C39A72E3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39-464F-9A5A-599C39A72E32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39-464F-9A5A-599C39A72E3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39-464F-9A5A-599C39A72E3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39-464F-9A5A-599C39A72E3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39-464F-9A5A-599C39A72E3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39-464F-9A5A-599C39A72E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20918</c:v>
                </c:pt>
                <c:pt idx="1">
                  <c:v>9607</c:v>
                </c:pt>
                <c:pt idx="2">
                  <c:v>7258</c:v>
                </c:pt>
                <c:pt idx="3">
                  <c:v>19054</c:v>
                </c:pt>
                <c:pt idx="4">
                  <c:v>5255</c:v>
                </c:pt>
                <c:pt idx="5">
                  <c:v>6116</c:v>
                </c:pt>
                <c:pt idx="6">
                  <c:v>2321</c:v>
                </c:pt>
                <c:pt idx="7">
                  <c:v>3354</c:v>
                </c:pt>
                <c:pt idx="8">
                  <c:v>2820</c:v>
                </c:pt>
                <c:pt idx="9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B39-464F-9A5A-599C39A7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32736"/>
        <c:axId val="238063712"/>
      </c:barChart>
      <c:catAx>
        <c:axId val="2388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63712"/>
        <c:crosses val="autoZero"/>
        <c:auto val="1"/>
        <c:lblAlgn val="ctr"/>
        <c:lblOffset val="100"/>
        <c:noMultiLvlLbl val="0"/>
      </c:catAx>
      <c:valAx>
        <c:axId val="238063712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8327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03-4929-9F47-C32A68889D90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03-4929-9F47-C32A68889D90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03-4929-9F47-C32A68889D90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3-4929-9F47-C32A68889D90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3-4929-9F47-C32A68889D90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3-4929-9F47-C32A68889D90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03-4929-9F47-C32A68889D90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03-4929-9F47-C32A68889D90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03-4929-9F47-C32A68889D90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03-4929-9F47-C32A68889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36733</c:v>
                </c:pt>
                <c:pt idx="1">
                  <c:v>32565</c:v>
                </c:pt>
                <c:pt idx="2">
                  <c:v>19062</c:v>
                </c:pt>
                <c:pt idx="3">
                  <c:v>15763</c:v>
                </c:pt>
                <c:pt idx="4">
                  <c:v>11809</c:v>
                </c:pt>
                <c:pt idx="5">
                  <c:v>8596</c:v>
                </c:pt>
                <c:pt idx="6">
                  <c:v>8221</c:v>
                </c:pt>
                <c:pt idx="7">
                  <c:v>7254</c:v>
                </c:pt>
                <c:pt idx="8">
                  <c:v>6629</c:v>
                </c:pt>
                <c:pt idx="9">
                  <c:v>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03-4929-9F47-C32A68889D90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03-4929-9F47-C32A68889D90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03-4929-9F47-C32A68889D90}"/>
                </c:ext>
              </c:extLst>
            </c:dLbl>
            <c:dLbl>
              <c:idx val="2"/>
              <c:layout>
                <c:manualLayout>
                  <c:x val="6.9899529058802838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03-4929-9F47-C32A68889D90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03-4929-9F47-C32A68889D90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03-4929-9F47-C32A68889D90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03-4929-9F47-C32A68889D90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03-4929-9F47-C32A68889D90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03-4929-9F47-C32A68889D90}"/>
                </c:ext>
              </c:extLst>
            </c:dLbl>
            <c:dLbl>
              <c:idx val="8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03-4929-9F47-C32A68889D90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03-4929-9F47-C32A68889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73698</c:v>
                </c:pt>
                <c:pt idx="1">
                  <c:v>26692</c:v>
                </c:pt>
                <c:pt idx="2">
                  <c:v>17140</c:v>
                </c:pt>
                <c:pt idx="3">
                  <c:v>14862</c:v>
                </c:pt>
                <c:pt idx="4">
                  <c:v>13265</c:v>
                </c:pt>
                <c:pt idx="5">
                  <c:v>7256</c:v>
                </c:pt>
                <c:pt idx="6">
                  <c:v>11333</c:v>
                </c:pt>
                <c:pt idx="7">
                  <c:v>12050</c:v>
                </c:pt>
                <c:pt idx="8">
                  <c:v>4090</c:v>
                </c:pt>
                <c:pt idx="9">
                  <c:v>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003-4929-9F47-C32A6888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64496"/>
        <c:axId val="238064888"/>
      </c:barChart>
      <c:catAx>
        <c:axId val="23806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64888"/>
        <c:crosses val="autoZero"/>
        <c:auto val="1"/>
        <c:lblAlgn val="ctr"/>
        <c:lblOffset val="100"/>
        <c:noMultiLvlLbl val="0"/>
      </c:catAx>
      <c:valAx>
        <c:axId val="2380648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644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0-4097-9CAD-52A222680F2E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0-4097-9CAD-52A222680F2E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0-4097-9CAD-52A222680F2E}"/>
                </c:ext>
              </c:extLst>
            </c:dLbl>
            <c:dLbl>
              <c:idx val="3"/>
              <c:layout>
                <c:manualLayout>
                  <c:x val="2.8811659586728367E-5"/>
                  <c:y val="-3.879359739257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0-4097-9CAD-52A222680F2E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0-4097-9CAD-52A222680F2E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0-4097-9CAD-52A222680F2E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0-4097-9CAD-52A222680F2E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0-4097-9CAD-52A222680F2E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0-4097-9CAD-52A222680F2E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0-4097-9CAD-52A222680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134490</c:v>
                </c:pt>
                <c:pt idx="1">
                  <c:v>88678</c:v>
                </c:pt>
                <c:pt idx="2">
                  <c:v>88061</c:v>
                </c:pt>
                <c:pt idx="3">
                  <c:v>79984</c:v>
                </c:pt>
                <c:pt idx="4">
                  <c:v>77191</c:v>
                </c:pt>
                <c:pt idx="5">
                  <c:v>73533</c:v>
                </c:pt>
                <c:pt idx="6">
                  <c:v>65239</c:v>
                </c:pt>
                <c:pt idx="7">
                  <c:v>64639</c:v>
                </c:pt>
                <c:pt idx="8">
                  <c:v>49333</c:v>
                </c:pt>
                <c:pt idx="9">
                  <c:v>45651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C0-4097-9CAD-52A222680F2E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0-4097-9CAD-52A222680F2E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C0-4097-9CAD-52A222680F2E}"/>
                </c:ext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C0-4097-9CAD-52A222680F2E}"/>
                </c:ext>
              </c:extLst>
            </c:dLbl>
            <c:dLbl>
              <c:idx val="3"/>
              <c:layout>
                <c:manualLayout>
                  <c:x val="7.3443028456784271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C0-4097-9CAD-52A222680F2E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C0-4097-9CAD-52A222680F2E}"/>
                </c:ext>
              </c:extLst>
            </c:dLbl>
            <c:dLbl>
              <c:idx val="5"/>
              <c:layout>
                <c:manualLayout>
                  <c:x val="3.5985060100418519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C0-4097-9CAD-52A222680F2E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C0-4097-9CAD-52A222680F2E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C0-4097-9CAD-52A222680F2E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C0-4097-9CAD-52A222680F2E}"/>
                </c:ext>
              </c:extLst>
            </c:dLbl>
            <c:dLbl>
              <c:idx val="9"/>
              <c:layout>
                <c:manualLayout>
                  <c:x val="3.579391933438039E-3"/>
                  <c:y val="6.065102658676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C0-4097-9CAD-52A222680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161799</c:v>
                </c:pt>
                <c:pt idx="1">
                  <c:v>118788</c:v>
                </c:pt>
                <c:pt idx="2">
                  <c:v>93867</c:v>
                </c:pt>
                <c:pt idx="3">
                  <c:v>57388</c:v>
                </c:pt>
                <c:pt idx="4">
                  <c:v>70256</c:v>
                </c:pt>
                <c:pt idx="5">
                  <c:v>80917</c:v>
                </c:pt>
                <c:pt idx="6">
                  <c:v>101499</c:v>
                </c:pt>
                <c:pt idx="7">
                  <c:v>82506</c:v>
                </c:pt>
                <c:pt idx="8">
                  <c:v>42484</c:v>
                </c:pt>
                <c:pt idx="9">
                  <c:v>45199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C0-4097-9CAD-52A22268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8065672"/>
        <c:axId val="238066064"/>
      </c:barChart>
      <c:catAx>
        <c:axId val="23806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66064"/>
        <c:crosses val="autoZero"/>
        <c:auto val="1"/>
        <c:lblAlgn val="ctr"/>
        <c:lblOffset val="100"/>
        <c:noMultiLvlLbl val="0"/>
      </c:catAx>
      <c:valAx>
        <c:axId val="23806606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6567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F6D-4CD6-AEA8-5B797BF45FE7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F6D-4CD6-AEA8-5B797BF45FE7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F6D-4CD6-AEA8-5B797BF45FE7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6D-4CD6-AEA8-5B797BF45FE7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6D-4CD6-AEA8-5B797BF45FE7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F6D-4CD6-AEA8-5B797BF45FE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F6D-4CD6-AEA8-5B797BF45FE7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F6D-4CD6-AEA8-5B797BF45FE7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F6D-4CD6-AEA8-5B797BF45FE7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F6D-4CD6-AEA8-5B797BF45FE7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F6D-4CD6-AEA8-5B797BF45FE7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6D-4CD6-AEA8-5B797BF45FE7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6D-4CD6-AEA8-5B797BF45FE7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6D-4CD6-AEA8-5B797BF45FE7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F6D-4CD6-AEA8-5B797BF45FE7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F6D-4CD6-AEA8-5B797BF45FE7}"/>
                </c:ext>
              </c:extLst>
            </c:dLbl>
            <c:dLbl>
              <c:idx val="5"/>
              <c:layout>
                <c:manualLayout>
                  <c:x val="-5.5030687108083648E-2"/>
                  <c:y val="-7.7729600980494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6D-4CD6-AEA8-5B797BF45FE7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F6D-4CD6-AEA8-5B797BF45FE7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F6D-4CD6-AEA8-5B797BF45FE7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F6D-4CD6-AEA8-5B797BF45FE7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F6D-4CD6-AEA8-5B797BF45FE7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6D-4CD6-AEA8-5B797BF45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134490</c:v>
                </c:pt>
                <c:pt idx="1">
                  <c:v>88678</c:v>
                </c:pt>
                <c:pt idx="2">
                  <c:v>88061</c:v>
                </c:pt>
                <c:pt idx="3">
                  <c:v>79984</c:v>
                </c:pt>
                <c:pt idx="4">
                  <c:v>77191</c:v>
                </c:pt>
                <c:pt idx="5">
                  <c:v>73533</c:v>
                </c:pt>
                <c:pt idx="6">
                  <c:v>65239</c:v>
                </c:pt>
                <c:pt idx="7">
                  <c:v>64639</c:v>
                </c:pt>
                <c:pt idx="8">
                  <c:v>49333</c:v>
                </c:pt>
                <c:pt idx="9">
                  <c:v>45651</c:v>
                </c:pt>
                <c:pt idx="10">
                  <c:v>312525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F6D-4CD6-AEA8-5B797BF45FE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7B-4181-A14E-75170A12CD26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7B-4181-A14E-75170A12CD2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7B-4181-A14E-75170A12CD26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7B-4181-A14E-75170A12CD2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7B-4181-A14E-75170A12CD2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7B-4181-A14E-75170A12CD26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7B-4181-A14E-75170A12CD2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7B-4181-A14E-75170A12CD26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7B-4181-A14E-75170A12CD26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7B-4181-A14E-75170A12CD26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7B-4181-A14E-75170A12CD26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7B-4181-A14E-75170A12CD26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87B-4181-A14E-75170A12CD26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7B-4181-A14E-75170A12CD26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7B-4181-A14E-75170A12CD26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87B-4181-A14E-75170A12CD26}"/>
                </c:ext>
              </c:extLst>
            </c:dLbl>
            <c:dLbl>
              <c:idx val="5"/>
              <c:layout>
                <c:manualLayout>
                  <c:x val="-0.13492159292271214"/>
                  <c:y val="-8.0155618020031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87B-4181-A14E-75170A12CD26}"/>
                </c:ext>
              </c:extLst>
            </c:dLbl>
            <c:dLbl>
              <c:idx val="6"/>
              <c:layout>
                <c:manualLayout>
                  <c:x val="5.254633145476105E-2"/>
                  <c:y val="-0.102359411282015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87B-4181-A14E-75170A12CD26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7B-4181-A14E-75170A12CD26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7B-4181-A14E-75170A12CD26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7B-4181-A14E-75170A12CD26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7B-4181-A14E-75170A12C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161799</c:v>
                </c:pt>
                <c:pt idx="1">
                  <c:v>118788</c:v>
                </c:pt>
                <c:pt idx="2">
                  <c:v>93867</c:v>
                </c:pt>
                <c:pt idx="3">
                  <c:v>57388</c:v>
                </c:pt>
                <c:pt idx="4">
                  <c:v>70256</c:v>
                </c:pt>
                <c:pt idx="5">
                  <c:v>80917</c:v>
                </c:pt>
                <c:pt idx="6">
                  <c:v>101499</c:v>
                </c:pt>
                <c:pt idx="7">
                  <c:v>82506</c:v>
                </c:pt>
                <c:pt idx="8">
                  <c:v>42484</c:v>
                </c:pt>
                <c:pt idx="9">
                  <c:v>45199</c:v>
                </c:pt>
                <c:pt idx="10">
                  <c:v>364112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7B-4181-A14E-75170A12CD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66-4333-99C8-0CED8CF09036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6-4333-99C8-0CED8CF09036}"/>
                </c:ext>
              </c:extLst>
            </c:dLbl>
            <c:dLbl>
              <c:idx val="2"/>
              <c:layout>
                <c:manualLayout>
                  <c:x val="3.2462366618058944E-17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66-4333-99C8-0CED8CF09036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6-4333-99C8-0CED8CF09036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66-4333-99C8-0CED8CF09036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6-4333-99C8-0CED8CF09036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66-4333-99C8-0CED8CF09036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66-4333-99C8-0CED8CF09036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66-4333-99C8-0CED8CF09036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66-4333-99C8-0CED8CF09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20681</c:v>
                </c:pt>
                <c:pt idx="1">
                  <c:v>14723</c:v>
                </c:pt>
                <c:pt idx="2">
                  <c:v>10991</c:v>
                </c:pt>
                <c:pt idx="3">
                  <c:v>10100</c:v>
                </c:pt>
                <c:pt idx="4">
                  <c:v>6273</c:v>
                </c:pt>
                <c:pt idx="5">
                  <c:v>5821</c:v>
                </c:pt>
                <c:pt idx="6">
                  <c:v>5776</c:v>
                </c:pt>
                <c:pt idx="7">
                  <c:v>3427</c:v>
                </c:pt>
                <c:pt idx="8">
                  <c:v>2950</c:v>
                </c:pt>
                <c:pt idx="9">
                  <c:v>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66-4333-99C8-0CED8CF09036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6-4333-99C8-0CED8CF09036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66-4333-99C8-0CED8CF09036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66-4333-99C8-0CED8CF09036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66-4333-99C8-0CED8CF09036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66-4333-99C8-0CED8CF09036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66-4333-99C8-0CED8CF09036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66-4333-99C8-0CED8CF09036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66-4333-99C8-0CED8CF09036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66-4333-99C8-0CED8CF09036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66-4333-99C8-0CED8CF09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13243</c:v>
                </c:pt>
                <c:pt idx="1">
                  <c:v>15341</c:v>
                </c:pt>
                <c:pt idx="2">
                  <c:v>5124</c:v>
                </c:pt>
                <c:pt idx="3">
                  <c:v>10215</c:v>
                </c:pt>
                <c:pt idx="4">
                  <c:v>8259</c:v>
                </c:pt>
                <c:pt idx="5">
                  <c:v>5705</c:v>
                </c:pt>
                <c:pt idx="6">
                  <c:v>5351</c:v>
                </c:pt>
                <c:pt idx="7">
                  <c:v>2967</c:v>
                </c:pt>
                <c:pt idx="8">
                  <c:v>3067</c:v>
                </c:pt>
                <c:pt idx="9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66-4333-99C8-0CED8CF09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55352"/>
        <c:axId val="239355744"/>
      </c:barChart>
      <c:catAx>
        <c:axId val="23935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355744"/>
        <c:crosses val="autoZero"/>
        <c:auto val="1"/>
        <c:lblAlgn val="ctr"/>
        <c:lblOffset val="100"/>
        <c:noMultiLvlLbl val="0"/>
      </c:catAx>
      <c:valAx>
        <c:axId val="2393557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9355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2,364,618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2,364,618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A4-46CD-BDF8-4A595322A032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A4-46CD-BDF8-4A595322A032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6A4-46CD-BDF8-4A595322A032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6A4-46CD-BDF8-4A595322A032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6A4-46CD-BDF8-4A595322A032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A4-46CD-BDF8-4A595322A032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4-46CD-BDF8-4A595322A0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220967</c:v>
                </c:pt>
                <c:pt idx="1">
                  <c:v>385989</c:v>
                </c:pt>
                <c:pt idx="2">
                  <c:v>516550</c:v>
                </c:pt>
                <c:pt idx="3">
                  <c:v>151070</c:v>
                </c:pt>
                <c:pt idx="4">
                  <c:v>248909</c:v>
                </c:pt>
                <c:pt idx="5">
                  <c:v>841133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A4-46CD-BDF8-4A595322A0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9-4052-A03F-CB874E031008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69-4052-A03F-CB874E031008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69-4052-A03F-CB874E031008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69-4052-A03F-CB874E031008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69-4052-A03F-CB874E031008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69-4052-A03F-CB874E031008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69-4052-A03F-CB874E031008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69-4052-A03F-CB874E031008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69-4052-A03F-CB874E031008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69-4052-A03F-CB874E0310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化学肥料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86223</c:v>
                </c:pt>
                <c:pt idx="1">
                  <c:v>14504</c:v>
                </c:pt>
                <c:pt idx="2">
                  <c:v>13271</c:v>
                </c:pt>
                <c:pt idx="3">
                  <c:v>12728</c:v>
                </c:pt>
                <c:pt idx="4">
                  <c:v>11145</c:v>
                </c:pt>
                <c:pt idx="5">
                  <c:v>10557</c:v>
                </c:pt>
                <c:pt idx="6">
                  <c:v>10405</c:v>
                </c:pt>
                <c:pt idx="7">
                  <c:v>8685</c:v>
                </c:pt>
                <c:pt idx="8">
                  <c:v>7219</c:v>
                </c:pt>
                <c:pt idx="9">
                  <c:v>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69-4052-A03F-CB874E031008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69-4052-A03F-CB874E031008}"/>
                </c:ext>
              </c:extLst>
            </c:dLbl>
            <c:dLbl>
              <c:idx val="1"/>
              <c:layout>
                <c:manualLayout>
                  <c:x val="1.7683465959328027E-3"/>
                  <c:y val="-1.915738980903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69-4052-A03F-CB874E031008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69-4052-A03F-CB874E031008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69-4052-A03F-CB874E031008}"/>
                </c:ext>
              </c:extLst>
            </c:dLbl>
            <c:dLbl>
              <c:idx val="4"/>
              <c:layout>
                <c:manualLayout>
                  <c:x val="8.8417329796640146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69-4052-A03F-CB874E031008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69-4052-A03F-CB874E031008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69-4052-A03F-CB874E031008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69-4052-A03F-CB874E031008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69-4052-A03F-CB874E031008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69-4052-A03F-CB874E0310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化学肥料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106439</c:v>
                </c:pt>
                <c:pt idx="1">
                  <c:v>17187</c:v>
                </c:pt>
                <c:pt idx="2">
                  <c:v>11931</c:v>
                </c:pt>
                <c:pt idx="3">
                  <c:v>18075</c:v>
                </c:pt>
                <c:pt idx="4">
                  <c:v>6684</c:v>
                </c:pt>
                <c:pt idx="5">
                  <c:v>13359</c:v>
                </c:pt>
                <c:pt idx="6">
                  <c:v>18876</c:v>
                </c:pt>
                <c:pt idx="7">
                  <c:v>12228</c:v>
                </c:pt>
                <c:pt idx="8">
                  <c:v>3146</c:v>
                </c:pt>
                <c:pt idx="9">
                  <c:v>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69-4052-A03F-CB874E031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56528"/>
        <c:axId val="239356920"/>
      </c:barChart>
      <c:catAx>
        <c:axId val="23935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356920"/>
        <c:crosses val="autoZero"/>
        <c:auto val="1"/>
        <c:lblAlgn val="ctr"/>
        <c:lblOffset val="100"/>
        <c:noMultiLvlLbl val="0"/>
      </c:catAx>
      <c:valAx>
        <c:axId val="23935692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356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E5-4221-9658-675AF76A4616}"/>
                </c:ext>
              </c:extLst>
            </c:dLbl>
            <c:dLbl>
              <c:idx val="1"/>
              <c:layout>
                <c:manualLayout>
                  <c:x val="-7.1301237764223365E-3"/>
                  <c:y val="-1.1204775873604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5-4221-9658-675AF76A4616}"/>
                </c:ext>
              </c:extLst>
            </c:dLbl>
            <c:dLbl>
              <c:idx val="2"/>
              <c:layout>
                <c:manualLayout>
                  <c:x val="-8.912654720527954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5-4221-9658-675AF76A4616}"/>
                </c:ext>
              </c:extLst>
            </c:dLbl>
            <c:dLbl>
              <c:idx val="3"/>
              <c:layout>
                <c:manualLayout>
                  <c:x val="-1.0695185664633506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5-4221-9658-675AF76A4616}"/>
                </c:ext>
              </c:extLst>
            </c:dLbl>
            <c:dLbl>
              <c:idx val="4"/>
              <c:layout>
                <c:manualLayout>
                  <c:x val="-1.069518566463357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5-4221-9658-675AF76A4616}"/>
                </c:ext>
              </c:extLst>
            </c:dLbl>
            <c:dLbl>
              <c:idx val="5"/>
              <c:layout>
                <c:manualLayout>
                  <c:x val="-5.3475928323168179E-3"/>
                  <c:y val="-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5-4221-9658-675AF76A4616}"/>
                </c:ext>
              </c:extLst>
            </c:dLbl>
            <c:dLbl>
              <c:idx val="6"/>
              <c:layout>
                <c:manualLayout>
                  <c:x val="-5.3475928323168838E-3"/>
                  <c:y val="3.7345331833521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E5-4221-9658-675AF76A4616}"/>
                </c:ext>
              </c:extLst>
            </c:dLbl>
            <c:dLbl>
              <c:idx val="7"/>
              <c:layout>
                <c:manualLayout>
                  <c:x val="-1.0695185664633636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5-4221-9658-675AF76A4616}"/>
                </c:ext>
              </c:extLst>
            </c:dLbl>
            <c:dLbl>
              <c:idx val="8"/>
              <c:layout>
                <c:manualLayout>
                  <c:x val="-8.9126547205280512E-3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5-4221-9658-675AF76A4616}"/>
                </c:ext>
              </c:extLst>
            </c:dLbl>
            <c:dLbl>
              <c:idx val="9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5-4221-9658-675AF76A4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その他の機械</c:v>
                </c:pt>
                <c:pt idx="6">
                  <c:v>その他の製造工業品</c:v>
                </c:pt>
                <c:pt idx="7">
                  <c:v>雑穀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84868</c:v>
                </c:pt>
                <c:pt idx="1">
                  <c:v>47495</c:v>
                </c:pt>
                <c:pt idx="2">
                  <c:v>27336</c:v>
                </c:pt>
                <c:pt idx="3">
                  <c:v>24301</c:v>
                </c:pt>
                <c:pt idx="4">
                  <c:v>23059</c:v>
                </c:pt>
                <c:pt idx="5">
                  <c:v>22140</c:v>
                </c:pt>
                <c:pt idx="6">
                  <c:v>20510</c:v>
                </c:pt>
                <c:pt idx="7">
                  <c:v>20344</c:v>
                </c:pt>
                <c:pt idx="8">
                  <c:v>15219</c:v>
                </c:pt>
                <c:pt idx="9">
                  <c:v>12161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E5-4221-9658-675AF76A4616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3.5650618882111522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E5-4221-9658-675AF76A4616}"/>
                </c:ext>
              </c:extLst>
            </c:dLbl>
            <c:dLbl>
              <c:idx val="1"/>
              <c:layout>
                <c:manualLayout>
                  <c:x val="1.0695185664633506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E5-4221-9658-675AF76A4616}"/>
                </c:ext>
              </c:extLst>
            </c:dLbl>
            <c:dLbl>
              <c:idx val="2"/>
              <c:layout>
                <c:manualLayout>
                  <c:x val="1.06951856646334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E5-4221-9658-675AF76A4616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E5-4221-9658-675AF76A4616}"/>
                </c:ext>
              </c:extLst>
            </c:dLbl>
            <c:dLbl>
              <c:idx val="4"/>
              <c:layout>
                <c:manualLayout>
                  <c:x val="1.7825309441055189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E5-4221-9658-675AF76A4616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E5-4221-9658-675AF76A4616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E5-4221-9658-675AF76A4616}"/>
                </c:ext>
              </c:extLst>
            </c:dLbl>
            <c:dLbl>
              <c:idx val="7"/>
              <c:layout>
                <c:manualLayout>
                  <c:x val="7.0874553191774738E-3"/>
                  <c:y val="3.7342391024650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E5-4221-9658-675AF76A4616}"/>
                </c:ext>
              </c:extLst>
            </c:dLbl>
            <c:dLbl>
              <c:idx val="8"/>
              <c:layout>
                <c:manualLayout>
                  <c:x val="3.5650618882111683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E5-4221-9658-675AF76A4616}"/>
                </c:ext>
              </c:extLst>
            </c:dLbl>
            <c:dLbl>
              <c:idx val="9"/>
              <c:layout>
                <c:manualLayout>
                  <c:x val="1.7822502305709486E-3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E5-4221-9658-675AF76A4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その他の機械</c:v>
                </c:pt>
                <c:pt idx="6">
                  <c:v>その他の製造工業品</c:v>
                </c:pt>
                <c:pt idx="7">
                  <c:v>雑穀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90798</c:v>
                </c:pt>
                <c:pt idx="1">
                  <c:v>40527</c:v>
                </c:pt>
                <c:pt idx="2">
                  <c:v>22578</c:v>
                </c:pt>
                <c:pt idx="3">
                  <c:v>35996</c:v>
                </c:pt>
                <c:pt idx="4">
                  <c:v>22099</c:v>
                </c:pt>
                <c:pt idx="5">
                  <c:v>15887</c:v>
                </c:pt>
                <c:pt idx="6">
                  <c:v>16736</c:v>
                </c:pt>
                <c:pt idx="7">
                  <c:v>29851</c:v>
                </c:pt>
                <c:pt idx="8">
                  <c:v>15604</c:v>
                </c:pt>
                <c:pt idx="9">
                  <c:v>19001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0E5-4221-9658-675AF76A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57704"/>
        <c:axId val="239358096"/>
      </c:barChart>
      <c:catAx>
        <c:axId val="23935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358096"/>
        <c:crosses val="autoZero"/>
        <c:auto val="1"/>
        <c:lblAlgn val="ctr"/>
        <c:lblOffset val="100"/>
        <c:noMultiLvlLbl val="0"/>
      </c:catAx>
      <c:valAx>
        <c:axId val="2393580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3577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9-4D07-B504-C1603DE1FA34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79-4D07-B504-C1603DE1FA34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79-4D07-B504-C1603DE1FA34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79-4D07-B504-C1603DE1FA34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79-4D07-B504-C1603DE1FA34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9-4D07-B504-C1603DE1FA34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79-4D07-B504-C1603DE1FA34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79-4D07-B504-C1603DE1FA34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79-4D07-B504-C1603DE1FA34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79-4D07-B504-C1603DE1F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10482</c:v>
                </c:pt>
                <c:pt idx="1">
                  <c:v>6271</c:v>
                </c:pt>
                <c:pt idx="2">
                  <c:v>2511</c:v>
                </c:pt>
                <c:pt idx="3">
                  <c:v>2214</c:v>
                </c:pt>
                <c:pt idx="4">
                  <c:v>2048</c:v>
                </c:pt>
                <c:pt idx="5">
                  <c:v>1811</c:v>
                </c:pt>
                <c:pt idx="6">
                  <c:v>1637</c:v>
                </c:pt>
                <c:pt idx="7">
                  <c:v>1371</c:v>
                </c:pt>
                <c:pt idx="8">
                  <c:v>851</c:v>
                </c:pt>
                <c:pt idx="9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79-4D07-B504-C1603DE1FA34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79-4D07-B504-C1603DE1FA34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79-4D07-B504-C1603DE1FA34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79-4D07-B504-C1603DE1FA34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79-4D07-B504-C1603DE1FA34}"/>
                </c:ext>
              </c:extLst>
            </c:dLbl>
            <c:dLbl>
              <c:idx val="4"/>
              <c:layout>
                <c:manualLayout>
                  <c:x val="-3.6029141217160938E-3"/>
                  <c:y val="3.7450234451030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79-4D07-B504-C1603DE1FA34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79-4D07-B504-C1603DE1FA34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79-4D07-B504-C1603DE1FA34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79-4D07-B504-C1603DE1FA34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79-4D07-B504-C1603DE1FA34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79-4D07-B504-C1603DE1F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37850</c:v>
                </c:pt>
                <c:pt idx="1">
                  <c:v>6857</c:v>
                </c:pt>
                <c:pt idx="2">
                  <c:v>2946</c:v>
                </c:pt>
                <c:pt idx="3">
                  <c:v>2189</c:v>
                </c:pt>
                <c:pt idx="4">
                  <c:v>5944</c:v>
                </c:pt>
                <c:pt idx="5">
                  <c:v>1203</c:v>
                </c:pt>
                <c:pt idx="6">
                  <c:v>1919</c:v>
                </c:pt>
                <c:pt idx="7">
                  <c:v>1371</c:v>
                </c:pt>
                <c:pt idx="8">
                  <c:v>896</c:v>
                </c:pt>
                <c:pt idx="9">
                  <c:v>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79-4D07-B504-C1603DE1F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58880"/>
        <c:axId val="239990344"/>
      </c:barChart>
      <c:catAx>
        <c:axId val="23935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9990344"/>
        <c:crosses val="autoZero"/>
        <c:auto val="1"/>
        <c:lblAlgn val="ctr"/>
        <c:lblOffset val="100"/>
        <c:noMultiLvlLbl val="0"/>
      </c:catAx>
      <c:valAx>
        <c:axId val="2399903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93588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D-4BC9-87A1-D060508EF9C6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D-4BC9-87A1-D060508EF9C6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D-4BC9-87A1-D060508EF9C6}"/>
                </c:ext>
              </c:extLst>
            </c:dLbl>
            <c:dLbl>
              <c:idx val="3"/>
              <c:layout>
                <c:manualLayout>
                  <c:x val="-8.912655971479501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D-4BC9-87A1-D060508EF9C6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D-4BC9-87A1-D060508EF9C6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5D-4BC9-87A1-D060508EF9C6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5D-4BC9-87A1-D060508EF9C6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5D-4BC9-87A1-D060508EF9C6}"/>
                </c:ext>
              </c:extLst>
            </c:dLbl>
            <c:dLbl>
              <c:idx val="8"/>
              <c:layout>
                <c:manualLayout>
                  <c:x val="-1.0695187165775532E-2"/>
                  <c:y val="3.165183973203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5D-4BC9-87A1-D060508EF9C6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5D-4BC9-87A1-D060508EF9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合成樹脂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23231</c:v>
                </c:pt>
                <c:pt idx="1">
                  <c:v>15632</c:v>
                </c:pt>
                <c:pt idx="2">
                  <c:v>9552</c:v>
                </c:pt>
                <c:pt idx="3">
                  <c:v>8750</c:v>
                </c:pt>
                <c:pt idx="4">
                  <c:v>8590</c:v>
                </c:pt>
                <c:pt idx="5">
                  <c:v>7707</c:v>
                </c:pt>
                <c:pt idx="6">
                  <c:v>4980</c:v>
                </c:pt>
                <c:pt idx="7">
                  <c:v>3134</c:v>
                </c:pt>
                <c:pt idx="8">
                  <c:v>2896</c:v>
                </c:pt>
                <c:pt idx="9">
                  <c:v>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5D-4BC9-87A1-D060508EF9C6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5D-4BC9-87A1-D060508EF9C6}"/>
                </c:ext>
              </c:extLst>
            </c:dLbl>
            <c:dLbl>
              <c:idx val="1"/>
              <c:layout>
                <c:manualLayout>
                  <c:x val="3.6512414557805617E-3"/>
                  <c:y val="-7.93663650603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5D-4BC9-87A1-D060508EF9C6}"/>
                </c:ext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5D-4BC9-87A1-D060508EF9C6}"/>
                </c:ext>
              </c:extLst>
            </c:dLbl>
            <c:dLbl>
              <c:idx val="3"/>
              <c:layout>
                <c:manualLayout>
                  <c:x val="1.6128398388704085E-3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5D-4BC9-87A1-D060508EF9C6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5D-4BC9-87A1-D060508EF9C6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5D-4BC9-87A1-D060508EF9C6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5D-4BC9-87A1-D060508EF9C6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5D-4BC9-87A1-D060508EF9C6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5D-4BC9-87A1-D060508EF9C6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5D-4BC9-87A1-D060508EF9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合成樹脂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14565</c:v>
                </c:pt>
                <c:pt idx="1">
                  <c:v>16602</c:v>
                </c:pt>
                <c:pt idx="2">
                  <c:v>6412</c:v>
                </c:pt>
                <c:pt idx="3">
                  <c:v>8822</c:v>
                </c:pt>
                <c:pt idx="4">
                  <c:v>13962</c:v>
                </c:pt>
                <c:pt idx="5">
                  <c:v>27838</c:v>
                </c:pt>
                <c:pt idx="6">
                  <c:v>4669</c:v>
                </c:pt>
                <c:pt idx="7">
                  <c:v>3641</c:v>
                </c:pt>
                <c:pt idx="8">
                  <c:v>3445</c:v>
                </c:pt>
                <c:pt idx="9">
                  <c:v>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5D-4BC9-87A1-D060508E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1128"/>
        <c:axId val="239991520"/>
      </c:barChart>
      <c:catAx>
        <c:axId val="23999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991520"/>
        <c:crosses val="autoZero"/>
        <c:auto val="1"/>
        <c:lblAlgn val="ctr"/>
        <c:lblOffset val="100"/>
        <c:noMultiLvlLbl val="0"/>
      </c:catAx>
      <c:valAx>
        <c:axId val="2399915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991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FD-44D2-AE80-8BBC84B1E16D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D-44D2-AE80-8BBC84B1E16D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D-44D2-AE80-8BBC84B1E16D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D-44D2-AE80-8BBC84B1E16D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FD-44D2-AE80-8BBC84B1E16D}"/>
                </c:ext>
              </c:extLst>
            </c:dLbl>
            <c:dLbl>
              <c:idx val="5"/>
              <c:layout>
                <c:manualLayout>
                  <c:x val="-1.415156438778486E-2"/>
                  <c:y val="-5.72655690765927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D-44D2-AE80-8BBC84B1E16D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FD-44D2-AE80-8BBC84B1E16D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FD-44D2-AE80-8BBC84B1E16D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FD-44D2-AE80-8BBC84B1E16D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FD-44D2-AE80-8BBC84B1E1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60463</c:v>
                </c:pt>
                <c:pt idx="1">
                  <c:v>52029</c:v>
                </c:pt>
                <c:pt idx="2">
                  <c:v>25836</c:v>
                </c:pt>
                <c:pt idx="3">
                  <c:v>19610</c:v>
                </c:pt>
                <c:pt idx="4">
                  <c:v>17980</c:v>
                </c:pt>
                <c:pt idx="5">
                  <c:v>17719</c:v>
                </c:pt>
                <c:pt idx="6">
                  <c:v>16368</c:v>
                </c:pt>
                <c:pt idx="7">
                  <c:v>14078</c:v>
                </c:pt>
                <c:pt idx="8">
                  <c:v>12576</c:v>
                </c:pt>
                <c:pt idx="9">
                  <c:v>10308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FD-44D2-AE80-8BBC84B1E16D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FD-44D2-AE80-8BBC84B1E16D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FD-44D2-AE80-8BBC84B1E16D}"/>
                </c:ext>
              </c:extLst>
            </c:dLbl>
            <c:dLbl>
              <c:idx val="2"/>
              <c:layout>
                <c:manualLayout>
                  <c:x val="1.0610062631060006E-2"/>
                  <c:y val="1.061911378724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FD-44D2-AE80-8BBC84B1E16D}"/>
                </c:ext>
              </c:extLst>
            </c:dLbl>
            <c:dLbl>
              <c:idx val="3"/>
              <c:layout>
                <c:manualLayout>
                  <c:x val="1.7776944548597445E-3"/>
                  <c:y val="-3.547096719861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FD-44D2-AE80-8BBC84B1E16D}"/>
                </c:ext>
              </c:extLst>
            </c:dLbl>
            <c:dLbl>
              <c:idx val="4"/>
              <c:layout>
                <c:manualLayout>
                  <c:x val="3.5506672777013983E-3"/>
                  <c:y val="1.061827164652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FD-44D2-AE80-8BBC84B1E16D}"/>
                </c:ext>
              </c:extLst>
            </c:dLbl>
            <c:dLbl>
              <c:idx val="5"/>
              <c:layout>
                <c:manualLayout>
                  <c:x val="-1.7589467983170064E-3"/>
                  <c:y val="-1.4279338077392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FD-44D2-AE80-8BBC84B1E16D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FD-44D2-AE80-8BBC84B1E16D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FD-44D2-AE80-8BBC84B1E16D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FD-44D2-AE80-8BBC84B1E16D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FD-44D2-AE80-8BBC84B1E1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82256</c:v>
                </c:pt>
                <c:pt idx="1">
                  <c:v>34579</c:v>
                </c:pt>
                <c:pt idx="2">
                  <c:v>21259</c:v>
                </c:pt>
                <c:pt idx="3">
                  <c:v>24924</c:v>
                </c:pt>
                <c:pt idx="4">
                  <c:v>15754</c:v>
                </c:pt>
                <c:pt idx="5">
                  <c:v>22532</c:v>
                </c:pt>
                <c:pt idx="6">
                  <c:v>22945</c:v>
                </c:pt>
                <c:pt idx="7">
                  <c:v>12555</c:v>
                </c:pt>
                <c:pt idx="8">
                  <c:v>15431</c:v>
                </c:pt>
                <c:pt idx="9">
                  <c:v>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BFD-44D2-AE80-8BBC84B1E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2304"/>
        <c:axId val="239992696"/>
      </c:barChart>
      <c:catAx>
        <c:axId val="23999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992696"/>
        <c:crosses val="autoZero"/>
        <c:auto val="1"/>
        <c:lblAlgn val="ctr"/>
        <c:lblOffset val="100"/>
        <c:noMultiLvlLbl val="0"/>
      </c:catAx>
      <c:valAx>
        <c:axId val="239992696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9992304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A-48B4-B530-34F943E0A635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A-48B4-B530-34F943E0A635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CA-48B4-B530-34F943E0A635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CA-48B4-B530-34F943E0A635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CA-48B4-B530-34F943E0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993480"/>
        <c:axId val="239993872"/>
      </c:lineChart>
      <c:catAx>
        <c:axId val="239993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9387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934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E-437D-916D-294A329A1751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E-437D-916D-294A329A1751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FE-437D-916D-294A329A1751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FE-437D-916D-294A329A1751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FE-437D-916D-294A329A1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77080"/>
        <c:axId val="240777472"/>
      </c:lineChart>
      <c:catAx>
        <c:axId val="240777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77747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7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4-477C-9360-792EC734EA0C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4-477C-9360-792EC734EA0C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4-477C-9360-792EC734EA0C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4-477C-9360-792EC734EA0C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34-477C-9360-792EC734E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78256"/>
        <c:axId val="240778648"/>
      </c:lineChart>
      <c:catAx>
        <c:axId val="240778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77864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8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5-47BF-A9EA-CC4AE71A6D21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5-47BF-A9EA-CC4AE71A6D21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5-47BF-A9EA-CC4AE71A6D21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95-47BF-A9EA-CC4AE71A6D21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95-47BF-A9EA-CC4AE71A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79432"/>
        <c:axId val="240779824"/>
      </c:lineChart>
      <c:catAx>
        <c:axId val="240779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779824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77943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5-4588-B48D-0A64E3F5CA87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5-4588-B48D-0A64E3F5CA87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5-4588-B48D-0A64E3F5CA87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5-4588-B48D-0A64E3F5CA87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35-4588-B48D-0A64E3F5C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35-4588-B48D-0A64E3F5C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49352"/>
        <c:axId val="240549744"/>
      </c:lineChart>
      <c:catAx>
        <c:axId val="240549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4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549744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4935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B4-4AEE-B8B3-C2BC00B13B9D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B4-4AEE-B8B3-C2BC00B13B9D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B4-4AEE-B8B3-C2BC00B13B9D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B4-4AEE-B8B3-C2BC00B13B9D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154838</c:v>
                </c:pt>
                <c:pt idx="1">
                  <c:v>242689</c:v>
                </c:pt>
                <c:pt idx="2">
                  <c:v>322193</c:v>
                </c:pt>
                <c:pt idx="3">
                  <c:v>118352</c:v>
                </c:pt>
                <c:pt idx="4">
                  <c:v>143430</c:v>
                </c:pt>
                <c:pt idx="5">
                  <c:v>571603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B4-4AEE-B8B3-C2BC00B13B9D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B4-4AEE-B8B3-C2BC00B13B9D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B4-4AEE-B8B3-C2BC00B13B9D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B4-4AEE-B8B3-C2BC00B13B9D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B4-4AEE-B8B3-C2BC00B13B9D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66129</c:v>
                </c:pt>
                <c:pt idx="1">
                  <c:v>143300</c:v>
                </c:pt>
                <c:pt idx="2">
                  <c:v>194357</c:v>
                </c:pt>
                <c:pt idx="3">
                  <c:v>32718</c:v>
                </c:pt>
                <c:pt idx="4">
                  <c:v>105479</c:v>
                </c:pt>
                <c:pt idx="5">
                  <c:v>269530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B4-4AEE-B8B3-C2BC00B13B9D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B4-4AEE-B8B3-C2BC00B13B9D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B4-4AEE-B8B3-C2BC00B13B9D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B4-4AEE-B8B3-C2BC00B13B9D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B4-4AEE-B8B3-C2BC00B13B9D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B4-4AEE-B8B3-C2BC00B13B9D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B4-4AEE-B8B3-C2BC00B13B9D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0.70072906814139668</c:v>
                </c:pt>
                <c:pt idx="1">
                  <c:v>0.62874589690379779</c:v>
                </c:pt>
                <c:pt idx="2">
                  <c:v>0.62374019939986447</c:v>
                </c:pt>
                <c:pt idx="3">
                  <c:v>0.78342490236314288</c:v>
                </c:pt>
                <c:pt idx="4">
                  <c:v>0.57623468817921408</c:v>
                </c:pt>
                <c:pt idx="5">
                  <c:v>0.67956316064165834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9B4-4AEE-B8B3-C2BC00B1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96200"/>
        <c:axId val="183088984"/>
        <c:axId val="0"/>
      </c:bar3DChart>
      <c:catAx>
        <c:axId val="17969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088984"/>
        <c:crosses val="autoZero"/>
        <c:auto val="1"/>
        <c:lblAlgn val="ctr"/>
        <c:lblOffset val="100"/>
        <c:noMultiLvlLbl val="0"/>
      </c:catAx>
      <c:valAx>
        <c:axId val="1830889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96962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7-4B2E-A7F4-A3BC6B9A1F4D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7-4B2E-A7F4-A3BC6B9A1F4D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7-4B2E-A7F4-A3BC6B9A1F4D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7-4B2E-A7F4-A3BC6B9A1F4D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27-4B2E-A7F4-A3BC6B9A1F4D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27-4B2E-A7F4-A3BC6B9A1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27-4B2E-A7F4-A3BC6B9A1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50528"/>
        <c:axId val="240550920"/>
      </c:lineChart>
      <c:catAx>
        <c:axId val="240550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55092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052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3-4603-8C5B-E7D7AEC406C8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3-4603-8C5B-E7D7AEC406C8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3-4603-8C5B-E7D7AEC406C8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3-4603-8C5B-E7D7AEC406C8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3-4603-8C5B-E7D7AEC4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51704"/>
        <c:axId val="240552096"/>
      </c:lineChart>
      <c:catAx>
        <c:axId val="240551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55209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170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E-494F-B04D-76FE0486BB95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E-494F-B04D-76FE0486BB95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E-494F-B04D-76FE0486BB95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E-494F-B04D-76FE0486BB95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E-494F-B04D-76FE0486BB95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E-494F-B04D-76FE0486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52880"/>
        <c:axId val="241594368"/>
      </c:lineChart>
      <c:catAx>
        <c:axId val="240552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9436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28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4-42E8-B13F-995F56C4481A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4-42E8-B13F-995F56C4481A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4-42E8-B13F-995F56C4481A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D4-42E8-B13F-995F56C4481A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D4-42E8-B13F-995F56C4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95152"/>
        <c:axId val="241595544"/>
      </c:lineChart>
      <c:catAx>
        <c:axId val="241595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9554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51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C-4249-AE46-1DBB41714E8A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C-4249-AE46-1DBB41714E8A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C-4249-AE46-1DBB41714E8A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5C-4249-AE46-1DBB41714E8A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5C-4249-AE46-1DBB4171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96328"/>
        <c:axId val="241596720"/>
      </c:lineChart>
      <c:catAx>
        <c:axId val="241596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9672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63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9-4602-A4CD-26E27471F19C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9-4602-A4CD-26E27471F19C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9-4602-A4CD-26E27471F19C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39-4602-A4CD-26E27471F19C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39-4602-A4CD-26E27471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97504"/>
        <c:axId val="241597896"/>
      </c:lineChart>
      <c:catAx>
        <c:axId val="24159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9789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59750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D-40E2-9F3C-7D3E6F35C85B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D-40E2-9F3C-7D3E6F35C85B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D-40E2-9F3C-7D3E6F35C85B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D-40E2-9F3C-7D3E6F35C85B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D-40E2-9F3C-7D3E6F35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54544"/>
        <c:axId val="239254936"/>
      </c:lineChart>
      <c:catAx>
        <c:axId val="23925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5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54936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5454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F-4969-A366-1BC555D6927E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F-4969-A366-1BC555D6927E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F-4969-A366-1BC555D6927E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F-4969-A366-1BC555D6927E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9F-4969-A366-1BC555D69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55328"/>
        <c:axId val="242308600"/>
      </c:lineChart>
      <c:catAx>
        <c:axId val="23925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0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086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553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3-4FD0-8B26-B20F3FCA0B61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3-4FD0-8B26-B20F3FCA0B61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63-4FD0-8B26-B20F3FCA0B61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63-4FD0-8B26-B20F3FCA0B61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63-4FD0-8B26-B20F3FCA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309384"/>
        <c:axId val="242309776"/>
      </c:lineChart>
      <c:catAx>
        <c:axId val="242309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097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093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7-4518-B30D-8ABEE73082B3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7-4518-B30D-8ABEE73082B3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7-4518-B30D-8ABEE73082B3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57-4518-B30D-8ABEE73082B3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7-4518-B30D-8ABEE730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85696"/>
        <c:axId val="241086088"/>
      </c:lineChart>
      <c:catAx>
        <c:axId val="241085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6088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56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D-415F-A232-D8B01741AEB1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D-415F-A232-D8B01741AEB1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D-415F-A232-D8B01741AEB1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D-415F-A232-D8B01741AEB1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D-415F-A232-D8B01741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59960"/>
        <c:axId val="182917888"/>
      </c:lineChart>
      <c:catAx>
        <c:axId val="1831599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2917888"/>
        <c:crosses val="autoZero"/>
        <c:auto val="1"/>
        <c:lblAlgn val="ctr"/>
        <c:lblOffset val="100"/>
        <c:tickLblSkip val="1"/>
        <c:noMultiLvlLbl val="0"/>
      </c:catAx>
      <c:valAx>
        <c:axId val="182917888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15996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4-492B-8CF7-C05BE4953604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4-492B-8CF7-C05BE4953604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4-492B-8CF7-C05BE4953604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4-492B-8CF7-C05BE4953604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4-492B-8CF7-C05BE495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86872"/>
        <c:axId val="241087264"/>
      </c:lineChart>
      <c:catAx>
        <c:axId val="241086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7264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68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2-4F6E-BEE2-B057B5E9B7BB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2-4F6E-BEE2-B057B5E9B7BB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2-4F6E-BEE2-B057B5E9B7BB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2-4F6E-BEE2-B057B5E9B7BB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2-4F6E-BEE2-B057B5E9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88048"/>
        <c:axId val="241088440"/>
      </c:lineChart>
      <c:catAx>
        <c:axId val="24108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8440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80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7-45F3-84B9-04F4072A26A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7-45F3-84B9-04F4072A26A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7-45F3-84B9-04F4072A26A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67-45F3-84B9-04F4072A26A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67-45F3-84B9-04F4072A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89224"/>
        <c:axId val="241881248"/>
      </c:lineChart>
      <c:catAx>
        <c:axId val="241089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8124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89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E-4344-B86F-9821BCA2BD8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E-4344-B86F-9821BCA2BD80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E-4344-B86F-9821BCA2BD8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E-4344-B86F-9821BCA2BD80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8E-4344-B86F-9821BCA2BD80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8E-4344-B86F-9821BCA2B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8E-4344-B86F-9821BCA2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79008"/>
        <c:axId val="183017672"/>
      </c:lineChart>
      <c:catAx>
        <c:axId val="182979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017672"/>
        <c:crosses val="autoZero"/>
        <c:auto val="1"/>
        <c:lblAlgn val="ctr"/>
        <c:lblOffset val="100"/>
        <c:noMultiLvlLbl val="0"/>
      </c:catAx>
      <c:valAx>
        <c:axId val="18301767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7900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2-441F-8D3C-7915515D61F9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2-441F-8D3C-7915515D61F9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2-441F-8D3C-7915515D61F9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2-441F-8D3C-7915515D61F9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02-441F-8D3C-7915515D6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77088"/>
        <c:axId val="180877480"/>
      </c:lineChart>
      <c:catAx>
        <c:axId val="1808770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0877480"/>
        <c:crosses val="autoZero"/>
        <c:auto val="1"/>
        <c:lblAlgn val="ctr"/>
        <c:lblOffset val="100"/>
        <c:noMultiLvlLbl val="0"/>
      </c:catAx>
      <c:valAx>
        <c:axId val="18087748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08770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DF-4D1C-B8C9-34625DF3526A}"/>
                </c:ext>
              </c:extLst>
            </c:dLbl>
            <c:dLbl>
              <c:idx val="1"/>
              <c:layout>
                <c:manualLayout>
                  <c:x val="-1.070950619057243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DF-4D1C-B8C9-34625DF3526A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DF-4D1C-B8C9-34625DF3526A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DF-4D1C-B8C9-34625DF3526A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DF-4D1C-B8C9-34625DF3526A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DF-4D1C-B8C9-34625DF3526A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DF-4D1C-B8C9-34625DF3526A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DF-4D1C-B8C9-34625DF3526A}"/>
                </c:ext>
              </c:extLst>
            </c:dLbl>
            <c:dLbl>
              <c:idx val="8"/>
              <c:layout>
                <c:manualLayout>
                  <c:x val="-7.13967079371495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DF-4D1C-B8C9-34625DF3526A}"/>
                </c:ext>
              </c:extLst>
            </c:dLbl>
            <c:dLbl>
              <c:idx val="9"/>
              <c:layout>
                <c:manualLayout>
                  <c:x val="-1.0709646735273224E-2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DF-4D1C-B8C9-34625DF352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82276</c:v>
                </c:pt>
                <c:pt idx="1">
                  <c:v>78191</c:v>
                </c:pt>
                <c:pt idx="2">
                  <c:v>58189</c:v>
                </c:pt>
                <c:pt idx="3">
                  <c:v>56209</c:v>
                </c:pt>
                <c:pt idx="4">
                  <c:v>45556</c:v>
                </c:pt>
                <c:pt idx="5">
                  <c:v>35278</c:v>
                </c:pt>
                <c:pt idx="6">
                  <c:v>33730</c:v>
                </c:pt>
                <c:pt idx="7">
                  <c:v>33544</c:v>
                </c:pt>
                <c:pt idx="8">
                  <c:v>31221</c:v>
                </c:pt>
                <c:pt idx="9">
                  <c:v>27559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DF-4D1C-B8C9-34625DF3526A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DF-4D1C-B8C9-34625DF3526A}"/>
                </c:ext>
              </c:extLst>
            </c:dLbl>
            <c:dLbl>
              <c:idx val="1"/>
              <c:layout>
                <c:manualLayout>
                  <c:x val="1.249428334430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DF-4D1C-B8C9-34625DF3526A}"/>
                </c:ext>
              </c:extLst>
            </c:dLbl>
            <c:dLbl>
              <c:idx val="2"/>
              <c:layout>
                <c:manualLayout>
                  <c:x val="-1.784917698428738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DF-4D1C-B8C9-34625DF3526A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DF-4D1C-B8C9-34625DF3526A}"/>
                </c:ext>
              </c:extLst>
            </c:dLbl>
            <c:dLbl>
              <c:idx val="4"/>
              <c:layout>
                <c:manualLayout>
                  <c:x val="8.924588492143691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DF-4D1C-B8C9-34625DF3526A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DF-4D1C-B8C9-34625DF3526A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DF-4D1C-B8C9-34625DF3526A}"/>
                </c:ext>
              </c:extLst>
            </c:dLbl>
            <c:dLbl>
              <c:idx val="7"/>
              <c:layout>
                <c:manualLayout>
                  <c:x val="8.924588492143691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DF-4D1C-B8C9-34625DF3526A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DDF-4D1C-B8C9-34625DF3526A}"/>
                </c:ext>
              </c:extLst>
            </c:dLbl>
            <c:dLbl>
              <c:idx val="9"/>
              <c:layout>
                <c:manualLayout>
                  <c:x val="-2.615677424051751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DF-4D1C-B8C9-34625DF352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86814</c:v>
                </c:pt>
                <c:pt idx="1">
                  <c:v>74617</c:v>
                </c:pt>
                <c:pt idx="2">
                  <c:v>59504</c:v>
                </c:pt>
                <c:pt idx="3">
                  <c:v>46780</c:v>
                </c:pt>
                <c:pt idx="4">
                  <c:v>81704</c:v>
                </c:pt>
                <c:pt idx="5">
                  <c:v>47794</c:v>
                </c:pt>
                <c:pt idx="6">
                  <c:v>40682</c:v>
                </c:pt>
                <c:pt idx="7">
                  <c:v>25146</c:v>
                </c:pt>
                <c:pt idx="8">
                  <c:v>31691</c:v>
                </c:pt>
                <c:pt idx="9">
                  <c:v>30770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DDF-4D1C-B8C9-34625DF352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0876696"/>
        <c:axId val="180877872"/>
      </c:barChart>
      <c:catAx>
        <c:axId val="180876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0877872"/>
        <c:crosses val="autoZero"/>
        <c:auto val="1"/>
        <c:lblAlgn val="ctr"/>
        <c:lblOffset val="100"/>
        <c:noMultiLvlLbl val="0"/>
      </c:catAx>
      <c:valAx>
        <c:axId val="1808778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08766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17D-45F7-920C-481552781C9E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7D-45F7-920C-481552781C9E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17D-45F7-920C-481552781C9E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17D-45F7-920C-481552781C9E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17D-45F7-920C-481552781C9E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17D-45F7-920C-481552781C9E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17D-45F7-920C-481552781C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17D-45F7-920C-481552781C9E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17D-45F7-920C-481552781C9E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17D-45F7-920C-481552781C9E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D-45F7-920C-481552781C9E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17D-45F7-920C-481552781C9E}"/>
                </c:ext>
              </c:extLst>
            </c:dLbl>
            <c:dLbl>
              <c:idx val="2"/>
              <c:layout>
                <c:manualLayout>
                  <c:x val="-7.3255714830518057E-2"/>
                  <c:y val="-8.3332731344361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17D-45F7-920C-481552781C9E}"/>
                </c:ext>
              </c:extLst>
            </c:dLbl>
            <c:dLbl>
              <c:idx val="3"/>
              <c:layout>
                <c:manualLayout>
                  <c:x val="-0.14474175770763703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17D-45F7-920C-481552781C9E}"/>
                </c:ext>
              </c:extLst>
            </c:dLbl>
            <c:dLbl>
              <c:idx val="4"/>
              <c:layout>
                <c:manualLayout>
                  <c:x val="-6.6282313001473109E-2"/>
                  <c:y val="-0.106953935803896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17D-45F7-920C-481552781C9E}"/>
                </c:ext>
              </c:extLst>
            </c:dLbl>
            <c:dLbl>
              <c:idx val="5"/>
              <c:layout>
                <c:manualLayout>
                  <c:x val="0.10830936731199196"/>
                  <c:y val="-3.0642201834862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17D-45F7-920C-481552781C9E}"/>
                </c:ext>
              </c:extLst>
            </c:dLbl>
            <c:dLbl>
              <c:idx val="6"/>
              <c:layout>
                <c:manualLayout>
                  <c:x val="0.13756750491658629"/>
                  <c:y val="-0.144862626116689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17D-45F7-920C-481552781C9E}"/>
                </c:ext>
              </c:extLst>
            </c:dLbl>
            <c:dLbl>
              <c:idx val="7"/>
              <c:layout>
                <c:manualLayout>
                  <c:x val="2.8490028490028491E-2"/>
                  <c:y val="-7.0816537841026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17D-45F7-920C-481552781C9E}"/>
                </c:ext>
              </c:extLst>
            </c:dLbl>
            <c:dLbl>
              <c:idx val="8"/>
              <c:layout>
                <c:manualLayout>
                  <c:x val="2.2792022792022793E-2"/>
                  <c:y val="-4.5015410917671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17D-45F7-920C-481552781C9E}"/>
                </c:ext>
              </c:extLst>
            </c:dLbl>
            <c:dLbl>
              <c:idx val="9"/>
              <c:layout>
                <c:manualLayout>
                  <c:x val="1.4955395532823354E-7"/>
                  <c:y val="1.0950781381684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17D-45F7-920C-481552781C9E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7D-45F7-920C-481552781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82276</c:v>
                </c:pt>
                <c:pt idx="1">
                  <c:v>78191</c:v>
                </c:pt>
                <c:pt idx="2">
                  <c:v>58189</c:v>
                </c:pt>
                <c:pt idx="3">
                  <c:v>56209</c:v>
                </c:pt>
                <c:pt idx="4">
                  <c:v>45556</c:v>
                </c:pt>
                <c:pt idx="5">
                  <c:v>35278</c:v>
                </c:pt>
                <c:pt idx="6">
                  <c:v>33730</c:v>
                </c:pt>
                <c:pt idx="7">
                  <c:v>33544</c:v>
                </c:pt>
                <c:pt idx="8">
                  <c:v>31221</c:v>
                </c:pt>
                <c:pt idx="9">
                  <c:v>27559</c:v>
                </c:pt>
                <c:pt idx="10">
                  <c:v>138028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D-45F7-920C-481552781C9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D-45F7-920C-481552781C9E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82276</c:v>
                </c:pt>
                <c:pt idx="1">
                  <c:v>78191</c:v>
                </c:pt>
                <c:pt idx="2">
                  <c:v>58189</c:v>
                </c:pt>
                <c:pt idx="3">
                  <c:v>56209</c:v>
                </c:pt>
                <c:pt idx="4">
                  <c:v>45556</c:v>
                </c:pt>
                <c:pt idx="5">
                  <c:v>35278</c:v>
                </c:pt>
                <c:pt idx="6">
                  <c:v>33730</c:v>
                </c:pt>
                <c:pt idx="7">
                  <c:v>33544</c:v>
                </c:pt>
                <c:pt idx="8">
                  <c:v>31221</c:v>
                </c:pt>
                <c:pt idx="9">
                  <c:v>27559</c:v>
                </c:pt>
                <c:pt idx="10">
                  <c:v>138028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D-45F7-920C-481552781C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C3-43A4-8E8A-B2C22F4A9776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C3-43A4-8E8A-B2C22F4A9776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C3-43A4-8E8A-B2C22F4A9776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C3-43A4-8E8A-B2C22F4A9776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C3-43A4-8E8A-B2C22F4A9776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C3-43A4-8E8A-B2C22F4A9776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C3-43A4-8E8A-B2C22F4A9776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C3-43A4-8E8A-B2C22F4A9776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C3-43A4-8E8A-B2C22F4A9776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C3-43A4-8E8A-B2C22F4A9776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3-43A4-8E8A-B2C22F4A9776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C3-43A4-8E8A-B2C22F4A9776}"/>
                </c:ext>
              </c:extLst>
            </c:dLbl>
            <c:dLbl>
              <c:idx val="2"/>
              <c:layout>
                <c:manualLayout>
                  <c:x val="-9.4885028684391554E-2"/>
                  <c:y val="-3.824406431954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C3-43A4-8E8A-B2C22F4A9776}"/>
                </c:ext>
              </c:extLst>
            </c:dLbl>
            <c:dLbl>
              <c:idx val="3"/>
              <c:layout>
                <c:manualLayout>
                  <c:x val="-0.10754957157072935"/>
                  <c:y val="-7.2597459800283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C3-43A4-8E8A-B2C22F4A9776}"/>
                </c:ext>
              </c:extLst>
            </c:dLbl>
            <c:dLbl>
              <c:idx val="4"/>
              <c:layout>
                <c:manualLayout>
                  <c:x val="-0.17632479146213595"/>
                  <c:y val="-0.137984372643074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C3-43A4-8E8A-B2C22F4A9776}"/>
                </c:ext>
              </c:extLst>
            </c:dLbl>
            <c:dLbl>
              <c:idx val="5"/>
              <c:layout>
                <c:manualLayout>
                  <c:x val="0.10219150087155136"/>
                  <c:y val="-6.8556189097052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3-43A4-8E8A-B2C22F4A9776}"/>
                </c:ext>
              </c:extLst>
            </c:dLbl>
            <c:dLbl>
              <c:idx val="6"/>
              <c:layout>
                <c:manualLayout>
                  <c:x val="0.13262834512098201"/>
                  <c:y val="-0.107014933478142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C3-43A4-8E8A-B2C22F4A9776}"/>
                </c:ext>
              </c:extLst>
            </c:dLbl>
            <c:dLbl>
              <c:idx val="7"/>
              <c:layout>
                <c:manualLayout>
                  <c:x val="8.1700760687356835E-2"/>
                  <c:y val="-9.129489848251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71C3-43A4-8E8A-B2C22F4A9776}"/>
                </c:ext>
              </c:extLst>
            </c:dLbl>
            <c:dLbl>
              <c:idx val="8"/>
              <c:layout>
                <c:manualLayout>
                  <c:x val="2.0867811370906882E-2"/>
                  <c:y val="-3.92734184089058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C3-43A4-8E8A-B2C22F4A9776}"/>
                </c:ext>
              </c:extLst>
            </c:dLbl>
            <c:dLbl>
              <c:idx val="9"/>
              <c:layout>
                <c:manualLayout>
                  <c:x val="1.8660148397480848E-2"/>
                  <c:y val="-1.1671765167285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C3-43A4-8E8A-B2C22F4A9776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C3-43A4-8E8A-B2C22F4A9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86814</c:v>
                </c:pt>
                <c:pt idx="1">
                  <c:v>74617</c:v>
                </c:pt>
                <c:pt idx="2">
                  <c:v>59504</c:v>
                </c:pt>
                <c:pt idx="3">
                  <c:v>46780</c:v>
                </c:pt>
                <c:pt idx="4">
                  <c:v>81704</c:v>
                </c:pt>
                <c:pt idx="5">
                  <c:v>47794</c:v>
                </c:pt>
                <c:pt idx="6">
                  <c:v>40682</c:v>
                </c:pt>
                <c:pt idx="7">
                  <c:v>25146</c:v>
                </c:pt>
                <c:pt idx="8">
                  <c:v>31691</c:v>
                </c:pt>
                <c:pt idx="9">
                  <c:v>30770</c:v>
                </c:pt>
                <c:pt idx="10" formatCode="#,##0_);[Red]\(#,##0\)">
                  <c:v>164644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C3-43A4-8E8A-B2C22F4A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0.88752</cdr:x>
      <cdr:y>0.01742</cdr:y>
    </cdr:from>
    <cdr:to>
      <cdr:x>0.98308</cdr:x>
      <cdr:y>0.777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2398" y="47625"/>
          <a:ext cx="699041" cy="2076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6" t="s">
        <v>159</v>
      </c>
      <c r="B2" s="557"/>
      <c r="C2" s="557"/>
      <c r="D2" s="557"/>
      <c r="E2" s="557"/>
      <c r="F2" s="557"/>
      <c r="G2" s="557"/>
      <c r="H2" s="558"/>
    </row>
    <row r="3" spans="1:8" ht="30" customHeight="1" x14ac:dyDescent="0.2">
      <c r="A3" s="559"/>
      <c r="B3" s="557"/>
      <c r="C3" s="557"/>
      <c r="D3" s="557"/>
      <c r="E3" s="557"/>
      <c r="F3" s="557"/>
      <c r="G3" s="557"/>
      <c r="H3" s="558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160</v>
      </c>
      <c r="C6" s="326"/>
      <c r="D6" s="327" t="s">
        <v>161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162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163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164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165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166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167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168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169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170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171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172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173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174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175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176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177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178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179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0" t="s">
        <v>180</v>
      </c>
      <c r="B42" s="561"/>
      <c r="C42" s="561"/>
      <c r="D42" s="561"/>
      <c r="E42" s="561"/>
      <c r="F42" s="561"/>
      <c r="G42" s="561"/>
      <c r="H42" s="562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J56" sqref="J56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9"/>
      <c r="B1" s="580"/>
      <c r="C1" s="580"/>
      <c r="D1" s="580"/>
      <c r="E1" s="580"/>
      <c r="F1" s="580"/>
      <c r="G1" s="580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224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107</v>
      </c>
      <c r="C22" s="9">
        <v>20681</v>
      </c>
      <c r="D22" s="9">
        <v>13243</v>
      </c>
      <c r="E22" s="109">
        <v>152.69999999999999</v>
      </c>
      <c r="F22" s="41">
        <f>SUM(C22/D22*100)</f>
        <v>156.16552140753606</v>
      </c>
      <c r="G22" s="96"/>
    </row>
    <row r="23" spans="1:9" x14ac:dyDescent="0.15">
      <c r="A23" s="95">
        <v>2</v>
      </c>
      <c r="B23" s="7" t="s">
        <v>84</v>
      </c>
      <c r="C23" s="9">
        <v>14723</v>
      </c>
      <c r="D23" s="9">
        <v>15341</v>
      </c>
      <c r="E23" s="109">
        <v>81.099999999999994</v>
      </c>
      <c r="F23" s="41">
        <f>SUM(C23/D23*100)</f>
        <v>95.971579427677469</v>
      </c>
      <c r="G23" s="96"/>
    </row>
    <row r="24" spans="1:9" x14ac:dyDescent="0.15">
      <c r="A24" s="95">
        <v>3</v>
      </c>
      <c r="B24" s="7" t="s">
        <v>115</v>
      </c>
      <c r="C24" s="9">
        <v>10991</v>
      </c>
      <c r="D24" s="9">
        <v>5124</v>
      </c>
      <c r="E24" s="109">
        <v>92.1</v>
      </c>
      <c r="F24" s="41">
        <f t="shared" ref="F24:F32" si="0">SUM(C24/D24*100)</f>
        <v>214.50039032006245</v>
      </c>
      <c r="G24" s="96"/>
    </row>
    <row r="25" spans="1:9" x14ac:dyDescent="0.15">
      <c r="A25" s="95">
        <v>4</v>
      </c>
      <c r="B25" s="7" t="s">
        <v>150</v>
      </c>
      <c r="C25" s="9">
        <v>10100</v>
      </c>
      <c r="D25" s="9">
        <v>10215</v>
      </c>
      <c r="E25" s="109">
        <v>104.8</v>
      </c>
      <c r="F25" s="41">
        <f t="shared" si="0"/>
        <v>98.874204601076841</v>
      </c>
      <c r="G25" s="96"/>
    </row>
    <row r="26" spans="1:9" ht="13.5" customHeight="1" x14ac:dyDescent="0.15">
      <c r="A26" s="95">
        <v>5</v>
      </c>
      <c r="B26" s="7" t="s">
        <v>207</v>
      </c>
      <c r="C26" s="9">
        <v>6273</v>
      </c>
      <c r="D26" s="6">
        <v>8259</v>
      </c>
      <c r="E26" s="109">
        <v>90.3</v>
      </c>
      <c r="F26" s="41">
        <f t="shared" si="0"/>
        <v>75.95350526698148</v>
      </c>
      <c r="G26" s="96"/>
    </row>
    <row r="27" spans="1:9" ht="13.5" customHeight="1" x14ac:dyDescent="0.15">
      <c r="A27" s="95">
        <v>6</v>
      </c>
      <c r="B27" s="7" t="s">
        <v>114</v>
      </c>
      <c r="C27" s="9">
        <v>5821</v>
      </c>
      <c r="D27" s="9">
        <v>5705</v>
      </c>
      <c r="E27" s="109">
        <v>101.1</v>
      </c>
      <c r="F27" s="41">
        <f t="shared" si="0"/>
        <v>102.03330411919369</v>
      </c>
      <c r="G27" s="96"/>
    </row>
    <row r="28" spans="1:9" ht="13.5" customHeight="1" x14ac:dyDescent="0.15">
      <c r="A28" s="95">
        <v>7</v>
      </c>
      <c r="B28" s="7" t="s">
        <v>105</v>
      </c>
      <c r="C28" s="101">
        <v>5776</v>
      </c>
      <c r="D28" s="101">
        <v>5351</v>
      </c>
      <c r="E28" s="109">
        <v>107.8</v>
      </c>
      <c r="F28" s="41">
        <f t="shared" si="0"/>
        <v>107.94244066529622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3427</v>
      </c>
      <c r="D29" s="101">
        <v>2967</v>
      </c>
      <c r="E29" s="109">
        <v>97.9</v>
      </c>
      <c r="F29" s="41">
        <f t="shared" si="0"/>
        <v>115.50387596899225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2950</v>
      </c>
      <c r="D30" s="101">
        <v>3067</v>
      </c>
      <c r="E30" s="109">
        <v>99.5</v>
      </c>
      <c r="F30" s="41">
        <f t="shared" si="0"/>
        <v>96.185197261167261</v>
      </c>
      <c r="G30" s="96"/>
    </row>
    <row r="31" spans="1:9" ht="13.5" customHeight="1" thickBot="1" x14ac:dyDescent="0.2">
      <c r="A31" s="97">
        <v>10</v>
      </c>
      <c r="B31" s="7" t="s">
        <v>108</v>
      </c>
      <c r="C31" s="98">
        <v>2593</v>
      </c>
      <c r="D31" s="98">
        <v>2741</v>
      </c>
      <c r="E31" s="110">
        <v>101.4</v>
      </c>
      <c r="F31" s="41">
        <f t="shared" si="0"/>
        <v>94.600510762495432</v>
      </c>
      <c r="G31" s="99"/>
    </row>
    <row r="32" spans="1:9" ht="13.5" customHeight="1" thickBot="1" x14ac:dyDescent="0.2">
      <c r="A32" s="80"/>
      <c r="B32" s="81" t="s">
        <v>58</v>
      </c>
      <c r="C32" s="82">
        <v>96399</v>
      </c>
      <c r="D32" s="82">
        <v>83735</v>
      </c>
      <c r="E32" s="83">
        <v>103.8</v>
      </c>
      <c r="F32" s="107">
        <f t="shared" si="0"/>
        <v>115.12390278855915</v>
      </c>
      <c r="G32" s="121">
        <v>76.2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224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86223</v>
      </c>
      <c r="D54" s="9">
        <v>106439</v>
      </c>
      <c r="E54" s="41">
        <v>94.5</v>
      </c>
      <c r="F54" s="41">
        <f t="shared" ref="F54:F64" si="1">SUM(C54/D54*100)</f>
        <v>81.006961733950902</v>
      </c>
      <c r="G54" s="96"/>
      <c r="K54" s="322"/>
    </row>
    <row r="55" spans="1:11" x14ac:dyDescent="0.15">
      <c r="A55" s="95">
        <v>2</v>
      </c>
      <c r="B55" s="299" t="s">
        <v>107</v>
      </c>
      <c r="C55" s="9">
        <v>14504</v>
      </c>
      <c r="D55" s="9">
        <v>17187</v>
      </c>
      <c r="E55" s="41">
        <v>89.9</v>
      </c>
      <c r="F55" s="41">
        <f t="shared" si="1"/>
        <v>84.38936405422703</v>
      </c>
      <c r="G55" s="96"/>
    </row>
    <row r="56" spans="1:11" x14ac:dyDescent="0.15">
      <c r="A56" s="95">
        <v>3</v>
      </c>
      <c r="B56" s="299" t="s">
        <v>114</v>
      </c>
      <c r="C56" s="9">
        <v>13271</v>
      </c>
      <c r="D56" s="9">
        <v>11931</v>
      </c>
      <c r="E56" s="41">
        <v>109.3</v>
      </c>
      <c r="F56" s="41">
        <f t="shared" si="1"/>
        <v>111.23124633308188</v>
      </c>
      <c r="G56" s="96"/>
    </row>
    <row r="57" spans="1:11" x14ac:dyDescent="0.15">
      <c r="A57" s="95">
        <v>4</v>
      </c>
      <c r="B57" s="299" t="s">
        <v>109</v>
      </c>
      <c r="C57" s="9">
        <v>12728</v>
      </c>
      <c r="D57" s="9">
        <v>18075</v>
      </c>
      <c r="E57" s="457">
        <v>87.1</v>
      </c>
      <c r="F57" s="41">
        <f t="shared" si="1"/>
        <v>70.417704011065013</v>
      </c>
      <c r="G57" s="96"/>
    </row>
    <row r="58" spans="1:11" x14ac:dyDescent="0.15">
      <c r="A58" s="95">
        <v>5</v>
      </c>
      <c r="B58" s="299" t="s">
        <v>158</v>
      </c>
      <c r="C58" s="9">
        <v>11145</v>
      </c>
      <c r="D58" s="9">
        <v>6684</v>
      </c>
      <c r="E58" s="41">
        <v>107.4</v>
      </c>
      <c r="F58" s="229">
        <f t="shared" si="1"/>
        <v>166.74147217235188</v>
      </c>
      <c r="G58" s="96"/>
    </row>
    <row r="59" spans="1:11" x14ac:dyDescent="0.15">
      <c r="A59" s="95">
        <v>6</v>
      </c>
      <c r="B59" s="299" t="s">
        <v>86</v>
      </c>
      <c r="C59" s="9">
        <v>10557</v>
      </c>
      <c r="D59" s="9">
        <v>13359</v>
      </c>
      <c r="E59" s="41">
        <v>98.5</v>
      </c>
      <c r="F59" s="41">
        <f t="shared" si="1"/>
        <v>79.025376150909494</v>
      </c>
      <c r="G59" s="96"/>
    </row>
    <row r="60" spans="1:11" x14ac:dyDescent="0.15">
      <c r="A60" s="95">
        <v>7</v>
      </c>
      <c r="B60" s="299" t="s">
        <v>115</v>
      </c>
      <c r="C60" s="9">
        <v>10405</v>
      </c>
      <c r="D60" s="9">
        <v>18876</v>
      </c>
      <c r="E60" s="142">
        <v>62</v>
      </c>
      <c r="F60" s="41">
        <f t="shared" si="1"/>
        <v>55.12290739563467</v>
      </c>
      <c r="G60" s="96"/>
    </row>
    <row r="61" spans="1:11" x14ac:dyDescent="0.15">
      <c r="A61" s="95">
        <v>8</v>
      </c>
      <c r="B61" s="299" t="s">
        <v>87</v>
      </c>
      <c r="C61" s="9">
        <v>8685</v>
      </c>
      <c r="D61" s="9">
        <v>12228</v>
      </c>
      <c r="E61" s="41">
        <v>90.9</v>
      </c>
      <c r="F61" s="41">
        <f t="shared" si="1"/>
        <v>71.025515210991159</v>
      </c>
      <c r="G61" s="96"/>
    </row>
    <row r="62" spans="1:11" x14ac:dyDescent="0.15">
      <c r="A62" s="95">
        <v>9</v>
      </c>
      <c r="B62" s="299" t="s">
        <v>105</v>
      </c>
      <c r="C62" s="9">
        <v>7219</v>
      </c>
      <c r="D62" s="9">
        <v>3146</v>
      </c>
      <c r="E62" s="41">
        <v>151.1</v>
      </c>
      <c r="F62" s="41">
        <f t="shared" si="1"/>
        <v>229.46598855689766</v>
      </c>
      <c r="G62" s="96"/>
    </row>
    <row r="63" spans="1:11" ht="14.25" thickBot="1" x14ac:dyDescent="0.2">
      <c r="A63" s="100">
        <v>10</v>
      </c>
      <c r="B63" s="299" t="s">
        <v>108</v>
      </c>
      <c r="C63" s="101">
        <v>4703</v>
      </c>
      <c r="D63" s="101">
        <v>9795</v>
      </c>
      <c r="E63" s="102">
        <v>93.6</v>
      </c>
      <c r="F63" s="41">
        <f t="shared" si="1"/>
        <v>48.014293006636038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187805</v>
      </c>
      <c r="D64" s="106">
        <v>229395</v>
      </c>
      <c r="E64" s="107">
        <v>93.3</v>
      </c>
      <c r="F64" s="297">
        <f t="shared" si="1"/>
        <v>81.869700734540857</v>
      </c>
      <c r="G64" s="121">
        <v>51.9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E32" sqref="E3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224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84868</v>
      </c>
      <c r="D22" s="9">
        <v>90798</v>
      </c>
      <c r="E22" s="41">
        <v>103.1</v>
      </c>
      <c r="F22" s="41">
        <f>SUM(C22/D22*100)</f>
        <v>93.469019141390774</v>
      </c>
      <c r="G22" s="96"/>
    </row>
    <row r="23" spans="1:11" x14ac:dyDescent="0.15">
      <c r="A23" s="28">
        <v>2</v>
      </c>
      <c r="B23" s="299" t="s">
        <v>208</v>
      </c>
      <c r="C23" s="9">
        <v>47495</v>
      </c>
      <c r="D23" s="9">
        <v>40527</v>
      </c>
      <c r="E23" s="41">
        <v>107.2</v>
      </c>
      <c r="F23" s="41">
        <f t="shared" ref="F23:F32" si="0">SUM(C23/D23*100)</f>
        <v>117.19347595430207</v>
      </c>
      <c r="G23" s="96"/>
    </row>
    <row r="24" spans="1:11" ht="13.5" customHeight="1" x14ac:dyDescent="0.15">
      <c r="A24" s="28">
        <v>3</v>
      </c>
      <c r="B24" s="299" t="s">
        <v>115</v>
      </c>
      <c r="C24" s="9">
        <v>27336</v>
      </c>
      <c r="D24" s="9">
        <v>22578</v>
      </c>
      <c r="E24" s="66">
        <v>104</v>
      </c>
      <c r="F24" s="41">
        <f t="shared" si="0"/>
        <v>121.07361148020198</v>
      </c>
      <c r="G24" s="96"/>
    </row>
    <row r="25" spans="1:11" x14ac:dyDescent="0.15">
      <c r="A25" s="28">
        <v>4</v>
      </c>
      <c r="B25" s="299" t="s">
        <v>105</v>
      </c>
      <c r="C25" s="9">
        <v>24301</v>
      </c>
      <c r="D25" s="9">
        <v>35996</v>
      </c>
      <c r="E25" s="41">
        <v>85.1</v>
      </c>
      <c r="F25" s="41">
        <f t="shared" si="0"/>
        <v>67.51027891987998</v>
      </c>
      <c r="G25" s="96"/>
    </row>
    <row r="26" spans="1:11" x14ac:dyDescent="0.15">
      <c r="A26" s="28">
        <v>5</v>
      </c>
      <c r="B26" s="299" t="s">
        <v>87</v>
      </c>
      <c r="C26" s="9">
        <v>23059</v>
      </c>
      <c r="D26" s="9">
        <v>22099</v>
      </c>
      <c r="E26" s="41">
        <v>115.4</v>
      </c>
      <c r="F26" s="41">
        <f t="shared" si="0"/>
        <v>104.34408796778133</v>
      </c>
      <c r="G26" s="96"/>
    </row>
    <row r="27" spans="1:11" ht="13.5" customHeight="1" x14ac:dyDescent="0.15">
      <c r="A27" s="28">
        <v>6</v>
      </c>
      <c r="B27" s="299" t="s">
        <v>110</v>
      </c>
      <c r="C27" s="9">
        <v>22140</v>
      </c>
      <c r="D27" s="9">
        <v>15887</v>
      </c>
      <c r="E27" s="41">
        <v>108.1</v>
      </c>
      <c r="F27" s="41">
        <f t="shared" si="0"/>
        <v>139.35922452319508</v>
      </c>
      <c r="G27" s="96"/>
      <c r="K27" t="s">
        <v>194</v>
      </c>
    </row>
    <row r="28" spans="1:11" ht="13.5" customHeight="1" x14ac:dyDescent="0.15">
      <c r="A28" s="28">
        <v>7</v>
      </c>
      <c r="B28" s="299" t="s">
        <v>151</v>
      </c>
      <c r="C28" s="9">
        <v>20510</v>
      </c>
      <c r="D28" s="9">
        <v>16736</v>
      </c>
      <c r="E28" s="448">
        <v>157.80000000000001</v>
      </c>
      <c r="F28" s="229">
        <f t="shared" si="0"/>
        <v>122.55019120458893</v>
      </c>
      <c r="G28" s="96"/>
    </row>
    <row r="29" spans="1:11" x14ac:dyDescent="0.15">
      <c r="A29" s="28">
        <v>8</v>
      </c>
      <c r="B29" s="299" t="s">
        <v>211</v>
      </c>
      <c r="C29" s="9">
        <v>20344</v>
      </c>
      <c r="D29" s="9">
        <v>29851</v>
      </c>
      <c r="E29" s="41">
        <v>80.599999999999994</v>
      </c>
      <c r="F29" s="41">
        <f t="shared" si="0"/>
        <v>68.151820709523975</v>
      </c>
      <c r="G29" s="96"/>
    </row>
    <row r="30" spans="1:11" x14ac:dyDescent="0.15">
      <c r="A30" s="28">
        <v>9</v>
      </c>
      <c r="B30" s="299" t="s">
        <v>220</v>
      </c>
      <c r="C30" s="9">
        <v>15219</v>
      </c>
      <c r="D30" s="9">
        <v>15604</v>
      </c>
      <c r="E30" s="41">
        <v>94</v>
      </c>
      <c r="F30" s="229">
        <f t="shared" si="0"/>
        <v>97.53268392719815</v>
      </c>
      <c r="G30" s="96"/>
    </row>
    <row r="31" spans="1:11" ht="14.25" thickBot="1" x14ac:dyDescent="0.2">
      <c r="A31" s="108">
        <v>10</v>
      </c>
      <c r="B31" s="299" t="s">
        <v>84</v>
      </c>
      <c r="C31" s="101">
        <v>12161</v>
      </c>
      <c r="D31" s="101">
        <v>19001</v>
      </c>
      <c r="E31" s="102">
        <v>96.1</v>
      </c>
      <c r="F31" s="102">
        <f t="shared" si="0"/>
        <v>64.001894637124352</v>
      </c>
      <c r="G31" s="104"/>
    </row>
    <row r="32" spans="1:11" ht="14.25" thickBot="1" x14ac:dyDescent="0.2">
      <c r="A32" s="80"/>
      <c r="B32" s="81" t="s">
        <v>63</v>
      </c>
      <c r="C32" s="82">
        <v>369248</v>
      </c>
      <c r="D32" s="82">
        <v>404765</v>
      </c>
      <c r="E32" s="85">
        <v>101.4</v>
      </c>
      <c r="F32" s="107">
        <f t="shared" si="0"/>
        <v>91.225278865514554</v>
      </c>
      <c r="G32" s="121">
        <v>44.8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224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7" t="s">
        <v>87</v>
      </c>
      <c r="C54" s="9">
        <v>10482</v>
      </c>
      <c r="D54" s="9">
        <v>37850</v>
      </c>
      <c r="E54" s="109">
        <v>101.6</v>
      </c>
      <c r="F54" s="41">
        <f>SUM(C54/D54*100)</f>
        <v>27.693527080581244</v>
      </c>
      <c r="G54" s="96"/>
    </row>
    <row r="55" spans="1:8" x14ac:dyDescent="0.15">
      <c r="A55" s="95">
        <v>2</v>
      </c>
      <c r="B55" s="299" t="s">
        <v>84</v>
      </c>
      <c r="C55" s="9">
        <v>6271</v>
      </c>
      <c r="D55" s="9">
        <v>6857</v>
      </c>
      <c r="E55" s="109">
        <v>121.2</v>
      </c>
      <c r="F55" s="41">
        <f t="shared" ref="F55:F64" si="1">SUM(C55/D55*100)</f>
        <v>91.453988624763014</v>
      </c>
      <c r="G55" s="96"/>
    </row>
    <row r="56" spans="1:8" x14ac:dyDescent="0.15">
      <c r="A56" s="95">
        <v>3</v>
      </c>
      <c r="B56" s="299" t="s">
        <v>115</v>
      </c>
      <c r="C56" s="9">
        <v>2511</v>
      </c>
      <c r="D56" s="9">
        <v>2946</v>
      </c>
      <c r="E56" s="109">
        <v>91.9</v>
      </c>
      <c r="F56" s="41">
        <f t="shared" si="1"/>
        <v>85.234215885947052</v>
      </c>
      <c r="G56" s="96"/>
    </row>
    <row r="57" spans="1:8" x14ac:dyDescent="0.15">
      <c r="A57" s="95">
        <v>4</v>
      </c>
      <c r="B57" s="299" t="s">
        <v>113</v>
      </c>
      <c r="C57" s="9">
        <v>2214</v>
      </c>
      <c r="D57" s="9">
        <v>2189</v>
      </c>
      <c r="E57" s="109">
        <v>104.5</v>
      </c>
      <c r="F57" s="41">
        <f t="shared" si="1"/>
        <v>101.1420740063956</v>
      </c>
      <c r="G57" s="96"/>
      <c r="H57" s="63"/>
    </row>
    <row r="58" spans="1:8" x14ac:dyDescent="0.15">
      <c r="A58" s="95">
        <v>5</v>
      </c>
      <c r="B58" s="299" t="s">
        <v>107</v>
      </c>
      <c r="C58" s="9">
        <v>2048</v>
      </c>
      <c r="D58" s="9">
        <v>5944</v>
      </c>
      <c r="E58" s="70">
        <v>66.3</v>
      </c>
      <c r="F58" s="41">
        <f t="shared" si="1"/>
        <v>34.45491251682369</v>
      </c>
      <c r="G58" s="96"/>
    </row>
    <row r="59" spans="1:8" x14ac:dyDescent="0.15">
      <c r="A59" s="95">
        <v>6</v>
      </c>
      <c r="B59" s="299" t="s">
        <v>105</v>
      </c>
      <c r="C59" s="9">
        <v>1811</v>
      </c>
      <c r="D59" s="9">
        <v>1203</v>
      </c>
      <c r="E59" s="109">
        <v>101.7</v>
      </c>
      <c r="F59" s="41">
        <f t="shared" si="1"/>
        <v>150.54031587697423</v>
      </c>
      <c r="G59" s="96"/>
    </row>
    <row r="60" spans="1:8" x14ac:dyDescent="0.15">
      <c r="A60" s="95">
        <v>7</v>
      </c>
      <c r="B60" s="299" t="s">
        <v>151</v>
      </c>
      <c r="C60" s="9">
        <v>1637</v>
      </c>
      <c r="D60" s="9">
        <v>1919</v>
      </c>
      <c r="E60" s="109">
        <v>91.5</v>
      </c>
      <c r="F60" s="41">
        <f t="shared" si="1"/>
        <v>85.304846274101095</v>
      </c>
      <c r="G60" s="96"/>
    </row>
    <row r="61" spans="1:8" x14ac:dyDescent="0.15">
      <c r="A61" s="95">
        <v>8</v>
      </c>
      <c r="B61" s="299" t="s">
        <v>158</v>
      </c>
      <c r="C61" s="9">
        <v>1371</v>
      </c>
      <c r="D61" s="9">
        <v>1371</v>
      </c>
      <c r="E61" s="531">
        <v>100</v>
      </c>
      <c r="F61" s="41">
        <f t="shared" si="1"/>
        <v>100</v>
      </c>
      <c r="G61" s="96"/>
    </row>
    <row r="62" spans="1:8" x14ac:dyDescent="0.15">
      <c r="A62" s="95">
        <v>9</v>
      </c>
      <c r="B62" s="299" t="s">
        <v>220</v>
      </c>
      <c r="C62" s="9">
        <v>851</v>
      </c>
      <c r="D62" s="9">
        <v>896</v>
      </c>
      <c r="E62" s="109">
        <v>100.8</v>
      </c>
      <c r="F62" s="229">
        <f t="shared" si="1"/>
        <v>94.977678571428569</v>
      </c>
      <c r="G62" s="96"/>
    </row>
    <row r="63" spans="1:8" ht="14.25" thickBot="1" x14ac:dyDescent="0.2">
      <c r="A63" s="97">
        <v>10</v>
      </c>
      <c r="B63" s="299" t="s">
        <v>114</v>
      </c>
      <c r="C63" s="98">
        <v>725</v>
      </c>
      <c r="D63" s="98">
        <v>1946</v>
      </c>
      <c r="E63" s="110">
        <v>94.5</v>
      </c>
      <c r="F63" s="41">
        <f t="shared" si="1"/>
        <v>37.255909558067827</v>
      </c>
      <c r="G63" s="99"/>
    </row>
    <row r="64" spans="1:8" ht="14.25" thickBot="1" x14ac:dyDescent="0.2">
      <c r="A64" s="80"/>
      <c r="B64" s="81" t="s">
        <v>59</v>
      </c>
      <c r="C64" s="82">
        <v>32088</v>
      </c>
      <c r="D64" s="82">
        <v>65947</v>
      </c>
      <c r="E64" s="83">
        <v>99.8</v>
      </c>
      <c r="F64" s="107">
        <f t="shared" si="1"/>
        <v>48.657255068464067</v>
      </c>
      <c r="G64" s="121">
        <v>138.19999999999999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J47" sqref="J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224</v>
      </c>
      <c r="D20" s="74" t="s">
        <v>213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23231</v>
      </c>
      <c r="D21" s="9">
        <v>14565</v>
      </c>
      <c r="E21" s="109">
        <v>131.30000000000001</v>
      </c>
      <c r="F21" s="41">
        <f t="shared" ref="F21:F31" si="0">SUM(C21/D21*100)</f>
        <v>159.49879848952969</v>
      </c>
      <c r="G21" s="96"/>
    </row>
    <row r="22" spans="1:7" x14ac:dyDescent="0.15">
      <c r="A22" s="95">
        <v>2</v>
      </c>
      <c r="B22" s="299" t="s">
        <v>185</v>
      </c>
      <c r="C22" s="9">
        <v>15632</v>
      </c>
      <c r="D22" s="9">
        <v>16602</v>
      </c>
      <c r="E22" s="109">
        <v>96.3</v>
      </c>
      <c r="F22" s="41">
        <f t="shared" si="0"/>
        <v>94.157330442115409</v>
      </c>
      <c r="G22" s="96"/>
    </row>
    <row r="23" spans="1:7" ht="13.5" customHeight="1" x14ac:dyDescent="0.15">
      <c r="A23" s="95">
        <v>3</v>
      </c>
      <c r="B23" s="299" t="s">
        <v>109</v>
      </c>
      <c r="C23" s="9">
        <v>9552</v>
      </c>
      <c r="D23" s="9">
        <v>6412</v>
      </c>
      <c r="E23" s="109">
        <v>78.2</v>
      </c>
      <c r="F23" s="41">
        <f t="shared" si="0"/>
        <v>148.97067997504678</v>
      </c>
      <c r="G23" s="96"/>
    </row>
    <row r="24" spans="1:7" ht="13.5" customHeight="1" x14ac:dyDescent="0.15">
      <c r="A24" s="95">
        <v>4</v>
      </c>
      <c r="B24" s="299" t="s">
        <v>108</v>
      </c>
      <c r="C24" s="9">
        <v>8750</v>
      </c>
      <c r="D24" s="9">
        <v>8822</v>
      </c>
      <c r="E24" s="109">
        <v>94.4</v>
      </c>
      <c r="F24" s="41">
        <f t="shared" si="0"/>
        <v>99.183858535479487</v>
      </c>
      <c r="G24" s="96"/>
    </row>
    <row r="25" spans="1:7" ht="13.5" customHeight="1" x14ac:dyDescent="0.15">
      <c r="A25" s="95">
        <v>5</v>
      </c>
      <c r="B25" s="299" t="s">
        <v>105</v>
      </c>
      <c r="C25" s="9">
        <v>8590</v>
      </c>
      <c r="D25" s="9">
        <v>13962</v>
      </c>
      <c r="E25" s="109">
        <v>77.400000000000006</v>
      </c>
      <c r="F25" s="41">
        <f t="shared" si="0"/>
        <v>61.52413694313136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7707</v>
      </c>
      <c r="D26" s="9">
        <v>27838</v>
      </c>
      <c r="E26" s="109">
        <v>102.6</v>
      </c>
      <c r="F26" s="229">
        <f t="shared" si="0"/>
        <v>27.685178532940586</v>
      </c>
      <c r="G26" s="96"/>
    </row>
    <row r="27" spans="1:7" ht="13.5" customHeight="1" x14ac:dyDescent="0.15">
      <c r="A27" s="95">
        <v>7</v>
      </c>
      <c r="B27" s="299" t="s">
        <v>158</v>
      </c>
      <c r="C27" s="9">
        <v>4980</v>
      </c>
      <c r="D27" s="9">
        <v>4669</v>
      </c>
      <c r="E27" s="109">
        <v>106.4</v>
      </c>
      <c r="F27" s="229">
        <f t="shared" si="0"/>
        <v>106.66095523666739</v>
      </c>
      <c r="G27" s="96"/>
    </row>
    <row r="28" spans="1:7" ht="13.5" customHeight="1" x14ac:dyDescent="0.15">
      <c r="A28" s="95">
        <v>8</v>
      </c>
      <c r="B28" s="299" t="s">
        <v>110</v>
      </c>
      <c r="C28" s="9">
        <v>3134</v>
      </c>
      <c r="D28" s="9">
        <v>3641</v>
      </c>
      <c r="E28" s="109">
        <v>96.3</v>
      </c>
      <c r="F28" s="41">
        <f t="shared" si="0"/>
        <v>86.075254051084869</v>
      </c>
      <c r="G28" s="96"/>
    </row>
    <row r="29" spans="1:7" ht="13.5" customHeight="1" x14ac:dyDescent="0.15">
      <c r="A29" s="95">
        <v>9</v>
      </c>
      <c r="B29" s="299" t="s">
        <v>86</v>
      </c>
      <c r="C29" s="111">
        <v>2896</v>
      </c>
      <c r="D29" s="101">
        <v>3445</v>
      </c>
      <c r="E29" s="112">
        <v>77.400000000000006</v>
      </c>
      <c r="F29" s="41">
        <f t="shared" si="0"/>
        <v>84.063860667634245</v>
      </c>
      <c r="G29" s="96"/>
    </row>
    <row r="30" spans="1:7" ht="13.5" customHeight="1" thickBot="1" x14ac:dyDescent="0.2">
      <c r="A30" s="100">
        <v>10</v>
      </c>
      <c r="B30" s="299" t="s">
        <v>114</v>
      </c>
      <c r="C30" s="101">
        <v>2699</v>
      </c>
      <c r="D30" s="101">
        <v>3845</v>
      </c>
      <c r="E30" s="112">
        <v>112.5</v>
      </c>
      <c r="F30" s="229">
        <f t="shared" si="0"/>
        <v>70.195058517555267</v>
      </c>
      <c r="G30" s="104"/>
    </row>
    <row r="31" spans="1:7" ht="13.5" customHeight="1" thickBot="1" x14ac:dyDescent="0.2">
      <c r="A31" s="80"/>
      <c r="B31" s="81" t="s">
        <v>65</v>
      </c>
      <c r="C31" s="82">
        <v>99689</v>
      </c>
      <c r="D31" s="82">
        <v>119555</v>
      </c>
      <c r="E31" s="83">
        <v>98.5</v>
      </c>
      <c r="F31" s="107">
        <f t="shared" si="0"/>
        <v>83.383380034293836</v>
      </c>
      <c r="G31" s="121">
        <v>76.099999999999994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224</v>
      </c>
      <c r="D53" s="74" t="s">
        <v>213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60463</v>
      </c>
      <c r="D54" s="6">
        <v>82256</v>
      </c>
      <c r="E54" s="41">
        <v>101.2</v>
      </c>
      <c r="F54" s="41">
        <f t="shared" ref="F54:F64" si="1">SUM(C54/D54*100)</f>
        <v>73.50588406924723</v>
      </c>
      <c r="G54" s="96"/>
    </row>
    <row r="55" spans="1:7" x14ac:dyDescent="0.15">
      <c r="A55" s="95">
        <v>2</v>
      </c>
      <c r="B55" s="299" t="s">
        <v>110</v>
      </c>
      <c r="C55" s="6">
        <v>52029</v>
      </c>
      <c r="D55" s="6">
        <v>34579</v>
      </c>
      <c r="E55" s="41">
        <v>116</v>
      </c>
      <c r="F55" s="41">
        <f t="shared" si="1"/>
        <v>150.46415454466583</v>
      </c>
      <c r="G55" s="96"/>
    </row>
    <row r="56" spans="1:7" x14ac:dyDescent="0.15">
      <c r="A56" s="95">
        <v>3</v>
      </c>
      <c r="B56" s="299" t="s">
        <v>105</v>
      </c>
      <c r="C56" s="6">
        <v>25836</v>
      </c>
      <c r="D56" s="6">
        <v>21259</v>
      </c>
      <c r="E56" s="457">
        <v>92.4</v>
      </c>
      <c r="F56" s="41">
        <f t="shared" si="1"/>
        <v>121.52970506608966</v>
      </c>
      <c r="G56" s="96"/>
    </row>
    <row r="57" spans="1:7" x14ac:dyDescent="0.15">
      <c r="A57" s="95">
        <v>4</v>
      </c>
      <c r="B57" s="299" t="s">
        <v>87</v>
      </c>
      <c r="C57" s="6">
        <v>19610</v>
      </c>
      <c r="D57" s="6">
        <v>24924</v>
      </c>
      <c r="E57" s="41">
        <v>109.1</v>
      </c>
      <c r="F57" s="41">
        <f t="shared" si="1"/>
        <v>78.679184721553526</v>
      </c>
      <c r="G57" s="96"/>
    </row>
    <row r="58" spans="1:7" x14ac:dyDescent="0.15">
      <c r="A58" s="95">
        <v>5</v>
      </c>
      <c r="B58" s="299" t="s">
        <v>114</v>
      </c>
      <c r="C58" s="6">
        <v>17980</v>
      </c>
      <c r="D58" s="6">
        <v>15754</v>
      </c>
      <c r="E58" s="41">
        <v>101.3</v>
      </c>
      <c r="F58" s="41">
        <f t="shared" si="1"/>
        <v>114.12974482671068</v>
      </c>
      <c r="G58" s="96"/>
    </row>
    <row r="59" spans="1:7" x14ac:dyDescent="0.15">
      <c r="A59" s="95">
        <v>6</v>
      </c>
      <c r="B59" s="299" t="s">
        <v>151</v>
      </c>
      <c r="C59" s="6">
        <v>17719</v>
      </c>
      <c r="D59" s="6">
        <v>22532</v>
      </c>
      <c r="E59" s="41">
        <v>103.4</v>
      </c>
      <c r="F59" s="41">
        <f t="shared" si="1"/>
        <v>78.639268595774908</v>
      </c>
      <c r="G59" s="96"/>
    </row>
    <row r="60" spans="1:7" x14ac:dyDescent="0.15">
      <c r="A60" s="95">
        <v>7</v>
      </c>
      <c r="B60" s="299" t="s">
        <v>108</v>
      </c>
      <c r="C60" s="6">
        <v>16368</v>
      </c>
      <c r="D60" s="6">
        <v>22945</v>
      </c>
      <c r="E60" s="41">
        <v>95.4</v>
      </c>
      <c r="F60" s="41">
        <f t="shared" si="1"/>
        <v>71.335803007191117</v>
      </c>
      <c r="G60" s="96"/>
    </row>
    <row r="61" spans="1:7" x14ac:dyDescent="0.15">
      <c r="A61" s="95">
        <v>8</v>
      </c>
      <c r="B61" s="299" t="s">
        <v>84</v>
      </c>
      <c r="C61" s="6">
        <v>14078</v>
      </c>
      <c r="D61" s="6">
        <v>12555</v>
      </c>
      <c r="E61" s="41">
        <v>100</v>
      </c>
      <c r="F61" s="41">
        <f t="shared" si="1"/>
        <v>112.13062524890482</v>
      </c>
      <c r="G61" s="96"/>
    </row>
    <row r="62" spans="1:7" x14ac:dyDescent="0.15">
      <c r="A62" s="95">
        <v>9</v>
      </c>
      <c r="B62" s="299" t="s">
        <v>150</v>
      </c>
      <c r="C62" s="111">
        <v>12576</v>
      </c>
      <c r="D62" s="111">
        <v>15431</v>
      </c>
      <c r="E62" s="102">
        <v>112.8</v>
      </c>
      <c r="F62" s="41">
        <f t="shared" si="1"/>
        <v>81.49828267772665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10308</v>
      </c>
      <c r="D63" s="111">
        <v>7630</v>
      </c>
      <c r="E63" s="102">
        <v>96</v>
      </c>
      <c r="F63" s="102">
        <f t="shared" si="1"/>
        <v>135.09829619921362</v>
      </c>
      <c r="G63" s="104"/>
    </row>
    <row r="64" spans="1:7" ht="14.25" thickBot="1" x14ac:dyDescent="0.2">
      <c r="A64" s="80"/>
      <c r="B64" s="81" t="s">
        <v>61</v>
      </c>
      <c r="C64" s="82">
        <v>294095</v>
      </c>
      <c r="D64" s="82">
        <v>315418</v>
      </c>
      <c r="E64" s="85">
        <v>102.3</v>
      </c>
      <c r="F64" s="107">
        <f t="shared" si="1"/>
        <v>93.239764376161162</v>
      </c>
      <c r="G64" s="121">
        <v>55.6</v>
      </c>
    </row>
    <row r="65" spans="4:9" x14ac:dyDescent="0.15">
      <c r="D65" s="524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Q19" sqref="Q19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144</v>
      </c>
      <c r="O16" s="209" t="s">
        <v>146</v>
      </c>
    </row>
    <row r="17" spans="1:27" ht="11.1" customHeight="1" x14ac:dyDescent="0.15">
      <c r="A17" s="10" t="s">
        <v>202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205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214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213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224</v>
      </c>
      <c r="B21" s="206">
        <v>73.8</v>
      </c>
      <c r="C21" s="206"/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145</v>
      </c>
      <c r="O41" s="209" t="s">
        <v>146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202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205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214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213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224</v>
      </c>
      <c r="B46" s="215">
        <v>96.4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145</v>
      </c>
      <c r="O65" s="389" t="s">
        <v>146</v>
      </c>
    </row>
    <row r="66" spans="1:26" ht="11.1" customHeight="1" x14ac:dyDescent="0.15">
      <c r="A66" s="10" t="s">
        <v>202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205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214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213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224</v>
      </c>
      <c r="B70" s="206">
        <v>76.2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R62" sqref="R62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144</v>
      </c>
      <c r="O18" s="282" t="s">
        <v>146</v>
      </c>
    </row>
    <row r="19" spans="1:18" ht="11.1" customHeight="1" x14ac:dyDescent="0.15">
      <c r="A19" s="10" t="s">
        <v>202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205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214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213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224</v>
      </c>
      <c r="B23" s="215">
        <v>9.4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145</v>
      </c>
      <c r="O42" s="282" t="s">
        <v>146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202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205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214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213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224</v>
      </c>
      <c r="B47" s="215">
        <v>18.8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145</v>
      </c>
      <c r="O70" s="282" t="s">
        <v>146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202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205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214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15">
      <c r="A74" s="10" t="s">
        <v>213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15">
      <c r="A75" s="10" t="s">
        <v>224</v>
      </c>
      <c r="B75" s="206">
        <v>51.9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S15" sqref="S15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16" t="s">
        <v>146</v>
      </c>
      <c r="AA24" s="1"/>
    </row>
    <row r="25" spans="1:27" ht="11.1" customHeight="1" x14ac:dyDescent="0.15">
      <c r="A25" s="10" t="s">
        <v>202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205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214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213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224</v>
      </c>
      <c r="B29" s="215">
        <v>16.7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202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205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214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213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224</v>
      </c>
      <c r="B58" s="215">
        <v>36.9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</row>
    <row r="84" spans="1:18" s="212" customFormat="1" ht="11.1" customHeight="1" x14ac:dyDescent="0.15">
      <c r="A84" s="10" t="s">
        <v>202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205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214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213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15">
      <c r="A88" s="10" t="s">
        <v>224</v>
      </c>
      <c r="B88" s="206">
        <v>44.8</v>
      </c>
      <c r="C88" s="208"/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R41" sqref="R41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202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205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214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213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224</v>
      </c>
      <c r="B29" s="220">
        <v>44.4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202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205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214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213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224</v>
      </c>
      <c r="B58" s="220">
        <v>32.1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202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205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214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213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224</v>
      </c>
      <c r="B88" s="15">
        <v>138.19999999999999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2"/>
      <c r="D89" s="487"/>
    </row>
    <row r="90" spans="1:26" s="509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Q26" sqref="Q26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202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205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214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213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224</v>
      </c>
      <c r="B29" s="482">
        <v>75.7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145</v>
      </c>
      <c r="O53" s="494" t="s">
        <v>147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202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205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214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213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224</v>
      </c>
      <c r="B58" s="215">
        <v>99.7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145</v>
      </c>
      <c r="O83" s="209" t="s">
        <v>147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202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205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214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213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224</v>
      </c>
      <c r="B88" s="208">
        <v>76.099999999999994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7:BC90"/>
  <sheetViews>
    <sheetView workbookViewId="0">
      <selection activeCell="U20" sqref="U20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202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205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214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213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16.5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202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205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214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213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29.4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202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205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214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213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55.6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N37" sqref="N37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3" t="s">
        <v>153</v>
      </c>
      <c r="F1" s="201"/>
      <c r="G1" s="201"/>
      <c r="H1" s="201"/>
    </row>
    <row r="2" spans="1:13" x14ac:dyDescent="0.15">
      <c r="A2" s="557"/>
    </row>
    <row r="3" spans="1:13" ht="17.25" x14ac:dyDescent="0.2">
      <c r="A3" s="557"/>
      <c r="C3" s="201"/>
    </row>
    <row r="4" spans="1:13" ht="17.25" x14ac:dyDescent="0.2">
      <c r="A4" s="557"/>
      <c r="J4" s="201"/>
      <c r="K4" s="201"/>
      <c r="L4" s="201"/>
      <c r="M4" s="201"/>
    </row>
    <row r="5" spans="1:13" x14ac:dyDescent="0.15">
      <c r="A5" s="557"/>
    </row>
    <row r="6" spans="1:13" x14ac:dyDescent="0.15">
      <c r="A6" s="557"/>
    </row>
    <row r="7" spans="1:13" x14ac:dyDescent="0.15">
      <c r="A7" s="557"/>
    </row>
    <row r="8" spans="1:13" x14ac:dyDescent="0.15">
      <c r="A8" s="557"/>
    </row>
    <row r="9" spans="1:13" x14ac:dyDescent="0.15">
      <c r="A9" s="557"/>
    </row>
    <row r="10" spans="1:13" x14ac:dyDescent="0.15">
      <c r="A10" s="557"/>
    </row>
    <row r="11" spans="1:13" x14ac:dyDescent="0.15">
      <c r="A11" s="557"/>
    </row>
    <row r="12" spans="1:13" x14ac:dyDescent="0.15">
      <c r="A12" s="557"/>
    </row>
    <row r="13" spans="1:13" x14ac:dyDescent="0.15">
      <c r="A13" s="557"/>
    </row>
    <row r="14" spans="1:13" x14ac:dyDescent="0.15">
      <c r="A14" s="557"/>
    </row>
    <row r="15" spans="1:13" x14ac:dyDescent="0.15">
      <c r="A15" s="557"/>
    </row>
    <row r="16" spans="1:13" x14ac:dyDescent="0.15">
      <c r="A16" s="557"/>
    </row>
    <row r="17" spans="1:15" x14ac:dyDescent="0.15">
      <c r="A17" s="557"/>
    </row>
    <row r="18" spans="1:15" x14ac:dyDescent="0.15">
      <c r="A18" s="557"/>
    </row>
    <row r="19" spans="1:15" x14ac:dyDescent="0.15">
      <c r="A19" s="557"/>
    </row>
    <row r="20" spans="1:15" x14ac:dyDescent="0.15">
      <c r="A20" s="557"/>
    </row>
    <row r="21" spans="1:15" x14ac:dyDescent="0.15">
      <c r="A21" s="557"/>
    </row>
    <row r="22" spans="1:15" x14ac:dyDescent="0.15">
      <c r="A22" s="557"/>
    </row>
    <row r="23" spans="1:15" x14ac:dyDescent="0.15">
      <c r="A23" s="557"/>
    </row>
    <row r="24" spans="1:15" x14ac:dyDescent="0.15">
      <c r="A24" s="557"/>
    </row>
    <row r="25" spans="1:15" x14ac:dyDescent="0.15">
      <c r="A25" s="557"/>
    </row>
    <row r="26" spans="1:15" x14ac:dyDescent="0.15">
      <c r="A26" s="557"/>
    </row>
    <row r="27" spans="1:15" x14ac:dyDescent="0.15">
      <c r="A27" s="557"/>
    </row>
    <row r="28" spans="1:15" x14ac:dyDescent="0.15">
      <c r="A28" s="557"/>
    </row>
    <row r="29" spans="1:15" x14ac:dyDescent="0.15">
      <c r="A29" s="557"/>
      <c r="O29" s="470"/>
    </row>
    <row r="30" spans="1:15" x14ac:dyDescent="0.15">
      <c r="A30" s="557"/>
    </row>
    <row r="31" spans="1:15" x14ac:dyDescent="0.15">
      <c r="A31" s="557"/>
    </row>
    <row r="32" spans="1:15" x14ac:dyDescent="0.15">
      <c r="A32" s="557"/>
    </row>
    <row r="33" spans="1:15" x14ac:dyDescent="0.15">
      <c r="A33" s="557"/>
    </row>
    <row r="34" spans="1:15" x14ac:dyDescent="0.15">
      <c r="A34" s="557"/>
    </row>
    <row r="35" spans="1:15" s="51" customFormat="1" ht="20.100000000000001" customHeight="1" x14ac:dyDescent="0.15">
      <c r="A35" s="557"/>
      <c r="B35" s="499" t="s">
        <v>203</v>
      </c>
      <c r="C35" s="499" t="s">
        <v>152</v>
      </c>
      <c r="D35" s="499" t="s">
        <v>183</v>
      </c>
      <c r="E35" s="499" t="s">
        <v>184</v>
      </c>
      <c r="F35" s="500" t="s">
        <v>187</v>
      </c>
      <c r="G35" s="501" t="s">
        <v>190</v>
      </c>
      <c r="H35" s="501" t="s">
        <v>195</v>
      </c>
      <c r="I35" s="501" t="s">
        <v>202</v>
      </c>
      <c r="J35" s="501" t="s">
        <v>205</v>
      </c>
      <c r="K35" s="501" t="s">
        <v>210</v>
      </c>
      <c r="L35" s="501" t="s">
        <v>221</v>
      </c>
      <c r="M35" s="502" t="s">
        <v>222</v>
      </c>
      <c r="N35" s="56"/>
      <c r="O35" s="203"/>
    </row>
    <row r="36" spans="1:15" ht="25.5" customHeight="1" x14ac:dyDescent="0.15">
      <c r="A36" s="557"/>
      <c r="B36" s="269" t="s">
        <v>130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107.9</v>
      </c>
      <c r="N36" s="1"/>
      <c r="O36" s="1"/>
    </row>
    <row r="37" spans="1:15" ht="25.5" customHeight="1" x14ac:dyDescent="0.15">
      <c r="A37" s="557"/>
      <c r="B37" s="268" t="s">
        <v>157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236.5</v>
      </c>
      <c r="N37" s="1"/>
      <c r="O37" s="1"/>
    </row>
    <row r="38" spans="1:15" ht="24.75" customHeight="1" x14ac:dyDescent="0.15">
      <c r="A38" s="557"/>
      <c r="B38" s="242" t="s">
        <v>156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topLeftCell="A28" workbookViewId="0">
      <selection activeCell="O26" sqref="O26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9" t="s">
        <v>223</v>
      </c>
      <c r="C1" s="569"/>
      <c r="D1" s="569"/>
      <c r="E1" s="569"/>
      <c r="F1" s="569"/>
      <c r="G1" s="570" t="s">
        <v>154</v>
      </c>
      <c r="H1" s="570"/>
      <c r="I1" s="570"/>
      <c r="J1" s="309" t="s">
        <v>132</v>
      </c>
      <c r="K1" s="5"/>
      <c r="M1" s="5" t="s">
        <v>197</v>
      </c>
    </row>
    <row r="2" spans="1:15" x14ac:dyDescent="0.15">
      <c r="A2" s="306"/>
      <c r="B2" s="569"/>
      <c r="C2" s="569"/>
      <c r="D2" s="569"/>
      <c r="E2" s="569"/>
      <c r="F2" s="569"/>
      <c r="G2" s="570"/>
      <c r="H2" s="570"/>
      <c r="I2" s="570"/>
      <c r="J2" s="462">
        <v>220967</v>
      </c>
      <c r="K2" s="7" t="s">
        <v>134</v>
      </c>
      <c r="L2" s="278">
        <f t="shared" ref="L2:L7" si="0">SUM(J2)</f>
        <v>220967</v>
      </c>
      <c r="M2" s="462">
        <v>154838</v>
      </c>
    </row>
    <row r="3" spans="1:15" x14ac:dyDescent="0.15">
      <c r="J3" s="462">
        <v>385989</v>
      </c>
      <c r="K3" s="5" t="s">
        <v>135</v>
      </c>
      <c r="L3" s="278">
        <f t="shared" si="0"/>
        <v>385989</v>
      </c>
      <c r="M3" s="462">
        <v>242689</v>
      </c>
    </row>
    <row r="4" spans="1:15" x14ac:dyDescent="0.15">
      <c r="J4" s="462">
        <v>516550</v>
      </c>
      <c r="K4" s="5" t="s">
        <v>124</v>
      </c>
      <c r="L4" s="278">
        <f t="shared" si="0"/>
        <v>516550</v>
      </c>
      <c r="M4" s="462">
        <v>322193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118352</v>
      </c>
    </row>
    <row r="6" spans="1:15" x14ac:dyDescent="0.15">
      <c r="J6" s="462">
        <v>248909</v>
      </c>
      <c r="K6" s="5" t="s">
        <v>122</v>
      </c>
      <c r="L6" s="278">
        <f t="shared" si="0"/>
        <v>248909</v>
      </c>
      <c r="M6" s="462">
        <v>143430</v>
      </c>
    </row>
    <row r="7" spans="1:15" x14ac:dyDescent="0.15">
      <c r="J7" s="462">
        <v>841133</v>
      </c>
      <c r="K7" s="5" t="s">
        <v>125</v>
      </c>
      <c r="L7" s="278">
        <f t="shared" si="0"/>
        <v>841133</v>
      </c>
      <c r="M7" s="462">
        <v>571603</v>
      </c>
    </row>
    <row r="8" spans="1:15" x14ac:dyDescent="0.15">
      <c r="J8" s="278">
        <f>SUM(J2:J7)</f>
        <v>2364618</v>
      </c>
      <c r="K8" s="5" t="s">
        <v>111</v>
      </c>
      <c r="L8" s="60">
        <f>SUM(L2:L7)</f>
        <v>2364618</v>
      </c>
      <c r="M8" s="528">
        <f>SUM(M2:M7)</f>
        <v>1553105</v>
      </c>
    </row>
    <row r="10" spans="1:15" x14ac:dyDescent="0.15">
      <c r="K10" s="5"/>
      <c r="L10" s="5" t="s">
        <v>197</v>
      </c>
      <c r="M10" s="5" t="s">
        <v>136</v>
      </c>
      <c r="N10" s="5"/>
      <c r="O10" s="5" t="s">
        <v>155</v>
      </c>
    </row>
    <row r="11" spans="1:15" x14ac:dyDescent="0.15">
      <c r="K11" s="7" t="s">
        <v>134</v>
      </c>
      <c r="L11" s="278">
        <f>SUM(M2)</f>
        <v>154838</v>
      </c>
      <c r="M11" s="278">
        <f t="shared" ref="M11:M17" si="1">SUM(N11-L11)</f>
        <v>66129</v>
      </c>
      <c r="N11" s="278">
        <f t="shared" ref="N11:N17" si="2">SUM(L2)</f>
        <v>220967</v>
      </c>
      <c r="O11" s="463">
        <f>SUM(L11/N11)</f>
        <v>0.70072906814139668</v>
      </c>
    </row>
    <row r="12" spans="1:15" x14ac:dyDescent="0.15">
      <c r="K12" s="5" t="s">
        <v>135</v>
      </c>
      <c r="L12" s="278">
        <f t="shared" ref="L12:L17" si="3">SUM(M3)</f>
        <v>242689</v>
      </c>
      <c r="M12" s="278">
        <f t="shared" si="1"/>
        <v>143300</v>
      </c>
      <c r="N12" s="278">
        <f t="shared" si="2"/>
        <v>385989</v>
      </c>
      <c r="O12" s="463">
        <f t="shared" ref="O12:O17" si="4">SUM(L12/N12)</f>
        <v>0.62874589690379779</v>
      </c>
    </row>
    <row r="13" spans="1:15" x14ac:dyDescent="0.15">
      <c r="K13" s="5" t="s">
        <v>124</v>
      </c>
      <c r="L13" s="278">
        <f t="shared" si="3"/>
        <v>322193</v>
      </c>
      <c r="M13" s="278">
        <f t="shared" si="1"/>
        <v>194357</v>
      </c>
      <c r="N13" s="278">
        <f t="shared" si="2"/>
        <v>516550</v>
      </c>
      <c r="O13" s="463">
        <f t="shared" si="4"/>
        <v>0.62374019939986447</v>
      </c>
    </row>
    <row r="14" spans="1:15" x14ac:dyDescent="0.15">
      <c r="K14" s="5" t="s">
        <v>104</v>
      </c>
      <c r="L14" s="278">
        <f t="shared" si="3"/>
        <v>118352</v>
      </c>
      <c r="M14" s="278">
        <f t="shared" si="1"/>
        <v>32718</v>
      </c>
      <c r="N14" s="278">
        <f t="shared" si="2"/>
        <v>151070</v>
      </c>
      <c r="O14" s="463">
        <f t="shared" si="4"/>
        <v>0.78342490236314288</v>
      </c>
    </row>
    <row r="15" spans="1:15" x14ac:dyDescent="0.15">
      <c r="K15" s="5" t="s">
        <v>122</v>
      </c>
      <c r="L15" s="278">
        <f t="shared" si="3"/>
        <v>143430</v>
      </c>
      <c r="M15" s="278">
        <f t="shared" si="1"/>
        <v>105479</v>
      </c>
      <c r="N15" s="278">
        <f t="shared" si="2"/>
        <v>248909</v>
      </c>
      <c r="O15" s="463">
        <f t="shared" si="4"/>
        <v>0.57623468817921408</v>
      </c>
    </row>
    <row r="16" spans="1:15" x14ac:dyDescent="0.15">
      <c r="K16" s="5" t="s">
        <v>125</v>
      </c>
      <c r="L16" s="278">
        <f t="shared" si="3"/>
        <v>571603</v>
      </c>
      <c r="M16" s="278">
        <f t="shared" si="1"/>
        <v>269530</v>
      </c>
      <c r="N16" s="278">
        <f t="shared" si="2"/>
        <v>841133</v>
      </c>
      <c r="O16" s="463">
        <f t="shared" si="4"/>
        <v>0.67956316064165834</v>
      </c>
    </row>
    <row r="17" spans="11:15" x14ac:dyDescent="0.15">
      <c r="K17" s="5" t="s">
        <v>111</v>
      </c>
      <c r="L17" s="278">
        <f t="shared" si="3"/>
        <v>1553105</v>
      </c>
      <c r="M17" s="278">
        <f t="shared" si="1"/>
        <v>811513</v>
      </c>
      <c r="N17" s="278">
        <f t="shared" si="2"/>
        <v>2364618</v>
      </c>
      <c r="O17" s="529">
        <f t="shared" si="4"/>
        <v>0.65681010632584202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71" t="s">
        <v>132</v>
      </c>
      <c r="D56" s="572"/>
      <c r="E56" s="571" t="s">
        <v>133</v>
      </c>
      <c r="F56" s="572"/>
      <c r="G56" s="575" t="s">
        <v>138</v>
      </c>
      <c r="H56" s="571" t="s">
        <v>139</v>
      </c>
      <c r="I56" s="572"/>
    </row>
    <row r="57" spans="1:11" ht="14.25" x14ac:dyDescent="0.15">
      <c r="A57" s="45" t="s">
        <v>140</v>
      </c>
      <c r="B57" s="46"/>
      <c r="C57" s="573"/>
      <c r="D57" s="574"/>
      <c r="E57" s="573"/>
      <c r="F57" s="574"/>
      <c r="G57" s="576"/>
      <c r="H57" s="573"/>
      <c r="I57" s="574"/>
    </row>
    <row r="58" spans="1:11" ht="19.5" customHeight="1" x14ac:dyDescent="0.15">
      <c r="A58" s="50" t="s">
        <v>141</v>
      </c>
      <c r="B58" s="47"/>
      <c r="C58" s="566" t="s">
        <v>189</v>
      </c>
      <c r="D58" s="565"/>
      <c r="E58" s="567" t="s">
        <v>218</v>
      </c>
      <c r="F58" s="565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4" t="s">
        <v>186</v>
      </c>
      <c r="D59" s="565"/>
      <c r="E59" s="567" t="s">
        <v>231</v>
      </c>
      <c r="F59" s="565"/>
      <c r="G59" s="122">
        <v>26.1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67" t="s">
        <v>233</v>
      </c>
      <c r="D60" s="568"/>
      <c r="E60" s="564" t="s">
        <v>232</v>
      </c>
      <c r="F60" s="565"/>
      <c r="G60" s="116">
        <v>71.3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T32" sqref="T32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148</v>
      </c>
      <c r="O25" s="209" t="s">
        <v>147</v>
      </c>
      <c r="AI25" s="474"/>
    </row>
    <row r="26" spans="1:35" ht="9.9499999999999993" customHeight="1" x14ac:dyDescent="0.15">
      <c r="A26" s="10" t="s">
        <v>202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205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214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213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213</v>
      </c>
      <c r="B30" s="206">
        <v>62</v>
      </c>
      <c r="C30" s="206"/>
      <c r="D30" s="208"/>
      <c r="E30" s="206"/>
      <c r="F30" s="206"/>
      <c r="G30" s="206"/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149</v>
      </c>
      <c r="O55" s="209" t="s">
        <v>147</v>
      </c>
    </row>
    <row r="56" spans="1:27" ht="9.9499999999999993" customHeight="1" x14ac:dyDescent="0.15">
      <c r="A56" s="10" t="s">
        <v>202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205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214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213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224</v>
      </c>
      <c r="B60" s="206">
        <v>107.9</v>
      </c>
      <c r="C60" s="206"/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149</v>
      </c>
      <c r="O85" s="209" t="s">
        <v>147</v>
      </c>
    </row>
    <row r="86" spans="1:25" ht="9.9499999999999993" customHeight="1" x14ac:dyDescent="0.15">
      <c r="A86" s="10" t="s">
        <v>202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205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214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213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224</v>
      </c>
      <c r="B90" s="206">
        <v>57.4</v>
      </c>
      <c r="C90" s="206"/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J52" sqref="J5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7" t="s">
        <v>225</v>
      </c>
      <c r="B1" s="578"/>
      <c r="C1" s="578"/>
      <c r="D1" s="578"/>
      <c r="E1" s="578"/>
      <c r="F1" s="578"/>
      <c r="G1" s="578"/>
      <c r="M1" s="20"/>
      <c r="N1" s="453" t="s">
        <v>224</v>
      </c>
      <c r="O1" s="155"/>
      <c r="P1" s="58"/>
      <c r="Q1" s="382" t="s">
        <v>213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82276</v>
      </c>
      <c r="K3" s="271">
        <v>1</v>
      </c>
      <c r="L3" s="5">
        <f>SUM(H3)</f>
        <v>26</v>
      </c>
      <c r="M3" s="224" t="s">
        <v>31</v>
      </c>
      <c r="N3" s="17">
        <f>SUM(J3)</f>
        <v>82276</v>
      </c>
      <c r="O3" s="5">
        <f>SUM(H3)</f>
        <v>26</v>
      </c>
      <c r="P3" s="224" t="s">
        <v>31</v>
      </c>
      <c r="Q3" s="272">
        <v>86814</v>
      </c>
    </row>
    <row r="4" spans="1:19" ht="13.5" customHeight="1" x14ac:dyDescent="0.15">
      <c r="H4" s="119">
        <v>33</v>
      </c>
      <c r="I4" s="224" t="s">
        <v>0</v>
      </c>
      <c r="J4" s="17">
        <v>78191</v>
      </c>
      <c r="K4" s="271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78191</v>
      </c>
      <c r="O4" s="5">
        <f t="shared" ref="O4:O12" si="2">SUM(H4)</f>
        <v>33</v>
      </c>
      <c r="P4" s="224" t="s">
        <v>0</v>
      </c>
      <c r="Q4" s="125">
        <v>74617</v>
      </c>
    </row>
    <row r="5" spans="1:19" ht="13.5" customHeight="1" x14ac:dyDescent="0.15">
      <c r="H5" s="119">
        <v>16</v>
      </c>
      <c r="I5" s="224" t="s">
        <v>3</v>
      </c>
      <c r="J5" s="126">
        <v>58189</v>
      </c>
      <c r="K5" s="271">
        <v>3</v>
      </c>
      <c r="L5" s="5">
        <f t="shared" si="0"/>
        <v>16</v>
      </c>
      <c r="M5" s="224" t="s">
        <v>3</v>
      </c>
      <c r="N5" s="17">
        <f t="shared" si="1"/>
        <v>58189</v>
      </c>
      <c r="O5" s="5">
        <f t="shared" si="2"/>
        <v>16</v>
      </c>
      <c r="P5" s="224" t="s">
        <v>3</v>
      </c>
      <c r="Q5" s="125">
        <v>59504</v>
      </c>
      <c r="S5" s="58"/>
    </row>
    <row r="6" spans="1:19" ht="13.5" customHeight="1" x14ac:dyDescent="0.15">
      <c r="H6" s="119">
        <v>17</v>
      </c>
      <c r="I6" s="224" t="s">
        <v>22</v>
      </c>
      <c r="J6" s="17">
        <v>56209</v>
      </c>
      <c r="K6" s="271">
        <v>4</v>
      </c>
      <c r="L6" s="5">
        <f t="shared" si="0"/>
        <v>17</v>
      </c>
      <c r="M6" s="224" t="s">
        <v>22</v>
      </c>
      <c r="N6" s="17">
        <f t="shared" si="1"/>
        <v>56209</v>
      </c>
      <c r="O6" s="5">
        <f t="shared" si="2"/>
        <v>17</v>
      </c>
      <c r="P6" s="224" t="s">
        <v>22</v>
      </c>
      <c r="Q6" s="125">
        <v>46780</v>
      </c>
    </row>
    <row r="7" spans="1:19" ht="13.5" customHeight="1" x14ac:dyDescent="0.15">
      <c r="H7" s="119">
        <v>36</v>
      </c>
      <c r="I7" s="225" t="s">
        <v>5</v>
      </c>
      <c r="J7" s="17">
        <v>45556</v>
      </c>
      <c r="K7" s="271">
        <v>5</v>
      </c>
      <c r="L7" s="5">
        <f t="shared" si="0"/>
        <v>36</v>
      </c>
      <c r="M7" s="225" t="s">
        <v>5</v>
      </c>
      <c r="N7" s="17">
        <f t="shared" si="1"/>
        <v>45556</v>
      </c>
      <c r="O7" s="5">
        <f t="shared" si="2"/>
        <v>36</v>
      </c>
      <c r="P7" s="225" t="s">
        <v>5</v>
      </c>
      <c r="Q7" s="125">
        <v>81704</v>
      </c>
    </row>
    <row r="8" spans="1:19" ht="13.5" customHeight="1" x14ac:dyDescent="0.15">
      <c r="G8" s="515"/>
      <c r="H8" s="119">
        <v>34</v>
      </c>
      <c r="I8" s="224" t="s">
        <v>1</v>
      </c>
      <c r="J8" s="300">
        <v>35278</v>
      </c>
      <c r="K8" s="271">
        <v>6</v>
      </c>
      <c r="L8" s="5">
        <f t="shared" si="0"/>
        <v>34</v>
      </c>
      <c r="M8" s="224" t="s">
        <v>1</v>
      </c>
      <c r="N8" s="17">
        <f t="shared" si="1"/>
        <v>35278</v>
      </c>
      <c r="O8" s="5">
        <f t="shared" si="2"/>
        <v>34</v>
      </c>
      <c r="P8" s="224" t="s">
        <v>1</v>
      </c>
      <c r="Q8" s="125">
        <v>47794</v>
      </c>
    </row>
    <row r="9" spans="1:19" ht="13.5" customHeight="1" x14ac:dyDescent="0.15">
      <c r="H9" s="545">
        <v>40</v>
      </c>
      <c r="I9" s="302" t="s">
        <v>2</v>
      </c>
      <c r="J9" s="17">
        <v>33730</v>
      </c>
      <c r="K9" s="271">
        <v>7</v>
      </c>
      <c r="L9" s="5">
        <f t="shared" si="0"/>
        <v>40</v>
      </c>
      <c r="M9" s="302" t="s">
        <v>2</v>
      </c>
      <c r="N9" s="17">
        <f t="shared" si="1"/>
        <v>33730</v>
      </c>
      <c r="O9" s="5">
        <f t="shared" si="2"/>
        <v>40</v>
      </c>
      <c r="P9" s="302" t="s">
        <v>2</v>
      </c>
      <c r="Q9" s="125">
        <v>40682</v>
      </c>
    </row>
    <row r="10" spans="1:19" ht="13.5" customHeight="1" x14ac:dyDescent="0.15">
      <c r="G10" s="515"/>
      <c r="H10" s="119">
        <v>38</v>
      </c>
      <c r="I10" s="224" t="s">
        <v>39</v>
      </c>
      <c r="J10" s="17">
        <v>33544</v>
      </c>
      <c r="K10" s="271">
        <v>8</v>
      </c>
      <c r="L10" s="5">
        <f t="shared" si="0"/>
        <v>38</v>
      </c>
      <c r="M10" s="224" t="s">
        <v>39</v>
      </c>
      <c r="N10" s="17">
        <f t="shared" si="1"/>
        <v>33544</v>
      </c>
      <c r="O10" s="5">
        <f t="shared" si="2"/>
        <v>38</v>
      </c>
      <c r="P10" s="224" t="s">
        <v>39</v>
      </c>
      <c r="Q10" s="125">
        <v>25146</v>
      </c>
    </row>
    <row r="11" spans="1:19" ht="13.5" customHeight="1" x14ac:dyDescent="0.15">
      <c r="H11" s="194">
        <v>24</v>
      </c>
      <c r="I11" s="302" t="s">
        <v>29</v>
      </c>
      <c r="J11" s="541">
        <v>31221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31221</v>
      </c>
      <c r="O11" s="5">
        <f t="shared" si="2"/>
        <v>24</v>
      </c>
      <c r="P11" s="302" t="s">
        <v>29</v>
      </c>
      <c r="Q11" s="125">
        <v>31691</v>
      </c>
    </row>
    <row r="12" spans="1:19" ht="13.5" customHeight="1" thickBot="1" x14ac:dyDescent="0.2">
      <c r="H12" s="373">
        <v>13</v>
      </c>
      <c r="I12" s="540" t="s">
        <v>7</v>
      </c>
      <c r="J12" s="543">
        <v>27559</v>
      </c>
      <c r="K12" s="270">
        <v>10</v>
      </c>
      <c r="L12" s="5">
        <f t="shared" si="0"/>
        <v>13</v>
      </c>
      <c r="M12" s="540" t="s">
        <v>7</v>
      </c>
      <c r="N12" s="160">
        <f t="shared" si="1"/>
        <v>27559</v>
      </c>
      <c r="O12" s="18">
        <f t="shared" si="2"/>
        <v>13</v>
      </c>
      <c r="P12" s="540" t="s">
        <v>7</v>
      </c>
      <c r="Q12" s="273">
        <v>30770</v>
      </c>
    </row>
    <row r="13" spans="1:19" ht="13.5" customHeight="1" thickTop="1" thickBot="1" x14ac:dyDescent="0.2">
      <c r="H13" s="168">
        <v>25</v>
      </c>
      <c r="I13" s="245" t="s">
        <v>30</v>
      </c>
      <c r="J13" s="542">
        <v>23449</v>
      </c>
      <c r="K13" s="147"/>
      <c r="L13" s="113"/>
      <c r="M13" s="228"/>
      <c r="N13" s="460">
        <f>SUM(J43)</f>
        <v>619781</v>
      </c>
      <c r="O13" s="5"/>
      <c r="P13" s="372" t="s">
        <v>181</v>
      </c>
      <c r="Q13" s="275">
        <v>690146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23036</v>
      </c>
      <c r="K14" s="147"/>
      <c r="L14" s="31"/>
      <c r="N14" t="s">
        <v>66</v>
      </c>
      <c r="O14"/>
    </row>
    <row r="15" spans="1:19" ht="13.5" customHeight="1" x14ac:dyDescent="0.15">
      <c r="H15" s="119">
        <v>2</v>
      </c>
      <c r="I15" s="224" t="s">
        <v>6</v>
      </c>
      <c r="J15" s="17">
        <v>13054</v>
      </c>
      <c r="K15" s="147"/>
      <c r="L15" s="31"/>
      <c r="M15" s="1" t="s">
        <v>226</v>
      </c>
      <c r="N15" s="19"/>
      <c r="O15"/>
      <c r="P15" s="453" t="s">
        <v>227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12801</v>
      </c>
      <c r="K16" s="147"/>
      <c r="L16" s="5">
        <f>SUM(L3)</f>
        <v>26</v>
      </c>
      <c r="M16" s="17">
        <f>SUM(N3)</f>
        <v>82276</v>
      </c>
      <c r="N16" s="224" t="s">
        <v>31</v>
      </c>
      <c r="O16" s="5">
        <f>SUM(O3)</f>
        <v>26</v>
      </c>
      <c r="P16" s="17">
        <f>SUM(M16)</f>
        <v>82276</v>
      </c>
      <c r="Q16" s="377">
        <v>93908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200</v>
      </c>
      <c r="J17" s="17">
        <v>10290</v>
      </c>
      <c r="K17" s="147"/>
      <c r="L17" s="5">
        <f t="shared" ref="L17:L25" si="3">SUM(L4)</f>
        <v>33</v>
      </c>
      <c r="M17" s="17">
        <f t="shared" ref="M17:M25" si="4">SUM(N4)</f>
        <v>78191</v>
      </c>
      <c r="N17" s="224" t="s">
        <v>0</v>
      </c>
      <c r="O17" s="5">
        <f t="shared" ref="O17:O25" si="5">SUM(O4)</f>
        <v>33</v>
      </c>
      <c r="P17" s="17">
        <f t="shared" ref="P17:P25" si="6">SUM(M17)</f>
        <v>78191</v>
      </c>
      <c r="Q17" s="378">
        <v>100859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15</v>
      </c>
      <c r="I18" s="224" t="s">
        <v>21</v>
      </c>
      <c r="J18" s="17">
        <v>8571</v>
      </c>
      <c r="K18" s="147"/>
      <c r="L18" s="5">
        <f t="shared" si="3"/>
        <v>16</v>
      </c>
      <c r="M18" s="17">
        <f t="shared" si="4"/>
        <v>58189</v>
      </c>
      <c r="N18" s="224" t="s">
        <v>3</v>
      </c>
      <c r="O18" s="5">
        <f t="shared" si="5"/>
        <v>16</v>
      </c>
      <c r="P18" s="17">
        <f t="shared" si="6"/>
        <v>58189</v>
      </c>
      <c r="Q18" s="378">
        <v>58500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7"/>
      <c r="H19" s="119">
        <v>37</v>
      </c>
      <c r="I19" s="224" t="s">
        <v>38</v>
      </c>
      <c r="J19" s="17">
        <v>8407</v>
      </c>
      <c r="L19" s="5">
        <f t="shared" si="3"/>
        <v>17</v>
      </c>
      <c r="M19" s="17">
        <f t="shared" si="4"/>
        <v>56209</v>
      </c>
      <c r="N19" s="224" t="s">
        <v>22</v>
      </c>
      <c r="O19" s="5">
        <f t="shared" si="5"/>
        <v>17</v>
      </c>
      <c r="P19" s="17">
        <f t="shared" si="6"/>
        <v>56209</v>
      </c>
      <c r="Q19" s="378">
        <v>51815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3</v>
      </c>
      <c r="I20" s="224" t="s">
        <v>11</v>
      </c>
      <c r="J20" s="17">
        <v>8115</v>
      </c>
      <c r="L20" s="5">
        <f t="shared" si="3"/>
        <v>36</v>
      </c>
      <c r="M20" s="17">
        <f t="shared" si="4"/>
        <v>45556</v>
      </c>
      <c r="N20" s="225" t="s">
        <v>5</v>
      </c>
      <c r="O20" s="5">
        <f t="shared" si="5"/>
        <v>36</v>
      </c>
      <c r="P20" s="17">
        <f t="shared" si="6"/>
        <v>45556</v>
      </c>
      <c r="Q20" s="378">
        <v>53642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21</v>
      </c>
      <c r="I21" s="454" t="s">
        <v>192</v>
      </c>
      <c r="J21" s="17">
        <v>6363</v>
      </c>
      <c r="L21" s="5">
        <f t="shared" si="3"/>
        <v>34</v>
      </c>
      <c r="M21" s="17">
        <f t="shared" si="4"/>
        <v>35278</v>
      </c>
      <c r="N21" s="224" t="s">
        <v>1</v>
      </c>
      <c r="O21" s="5">
        <f t="shared" si="5"/>
        <v>34</v>
      </c>
      <c r="P21" s="17">
        <f t="shared" si="6"/>
        <v>35278</v>
      </c>
      <c r="Q21" s="378">
        <v>46659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5916</v>
      </c>
      <c r="K22" s="19"/>
      <c r="L22" s="5">
        <f t="shared" si="3"/>
        <v>40</v>
      </c>
      <c r="M22" s="17">
        <f t="shared" si="4"/>
        <v>33730</v>
      </c>
      <c r="N22" s="302" t="s">
        <v>2</v>
      </c>
      <c r="O22" s="5">
        <f t="shared" si="5"/>
        <v>40</v>
      </c>
      <c r="P22" s="17">
        <f t="shared" si="6"/>
        <v>33730</v>
      </c>
      <c r="Q22" s="378">
        <v>37016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22</v>
      </c>
      <c r="I23" s="224" t="s">
        <v>27</v>
      </c>
      <c r="J23" s="300">
        <v>3787</v>
      </c>
      <c r="K23" s="19"/>
      <c r="L23" s="5">
        <f t="shared" si="3"/>
        <v>38</v>
      </c>
      <c r="M23" s="17">
        <f t="shared" si="4"/>
        <v>33544</v>
      </c>
      <c r="N23" s="224" t="s">
        <v>39</v>
      </c>
      <c r="O23" s="5">
        <f t="shared" si="5"/>
        <v>38</v>
      </c>
      <c r="P23" s="17">
        <f t="shared" si="6"/>
        <v>33544</v>
      </c>
      <c r="Q23" s="378">
        <v>28475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</v>
      </c>
      <c r="I24" s="224" t="s">
        <v>4</v>
      </c>
      <c r="J24" s="17">
        <v>2527</v>
      </c>
      <c r="K24" s="19"/>
      <c r="L24" s="5">
        <f t="shared" si="3"/>
        <v>24</v>
      </c>
      <c r="M24" s="17">
        <f t="shared" si="4"/>
        <v>31221</v>
      </c>
      <c r="N24" s="302" t="s">
        <v>29</v>
      </c>
      <c r="O24" s="5">
        <f t="shared" si="5"/>
        <v>24</v>
      </c>
      <c r="P24" s="17">
        <f t="shared" si="6"/>
        <v>31221</v>
      </c>
      <c r="Q24" s="378">
        <v>35593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2020</v>
      </c>
      <c r="K25" s="19"/>
      <c r="L25" s="18">
        <f t="shared" si="3"/>
        <v>13</v>
      </c>
      <c r="M25" s="160">
        <f t="shared" si="4"/>
        <v>27559</v>
      </c>
      <c r="N25" s="540" t="s">
        <v>7</v>
      </c>
      <c r="O25" s="18">
        <f t="shared" si="5"/>
        <v>13</v>
      </c>
      <c r="P25" s="160">
        <f t="shared" si="6"/>
        <v>27559</v>
      </c>
      <c r="Q25" s="379">
        <v>30976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12</v>
      </c>
      <c r="I26" s="224" t="s">
        <v>19</v>
      </c>
      <c r="J26" s="17">
        <v>1780</v>
      </c>
      <c r="K26" s="19"/>
      <c r="L26" s="161"/>
      <c r="M26" s="226">
        <f>SUM(J43-(M16+M17+M18+M19+M20+M21+M22+M23+M24+M25))</f>
        <v>138028</v>
      </c>
      <c r="N26" s="301" t="s">
        <v>46</v>
      </c>
      <c r="O26" s="162"/>
      <c r="P26" s="226">
        <f>SUM(M26)</f>
        <v>138028</v>
      </c>
      <c r="Q26" s="226"/>
      <c r="R26" s="246">
        <v>717521</v>
      </c>
      <c r="T26" s="33"/>
    </row>
    <row r="27" spans="2:20" ht="13.5" customHeight="1" x14ac:dyDescent="0.15">
      <c r="H27" s="119">
        <v>27</v>
      </c>
      <c r="I27" s="224" t="s">
        <v>32</v>
      </c>
      <c r="J27" s="193">
        <v>1612</v>
      </c>
      <c r="K27" s="19"/>
      <c r="M27" s="58" t="s">
        <v>215</v>
      </c>
      <c r="N27" s="58"/>
      <c r="O27" s="155"/>
      <c r="P27" s="156" t="s">
        <v>216</v>
      </c>
    </row>
    <row r="28" spans="2:20" ht="13.5" customHeight="1" x14ac:dyDescent="0.15">
      <c r="G28" s="21"/>
      <c r="H28" s="119">
        <v>39</v>
      </c>
      <c r="I28" s="224" t="s">
        <v>40</v>
      </c>
      <c r="J28" s="17">
        <v>1248</v>
      </c>
      <c r="K28" s="19"/>
      <c r="M28" s="125">
        <f t="shared" ref="M28:M37" si="7">SUM(Q3)</f>
        <v>86814</v>
      </c>
      <c r="N28" s="224" t="s">
        <v>31</v>
      </c>
      <c r="O28" s="5">
        <f>SUM(L3)</f>
        <v>26</v>
      </c>
      <c r="P28" s="125">
        <f t="shared" ref="P28:P37" si="8">SUM(Q3)</f>
        <v>86814</v>
      </c>
    </row>
    <row r="29" spans="2:20" ht="13.5" customHeight="1" x14ac:dyDescent="0.15">
      <c r="H29" s="119">
        <v>29</v>
      </c>
      <c r="I29" s="224" t="s">
        <v>116</v>
      </c>
      <c r="J29" s="17">
        <v>1096</v>
      </c>
      <c r="K29" s="19"/>
      <c r="M29" s="125">
        <f t="shared" si="7"/>
        <v>74617</v>
      </c>
      <c r="N29" s="224" t="s">
        <v>0</v>
      </c>
      <c r="O29" s="5">
        <f t="shared" ref="O29:O37" si="9">SUM(L4)</f>
        <v>33</v>
      </c>
      <c r="P29" s="125">
        <f t="shared" si="8"/>
        <v>74617</v>
      </c>
    </row>
    <row r="30" spans="2:20" ht="13.5" customHeight="1" x14ac:dyDescent="0.15">
      <c r="H30" s="119">
        <v>35</v>
      </c>
      <c r="I30" s="224" t="s">
        <v>37</v>
      </c>
      <c r="J30" s="193">
        <v>876</v>
      </c>
      <c r="K30" s="19"/>
      <c r="M30" s="125">
        <f t="shared" si="7"/>
        <v>59504</v>
      </c>
      <c r="N30" s="224" t="s">
        <v>3</v>
      </c>
      <c r="O30" s="5">
        <f t="shared" si="9"/>
        <v>16</v>
      </c>
      <c r="P30" s="125">
        <f t="shared" si="8"/>
        <v>59504</v>
      </c>
    </row>
    <row r="31" spans="2:20" ht="13.5" customHeight="1" x14ac:dyDescent="0.15">
      <c r="H31" s="119">
        <v>32</v>
      </c>
      <c r="I31" s="224" t="s">
        <v>36</v>
      </c>
      <c r="J31" s="193">
        <v>781</v>
      </c>
      <c r="K31" s="19"/>
      <c r="M31" s="125">
        <f t="shared" si="7"/>
        <v>46780</v>
      </c>
      <c r="N31" s="224" t="s">
        <v>22</v>
      </c>
      <c r="O31" s="5">
        <f t="shared" si="9"/>
        <v>17</v>
      </c>
      <c r="P31" s="125">
        <f t="shared" si="8"/>
        <v>46780</v>
      </c>
    </row>
    <row r="32" spans="2:20" ht="13.5" customHeight="1" x14ac:dyDescent="0.15">
      <c r="H32" s="119">
        <v>18</v>
      </c>
      <c r="I32" s="224" t="s">
        <v>23</v>
      </c>
      <c r="J32" s="17">
        <v>440</v>
      </c>
      <c r="K32" s="19"/>
      <c r="M32" s="125">
        <f t="shared" si="7"/>
        <v>81704</v>
      </c>
      <c r="N32" s="225" t="s">
        <v>5</v>
      </c>
      <c r="O32" s="5">
        <f t="shared" si="9"/>
        <v>36</v>
      </c>
      <c r="P32" s="125">
        <f t="shared" si="8"/>
        <v>81704</v>
      </c>
      <c r="S32" s="14"/>
    </row>
    <row r="33" spans="7:21" ht="13.5" customHeight="1" x14ac:dyDescent="0.15">
      <c r="G33" s="516"/>
      <c r="H33" s="119">
        <v>6</v>
      </c>
      <c r="I33" s="224" t="s">
        <v>14</v>
      </c>
      <c r="J33" s="17">
        <v>338</v>
      </c>
      <c r="K33" s="19"/>
      <c r="M33" s="125">
        <f t="shared" si="7"/>
        <v>47794</v>
      </c>
      <c r="N33" s="224" t="s">
        <v>1</v>
      </c>
      <c r="O33" s="5">
        <f t="shared" si="9"/>
        <v>34</v>
      </c>
      <c r="P33" s="125">
        <f t="shared" si="8"/>
        <v>47794</v>
      </c>
      <c r="S33" s="33"/>
      <c r="T33" s="33"/>
    </row>
    <row r="34" spans="7:21" ht="13.5" customHeight="1" x14ac:dyDescent="0.15">
      <c r="H34" s="119">
        <v>4</v>
      </c>
      <c r="I34" s="224" t="s">
        <v>12</v>
      </c>
      <c r="J34" s="300">
        <v>291</v>
      </c>
      <c r="K34" s="19"/>
      <c r="M34" s="125">
        <f t="shared" si="7"/>
        <v>40682</v>
      </c>
      <c r="N34" s="302" t="s">
        <v>2</v>
      </c>
      <c r="O34" s="5">
        <f t="shared" si="9"/>
        <v>40</v>
      </c>
      <c r="P34" s="125">
        <f t="shared" si="8"/>
        <v>40682</v>
      </c>
      <c r="S34" s="33"/>
      <c r="T34" s="33"/>
    </row>
    <row r="35" spans="7:21" ht="13.5" customHeight="1" x14ac:dyDescent="0.15">
      <c r="H35" s="119">
        <v>23</v>
      </c>
      <c r="I35" s="224" t="s">
        <v>28</v>
      </c>
      <c r="J35" s="17">
        <v>282</v>
      </c>
      <c r="K35" s="19"/>
      <c r="M35" s="125">
        <f t="shared" si="7"/>
        <v>25146</v>
      </c>
      <c r="N35" s="224" t="s">
        <v>39</v>
      </c>
      <c r="O35" s="5">
        <f t="shared" si="9"/>
        <v>38</v>
      </c>
      <c r="P35" s="125">
        <f t="shared" si="8"/>
        <v>25146</v>
      </c>
      <c r="S35" s="33"/>
    </row>
    <row r="36" spans="7:21" ht="13.5" customHeight="1" x14ac:dyDescent="0.15">
      <c r="H36" s="119">
        <v>19</v>
      </c>
      <c r="I36" s="224" t="s">
        <v>24</v>
      </c>
      <c r="J36" s="17">
        <v>280</v>
      </c>
      <c r="K36" s="19"/>
      <c r="M36" s="125">
        <f t="shared" si="7"/>
        <v>31691</v>
      </c>
      <c r="N36" s="302" t="s">
        <v>29</v>
      </c>
      <c r="O36" s="5">
        <f t="shared" si="9"/>
        <v>24</v>
      </c>
      <c r="P36" s="125">
        <f t="shared" si="8"/>
        <v>31691</v>
      </c>
      <c r="S36" s="33"/>
    </row>
    <row r="37" spans="7:21" ht="13.5" customHeight="1" thickBot="1" x14ac:dyDescent="0.2">
      <c r="H37" s="119">
        <v>7</v>
      </c>
      <c r="I37" s="224" t="s">
        <v>15</v>
      </c>
      <c r="J37" s="300">
        <v>205</v>
      </c>
      <c r="K37" s="19"/>
      <c r="M37" s="159">
        <f t="shared" si="7"/>
        <v>30770</v>
      </c>
      <c r="N37" s="540" t="s">
        <v>7</v>
      </c>
      <c r="O37" s="18">
        <f t="shared" si="9"/>
        <v>13</v>
      </c>
      <c r="P37" s="159">
        <f t="shared" si="8"/>
        <v>30770</v>
      </c>
      <c r="S37" s="33"/>
    </row>
    <row r="38" spans="7:21" ht="13.5" customHeight="1" thickTop="1" x14ac:dyDescent="0.15">
      <c r="G38" s="497"/>
      <c r="H38" s="119">
        <v>20</v>
      </c>
      <c r="I38" s="224" t="s">
        <v>25</v>
      </c>
      <c r="J38" s="126">
        <v>186</v>
      </c>
      <c r="K38" s="19"/>
      <c r="M38" s="466">
        <f>SUM(Q13-(Q3+Q4+Q5+Q6+Q7+Q8+Q9+Q10+Q11+Q12))</f>
        <v>164644</v>
      </c>
      <c r="N38" s="467" t="s">
        <v>196</v>
      </c>
      <c r="O38" s="468"/>
      <c r="P38" s="469">
        <f>SUM(M38)</f>
        <v>164644</v>
      </c>
      <c r="U38" s="33"/>
    </row>
    <row r="39" spans="7:21" ht="13.5" customHeight="1" x14ac:dyDescent="0.15">
      <c r="H39" s="119">
        <v>5</v>
      </c>
      <c r="I39" s="224" t="s">
        <v>13</v>
      </c>
      <c r="J39" s="300">
        <v>103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72</v>
      </c>
      <c r="K40" s="19"/>
    </row>
    <row r="41" spans="7:21" ht="13.5" customHeight="1" x14ac:dyDescent="0.15">
      <c r="G41" s="516"/>
      <c r="H41" s="119">
        <v>28</v>
      </c>
      <c r="I41" s="224" t="s">
        <v>33</v>
      </c>
      <c r="J41" s="17">
        <v>62</v>
      </c>
      <c r="K41" s="19"/>
    </row>
    <row r="42" spans="7:21" ht="13.5" customHeight="1" thickBot="1" x14ac:dyDescent="0.2">
      <c r="H42" s="194">
        <v>8</v>
      </c>
      <c r="I42" s="227" t="s">
        <v>16</v>
      </c>
      <c r="J42" s="160">
        <v>40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619781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224</v>
      </c>
      <c r="D52" s="12" t="s">
        <v>213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31</v>
      </c>
      <c r="C53" s="17">
        <f t="shared" ref="C53:C62" si="10">SUM(J3)</f>
        <v>82276</v>
      </c>
      <c r="D53" s="126">
        <f t="shared" ref="D53:D63" si="11">SUM(Q3)</f>
        <v>86814</v>
      </c>
      <c r="E53" s="123">
        <f t="shared" ref="E53:E62" si="12">SUM(P16/Q16*100)</f>
        <v>87.613408868254041</v>
      </c>
      <c r="F53" s="25">
        <f t="shared" ref="F53:F63" si="13">SUM(C53/D53*100)</f>
        <v>94.772732508581569</v>
      </c>
      <c r="G53" s="26"/>
      <c r="I53" s="223"/>
    </row>
    <row r="54" spans="1:16" ht="13.5" customHeight="1" x14ac:dyDescent="0.15">
      <c r="A54" s="13">
        <v>2</v>
      </c>
      <c r="B54" s="224" t="s">
        <v>0</v>
      </c>
      <c r="C54" s="17">
        <f t="shared" si="10"/>
        <v>78191</v>
      </c>
      <c r="D54" s="126">
        <f t="shared" si="11"/>
        <v>74617</v>
      </c>
      <c r="E54" s="123">
        <f t="shared" si="12"/>
        <v>77.525059736860371</v>
      </c>
      <c r="F54" s="25">
        <f t="shared" si="13"/>
        <v>104.78979321066244</v>
      </c>
      <c r="G54" s="26"/>
      <c r="I54" s="223"/>
    </row>
    <row r="55" spans="1:16" ht="13.5" customHeight="1" x14ac:dyDescent="0.15">
      <c r="A55" s="13">
        <v>3</v>
      </c>
      <c r="B55" s="224" t="s">
        <v>3</v>
      </c>
      <c r="C55" s="17">
        <f t="shared" si="10"/>
        <v>58189</v>
      </c>
      <c r="D55" s="126">
        <f t="shared" si="11"/>
        <v>59504</v>
      </c>
      <c r="E55" s="123">
        <f t="shared" si="12"/>
        <v>99.46837606837606</v>
      </c>
      <c r="F55" s="25">
        <f t="shared" si="13"/>
        <v>97.790064533476738</v>
      </c>
      <c r="G55" s="26"/>
      <c r="I55" s="223"/>
    </row>
    <row r="56" spans="1:16" ht="13.5" customHeight="1" x14ac:dyDescent="0.15">
      <c r="A56" s="13">
        <v>4</v>
      </c>
      <c r="B56" s="224" t="s">
        <v>22</v>
      </c>
      <c r="C56" s="17">
        <f t="shared" si="10"/>
        <v>56209</v>
      </c>
      <c r="D56" s="126">
        <f t="shared" si="11"/>
        <v>46780</v>
      </c>
      <c r="E56" s="123">
        <f t="shared" si="12"/>
        <v>108.48016983498987</v>
      </c>
      <c r="F56" s="25">
        <f t="shared" si="13"/>
        <v>120.15604959384352</v>
      </c>
      <c r="G56" s="26"/>
      <c r="I56" s="223"/>
    </row>
    <row r="57" spans="1:16" ht="13.5" customHeight="1" x14ac:dyDescent="0.15">
      <c r="A57" s="13">
        <v>5</v>
      </c>
      <c r="B57" s="225" t="s">
        <v>5</v>
      </c>
      <c r="C57" s="17">
        <f t="shared" si="10"/>
        <v>45556</v>
      </c>
      <c r="D57" s="126">
        <f t="shared" si="11"/>
        <v>81704</v>
      </c>
      <c r="E57" s="123">
        <f t="shared" si="12"/>
        <v>84.925990828082476</v>
      </c>
      <c r="F57" s="25">
        <f t="shared" si="13"/>
        <v>55.757368060315279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1</v>
      </c>
      <c r="C58" s="17">
        <f t="shared" si="10"/>
        <v>35278</v>
      </c>
      <c r="D58" s="126">
        <f t="shared" si="11"/>
        <v>47794</v>
      </c>
      <c r="E58" s="123">
        <f t="shared" si="12"/>
        <v>75.608135622280798</v>
      </c>
      <c r="F58" s="25">
        <f t="shared" si="13"/>
        <v>73.812612461815291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33730</v>
      </c>
      <c r="D59" s="126">
        <f t="shared" si="11"/>
        <v>40682</v>
      </c>
      <c r="E59" s="123">
        <f t="shared" si="12"/>
        <v>91.122757726388599</v>
      </c>
      <c r="F59" s="25">
        <f t="shared" si="13"/>
        <v>82.911361290005402</v>
      </c>
      <c r="G59" s="26"/>
    </row>
    <row r="60" spans="1:16" ht="13.5" customHeight="1" x14ac:dyDescent="0.15">
      <c r="A60" s="13">
        <v>8</v>
      </c>
      <c r="B60" s="224" t="s">
        <v>39</v>
      </c>
      <c r="C60" s="17">
        <f t="shared" si="10"/>
        <v>33544</v>
      </c>
      <c r="D60" s="126">
        <f t="shared" si="11"/>
        <v>25146</v>
      </c>
      <c r="E60" s="123">
        <f t="shared" si="12"/>
        <v>117.80158033362598</v>
      </c>
      <c r="F60" s="25">
        <f t="shared" si="13"/>
        <v>133.39696174341844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31221</v>
      </c>
      <c r="D61" s="126">
        <f t="shared" si="11"/>
        <v>31691</v>
      </c>
      <c r="E61" s="123">
        <f t="shared" si="12"/>
        <v>87.716685865198215</v>
      </c>
      <c r="F61" s="25">
        <f t="shared" si="13"/>
        <v>98.516929096588939</v>
      </c>
      <c r="G61" s="26"/>
    </row>
    <row r="62" spans="1:16" ht="13.5" customHeight="1" thickBot="1" x14ac:dyDescent="0.2">
      <c r="A62" s="179">
        <v>10</v>
      </c>
      <c r="B62" s="540" t="s">
        <v>7</v>
      </c>
      <c r="C62" s="160">
        <f t="shared" si="10"/>
        <v>27559</v>
      </c>
      <c r="D62" s="180">
        <f t="shared" si="11"/>
        <v>30770</v>
      </c>
      <c r="E62" s="181">
        <f t="shared" si="12"/>
        <v>88.968879132231407</v>
      </c>
      <c r="F62" s="182">
        <f t="shared" si="13"/>
        <v>89.564510887227826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619781</v>
      </c>
      <c r="D63" s="185">
        <f t="shared" si="11"/>
        <v>690146</v>
      </c>
      <c r="E63" s="186">
        <f>SUM(C63/R26*100)</f>
        <v>86.378099038216305</v>
      </c>
      <c r="F63" s="187">
        <f t="shared" si="13"/>
        <v>89.804331257444076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Q54" sqref="Q5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224</v>
      </c>
      <c r="I2" s="119"/>
      <c r="J2" s="257" t="s">
        <v>123</v>
      </c>
      <c r="K2" s="5"/>
      <c r="L2" s="408" t="s">
        <v>213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27475</v>
      </c>
      <c r="I4" s="119">
        <v>33</v>
      </c>
      <c r="J4" s="224" t="s">
        <v>0</v>
      </c>
      <c r="K4" s="163">
        <f>SUM(I4)</f>
        <v>33</v>
      </c>
      <c r="L4" s="425">
        <v>19193</v>
      </c>
      <c r="M4" s="54"/>
      <c r="N4" s="130"/>
      <c r="O4" s="130"/>
      <c r="S4" s="31"/>
      <c r="T4" s="31"/>
      <c r="U4" s="31"/>
    </row>
    <row r="5" spans="8:30" x14ac:dyDescent="0.15">
      <c r="H5" s="53">
        <v>14139</v>
      </c>
      <c r="I5" s="119">
        <v>26</v>
      </c>
      <c r="J5" s="224" t="s">
        <v>31</v>
      </c>
      <c r="K5" s="163">
        <f t="shared" ref="K5:K13" si="0">SUM(I5)</f>
        <v>26</v>
      </c>
      <c r="L5" s="426">
        <v>13400</v>
      </c>
      <c r="M5" s="54"/>
      <c r="N5" s="130"/>
      <c r="O5" s="130"/>
      <c r="S5" s="31"/>
      <c r="T5" s="31"/>
      <c r="U5" s="31"/>
    </row>
    <row r="6" spans="8:30" x14ac:dyDescent="0.15">
      <c r="H6" s="127">
        <v>7321</v>
      </c>
      <c r="I6" s="119">
        <v>14</v>
      </c>
      <c r="J6" s="224" t="s">
        <v>20</v>
      </c>
      <c r="K6" s="163">
        <f t="shared" si="0"/>
        <v>14</v>
      </c>
      <c r="L6" s="426">
        <v>8773</v>
      </c>
      <c r="M6" s="54"/>
      <c r="N6" s="256"/>
      <c r="O6" s="130"/>
      <c r="S6" s="31"/>
      <c r="T6" s="31"/>
      <c r="U6" s="31"/>
    </row>
    <row r="7" spans="8:30" x14ac:dyDescent="0.15">
      <c r="H7" s="243">
        <v>4762</v>
      </c>
      <c r="I7" s="119">
        <v>38</v>
      </c>
      <c r="J7" s="224" t="s">
        <v>39</v>
      </c>
      <c r="K7" s="163">
        <f t="shared" si="0"/>
        <v>38</v>
      </c>
      <c r="L7" s="426">
        <v>4617</v>
      </c>
      <c r="M7" s="54"/>
      <c r="N7" s="130"/>
      <c r="O7" s="130"/>
      <c r="S7" s="31"/>
      <c r="T7" s="31"/>
      <c r="U7" s="31"/>
    </row>
    <row r="8" spans="8:30" x14ac:dyDescent="0.15">
      <c r="H8" s="127">
        <v>3841</v>
      </c>
      <c r="I8" s="119">
        <v>34</v>
      </c>
      <c r="J8" s="224" t="s">
        <v>1</v>
      </c>
      <c r="K8" s="163">
        <f t="shared" si="0"/>
        <v>34</v>
      </c>
      <c r="L8" s="426">
        <v>1578</v>
      </c>
      <c r="M8" s="54"/>
      <c r="N8" s="130"/>
      <c r="O8" s="130"/>
      <c r="S8" s="31"/>
      <c r="T8" s="31"/>
      <c r="U8" s="31"/>
    </row>
    <row r="9" spans="8:30" x14ac:dyDescent="0.15">
      <c r="H9" s="452">
        <v>3629</v>
      </c>
      <c r="I9" s="119">
        <v>24</v>
      </c>
      <c r="J9" s="224" t="s">
        <v>29</v>
      </c>
      <c r="K9" s="163">
        <f t="shared" si="0"/>
        <v>24</v>
      </c>
      <c r="L9" s="426">
        <v>2028</v>
      </c>
      <c r="M9" s="54"/>
      <c r="N9" s="130"/>
      <c r="O9" s="130"/>
      <c r="S9" s="31"/>
      <c r="T9" s="31"/>
      <c r="U9" s="31"/>
    </row>
    <row r="10" spans="8:30" x14ac:dyDescent="0.15">
      <c r="H10" s="127">
        <v>3512</v>
      </c>
      <c r="I10" s="194">
        <v>15</v>
      </c>
      <c r="J10" s="227" t="s">
        <v>21</v>
      </c>
      <c r="K10" s="163">
        <f t="shared" si="0"/>
        <v>15</v>
      </c>
      <c r="L10" s="426">
        <v>3166</v>
      </c>
      <c r="S10" s="31"/>
      <c r="T10" s="31"/>
      <c r="U10" s="31"/>
    </row>
    <row r="11" spans="8:30" x14ac:dyDescent="0.15">
      <c r="H11" s="139">
        <v>2621</v>
      </c>
      <c r="I11" s="119">
        <v>37</v>
      </c>
      <c r="J11" s="224" t="s">
        <v>38</v>
      </c>
      <c r="K11" s="163">
        <f t="shared" si="0"/>
        <v>37</v>
      </c>
      <c r="L11" s="426">
        <v>2285</v>
      </c>
      <c r="M11" s="54"/>
      <c r="N11" s="130"/>
      <c r="O11" s="130"/>
      <c r="S11" s="31"/>
      <c r="T11" s="31"/>
      <c r="U11" s="31"/>
    </row>
    <row r="12" spans="8:30" x14ac:dyDescent="0.15">
      <c r="H12" s="233">
        <v>1932</v>
      </c>
      <c r="I12" s="194">
        <v>36</v>
      </c>
      <c r="J12" s="227" t="s">
        <v>5</v>
      </c>
      <c r="K12" s="163">
        <f t="shared" si="0"/>
        <v>36</v>
      </c>
      <c r="L12" s="426">
        <v>1100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8">
        <v>1022</v>
      </c>
      <c r="I13" s="526">
        <v>17</v>
      </c>
      <c r="J13" s="527" t="s">
        <v>22</v>
      </c>
      <c r="K13" s="163">
        <f t="shared" si="0"/>
        <v>17</v>
      </c>
      <c r="L13" s="426">
        <v>1350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53">
        <v>993</v>
      </c>
      <c r="I14" s="168">
        <v>25</v>
      </c>
      <c r="J14" s="245" t="s">
        <v>30</v>
      </c>
      <c r="K14" s="151" t="s">
        <v>8</v>
      </c>
      <c r="L14" s="427">
        <v>60395</v>
      </c>
      <c r="S14" s="31"/>
      <c r="T14" s="31"/>
      <c r="U14" s="31"/>
    </row>
    <row r="15" spans="8:30" x14ac:dyDescent="0.15">
      <c r="H15" s="53">
        <v>885</v>
      </c>
      <c r="I15" s="404">
        <v>40</v>
      </c>
      <c r="J15" s="225" t="s">
        <v>2</v>
      </c>
      <c r="K15" s="61"/>
      <c r="L15" s="1" t="s">
        <v>67</v>
      </c>
      <c r="M15" s="533" t="s">
        <v>112</v>
      </c>
      <c r="N15" s="51" t="s">
        <v>83</v>
      </c>
      <c r="S15" s="31"/>
      <c r="T15" s="31"/>
      <c r="U15" s="31"/>
    </row>
    <row r="16" spans="8:30" x14ac:dyDescent="0.15">
      <c r="H16" s="53">
        <v>725</v>
      </c>
      <c r="I16" s="119">
        <v>27</v>
      </c>
      <c r="J16" s="224" t="s">
        <v>32</v>
      </c>
      <c r="K16" s="163">
        <f>SUM(I4)</f>
        <v>33</v>
      </c>
      <c r="L16" s="224" t="s">
        <v>0</v>
      </c>
      <c r="M16" s="428">
        <v>24618</v>
      </c>
      <c r="N16" s="128">
        <f>SUM(H4)</f>
        <v>27475</v>
      </c>
      <c r="O16" s="54"/>
      <c r="P16" s="21"/>
      <c r="S16" s="31"/>
      <c r="T16" s="31"/>
      <c r="U16" s="31"/>
    </row>
    <row r="17" spans="1:21" x14ac:dyDescent="0.15">
      <c r="H17" s="127">
        <v>200</v>
      </c>
      <c r="I17" s="119">
        <v>19</v>
      </c>
      <c r="J17" s="224" t="s">
        <v>24</v>
      </c>
      <c r="K17" s="163">
        <f t="shared" ref="K17:K25" si="1">SUM(I5)</f>
        <v>26</v>
      </c>
      <c r="L17" s="224" t="s">
        <v>31</v>
      </c>
      <c r="M17" s="429">
        <v>17916</v>
      </c>
      <c r="N17" s="128">
        <f t="shared" ref="N17:N25" si="2">SUM(H5)</f>
        <v>14139</v>
      </c>
      <c r="O17" s="54"/>
      <c r="P17" s="21"/>
      <c r="S17" s="31"/>
      <c r="T17" s="31"/>
      <c r="U17" s="31"/>
    </row>
    <row r="18" spans="1:21" x14ac:dyDescent="0.15">
      <c r="H18" s="550">
        <v>199</v>
      </c>
      <c r="I18" s="119">
        <v>1</v>
      </c>
      <c r="J18" s="224" t="s">
        <v>4</v>
      </c>
      <c r="K18" s="163">
        <f t="shared" si="1"/>
        <v>14</v>
      </c>
      <c r="L18" s="224" t="s">
        <v>20</v>
      </c>
      <c r="M18" s="429">
        <v>7125</v>
      </c>
      <c r="N18" s="128">
        <f t="shared" si="2"/>
        <v>7321</v>
      </c>
      <c r="O18" s="54"/>
      <c r="P18" s="21"/>
      <c r="S18" s="31"/>
      <c r="T18" s="31"/>
      <c r="U18" s="31"/>
    </row>
    <row r="19" spans="1:21" x14ac:dyDescent="0.15">
      <c r="H19" s="52">
        <v>192</v>
      </c>
      <c r="I19" s="119">
        <v>16</v>
      </c>
      <c r="J19" s="224" t="s">
        <v>3</v>
      </c>
      <c r="K19" s="163">
        <f t="shared" si="1"/>
        <v>38</v>
      </c>
      <c r="L19" s="224" t="s">
        <v>39</v>
      </c>
      <c r="M19" s="429">
        <v>4514</v>
      </c>
      <c r="N19" s="128">
        <f t="shared" si="2"/>
        <v>4762</v>
      </c>
      <c r="O19" s="54"/>
      <c r="P19" s="21"/>
      <c r="S19" s="31"/>
      <c r="T19" s="31"/>
      <c r="U19" s="31"/>
    </row>
    <row r="20" spans="1:21" ht="14.25" thickBot="1" x14ac:dyDescent="0.2">
      <c r="H20" s="127">
        <v>125</v>
      </c>
      <c r="I20" s="119">
        <v>21</v>
      </c>
      <c r="J20" s="224" t="s">
        <v>26</v>
      </c>
      <c r="K20" s="163">
        <f t="shared" si="1"/>
        <v>34</v>
      </c>
      <c r="L20" s="224" t="s">
        <v>1</v>
      </c>
      <c r="M20" s="429">
        <v>5139</v>
      </c>
      <c r="N20" s="128">
        <f t="shared" si="2"/>
        <v>3841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224</v>
      </c>
      <c r="D21" s="74" t="s">
        <v>213</v>
      </c>
      <c r="E21" s="74" t="s">
        <v>54</v>
      </c>
      <c r="F21" s="74" t="s">
        <v>53</v>
      </c>
      <c r="G21" s="74" t="s">
        <v>55</v>
      </c>
      <c r="H21" s="267">
        <v>113</v>
      </c>
      <c r="I21" s="119">
        <v>23</v>
      </c>
      <c r="J21" s="224" t="s">
        <v>28</v>
      </c>
      <c r="K21" s="163">
        <f t="shared" si="1"/>
        <v>24</v>
      </c>
      <c r="L21" s="224" t="s">
        <v>29</v>
      </c>
      <c r="M21" s="429">
        <v>4363</v>
      </c>
      <c r="N21" s="128">
        <f t="shared" si="2"/>
        <v>3629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27475</v>
      </c>
      <c r="D22" s="128">
        <f>SUM(L4)</f>
        <v>19193</v>
      </c>
      <c r="E22" s="66">
        <f t="shared" ref="E22:E32" si="4">SUM(N16/M16*100)</f>
        <v>111.60532943374766</v>
      </c>
      <c r="F22" s="70">
        <f>SUM(C22/D22*100)</f>
        <v>143.15114885635387</v>
      </c>
      <c r="G22" s="5"/>
      <c r="H22" s="532">
        <v>97</v>
      </c>
      <c r="I22" s="119">
        <v>22</v>
      </c>
      <c r="J22" s="224" t="s">
        <v>27</v>
      </c>
      <c r="K22" s="163">
        <f t="shared" si="1"/>
        <v>15</v>
      </c>
      <c r="L22" s="227" t="s">
        <v>21</v>
      </c>
      <c r="M22" s="429">
        <v>4292</v>
      </c>
      <c r="N22" s="128">
        <f t="shared" si="2"/>
        <v>3512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14139</v>
      </c>
      <c r="D23" s="128">
        <f>SUM(L5)</f>
        <v>13400</v>
      </c>
      <c r="E23" s="66">
        <f t="shared" si="4"/>
        <v>78.918285331547224</v>
      </c>
      <c r="F23" s="70">
        <f t="shared" ref="F23:F32" si="5">SUM(C23/D23*100)</f>
        <v>105.51492537313433</v>
      </c>
      <c r="G23" s="5"/>
      <c r="H23" s="131">
        <v>20</v>
      </c>
      <c r="I23" s="119">
        <v>2</v>
      </c>
      <c r="J23" s="224" t="s">
        <v>6</v>
      </c>
      <c r="K23" s="163">
        <f t="shared" si="1"/>
        <v>37</v>
      </c>
      <c r="L23" s="224" t="s">
        <v>38</v>
      </c>
      <c r="M23" s="429">
        <v>3008</v>
      </c>
      <c r="N23" s="128">
        <f t="shared" si="2"/>
        <v>2621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7321</v>
      </c>
      <c r="D24" s="128">
        <f t="shared" ref="D24:D31" si="6">SUM(L6)</f>
        <v>8773</v>
      </c>
      <c r="E24" s="66">
        <f t="shared" si="4"/>
        <v>102.75087719298246</v>
      </c>
      <c r="F24" s="70">
        <f t="shared" si="5"/>
        <v>83.449219195258166</v>
      </c>
      <c r="G24" s="5"/>
      <c r="H24" s="176">
        <v>20</v>
      </c>
      <c r="I24" s="119">
        <v>39</v>
      </c>
      <c r="J24" s="224" t="s">
        <v>40</v>
      </c>
      <c r="K24" s="163">
        <f t="shared" si="1"/>
        <v>36</v>
      </c>
      <c r="L24" s="227" t="s">
        <v>5</v>
      </c>
      <c r="M24" s="429">
        <v>2061</v>
      </c>
      <c r="N24" s="128">
        <f t="shared" si="2"/>
        <v>1932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4762</v>
      </c>
      <c r="D25" s="128">
        <f t="shared" si="6"/>
        <v>4617</v>
      </c>
      <c r="E25" s="66">
        <f t="shared" si="4"/>
        <v>105.49401860877271</v>
      </c>
      <c r="F25" s="70">
        <f t="shared" si="5"/>
        <v>103.14056746805285</v>
      </c>
      <c r="G25" s="5"/>
      <c r="H25" s="547">
        <v>5</v>
      </c>
      <c r="I25" s="119">
        <v>9</v>
      </c>
      <c r="J25" s="454" t="s">
        <v>201</v>
      </c>
      <c r="K25" s="252">
        <f t="shared" si="1"/>
        <v>17</v>
      </c>
      <c r="L25" s="527" t="s">
        <v>22</v>
      </c>
      <c r="M25" s="430">
        <v>844</v>
      </c>
      <c r="N25" s="233">
        <f t="shared" si="2"/>
        <v>1022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1</v>
      </c>
      <c r="C26" s="128">
        <f t="shared" si="3"/>
        <v>3841</v>
      </c>
      <c r="D26" s="128">
        <f t="shared" si="6"/>
        <v>1578</v>
      </c>
      <c r="E26" s="536">
        <f t="shared" si="4"/>
        <v>74.7421677369138</v>
      </c>
      <c r="F26" s="539">
        <f t="shared" si="5"/>
        <v>243.40937896070977</v>
      </c>
      <c r="G26" s="16"/>
      <c r="H26" s="176">
        <v>3</v>
      </c>
      <c r="I26" s="119">
        <v>12</v>
      </c>
      <c r="J26" s="224" t="s">
        <v>19</v>
      </c>
      <c r="K26" s="5"/>
      <c r="L26" s="503" t="s">
        <v>191</v>
      </c>
      <c r="M26" s="431">
        <v>78547</v>
      </c>
      <c r="N26" s="265">
        <f>SUM(H44)</f>
        <v>73833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3629</v>
      </c>
      <c r="D27" s="128">
        <f t="shared" si="6"/>
        <v>2028</v>
      </c>
      <c r="E27" s="66">
        <f t="shared" si="4"/>
        <v>83.176713270685312</v>
      </c>
      <c r="F27" s="70">
        <f t="shared" si="5"/>
        <v>178.94477317554239</v>
      </c>
      <c r="G27" s="5"/>
      <c r="H27" s="176">
        <v>2</v>
      </c>
      <c r="I27" s="119">
        <v>3</v>
      </c>
      <c r="J27" s="224" t="s">
        <v>11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3512</v>
      </c>
      <c r="D28" s="128">
        <f t="shared" si="6"/>
        <v>3166</v>
      </c>
      <c r="E28" s="66">
        <f t="shared" si="4"/>
        <v>81.82665424044734</v>
      </c>
      <c r="F28" s="70">
        <f t="shared" si="5"/>
        <v>110.92861655085282</v>
      </c>
      <c r="G28" s="5"/>
      <c r="H28" s="532">
        <v>0</v>
      </c>
      <c r="I28" s="119">
        <v>4</v>
      </c>
      <c r="J28" s="224" t="s">
        <v>12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2621</v>
      </c>
      <c r="D29" s="128">
        <f t="shared" si="6"/>
        <v>2285</v>
      </c>
      <c r="E29" s="66">
        <f t="shared" si="4"/>
        <v>87.134308510638306</v>
      </c>
      <c r="F29" s="70">
        <f t="shared" si="5"/>
        <v>114.70459518599563</v>
      </c>
      <c r="G29" s="15"/>
      <c r="H29" s="131">
        <v>0</v>
      </c>
      <c r="I29" s="119">
        <v>5</v>
      </c>
      <c r="J29" s="224" t="s">
        <v>13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5</v>
      </c>
      <c r="C30" s="52">
        <f t="shared" si="3"/>
        <v>1932</v>
      </c>
      <c r="D30" s="128">
        <f t="shared" si="6"/>
        <v>1100</v>
      </c>
      <c r="E30" s="66">
        <f t="shared" si="4"/>
        <v>93.740902474526933</v>
      </c>
      <c r="F30" s="70">
        <f t="shared" si="5"/>
        <v>175.63636363636363</v>
      </c>
      <c r="G30" s="16"/>
      <c r="H30" s="176">
        <v>0</v>
      </c>
      <c r="I30" s="119">
        <v>6</v>
      </c>
      <c r="J30" s="224" t="s">
        <v>14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7" t="s">
        <v>22</v>
      </c>
      <c r="C31" s="52">
        <f t="shared" si="3"/>
        <v>1022</v>
      </c>
      <c r="D31" s="128">
        <f t="shared" si="6"/>
        <v>1350</v>
      </c>
      <c r="E31" s="66">
        <f t="shared" si="4"/>
        <v>121.09004739336493</v>
      </c>
      <c r="F31" s="70">
        <f t="shared" si="5"/>
        <v>75.703703703703709</v>
      </c>
      <c r="G31" s="132"/>
      <c r="H31" s="176">
        <v>0</v>
      </c>
      <c r="I31" s="119">
        <v>7</v>
      </c>
      <c r="J31" s="224" t="s">
        <v>15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73833</v>
      </c>
      <c r="D32" s="82">
        <f>SUM(L14)</f>
        <v>60395</v>
      </c>
      <c r="E32" s="85">
        <f t="shared" si="4"/>
        <v>93.998497714744033</v>
      </c>
      <c r="F32" s="83">
        <f t="shared" si="5"/>
        <v>122.25018627369815</v>
      </c>
      <c r="G32" s="84"/>
      <c r="H32" s="549">
        <v>0</v>
      </c>
      <c r="I32" s="119">
        <v>8</v>
      </c>
      <c r="J32" s="224" t="s">
        <v>16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10</v>
      </c>
      <c r="J33" s="224" t="s">
        <v>17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39">
        <v>0</v>
      </c>
      <c r="I34" s="119">
        <v>11</v>
      </c>
      <c r="J34" s="224" t="s">
        <v>18</v>
      </c>
      <c r="L34" s="295"/>
      <c r="M34" s="31"/>
      <c r="S34" s="31"/>
      <c r="T34" s="31"/>
      <c r="U34" s="31"/>
    </row>
    <row r="35" spans="1:30" x14ac:dyDescent="0.15">
      <c r="H35" s="471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52">
        <v>0</v>
      </c>
      <c r="I36" s="119">
        <v>18</v>
      </c>
      <c r="J36" s="224" t="s">
        <v>23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53">
        <v>0</v>
      </c>
      <c r="I37" s="119">
        <v>20</v>
      </c>
      <c r="J37" s="224" t="s">
        <v>25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267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127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32</v>
      </c>
      <c r="J42" s="224" t="s">
        <v>36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73833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224</v>
      </c>
      <c r="I47" s="119"/>
      <c r="J47" s="250" t="s">
        <v>79</v>
      </c>
      <c r="K47" s="5"/>
      <c r="L47" s="413" t="s">
        <v>213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128">
        <v>41710</v>
      </c>
      <c r="I49" s="119">
        <v>26</v>
      </c>
      <c r="J49" s="224" t="s">
        <v>31</v>
      </c>
      <c r="K49" s="5">
        <f>SUM(I49)</f>
        <v>26</v>
      </c>
      <c r="L49" s="419">
        <v>47986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10243</v>
      </c>
      <c r="I50" s="119">
        <v>13</v>
      </c>
      <c r="J50" s="224" t="s">
        <v>7</v>
      </c>
      <c r="K50" s="5">
        <f t="shared" ref="K50:K58" si="7">SUM(I50)</f>
        <v>13</v>
      </c>
      <c r="L50" s="419">
        <v>13011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53">
        <v>8746</v>
      </c>
      <c r="I51" s="119">
        <v>40</v>
      </c>
      <c r="J51" s="224" t="s">
        <v>2</v>
      </c>
      <c r="K51" s="5">
        <f t="shared" si="7"/>
        <v>40</v>
      </c>
      <c r="L51" s="419">
        <v>6235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127">
        <v>7798</v>
      </c>
      <c r="I52" s="119">
        <v>25</v>
      </c>
      <c r="J52" s="224" t="s">
        <v>30</v>
      </c>
      <c r="K52" s="5">
        <f t="shared" si="7"/>
        <v>25</v>
      </c>
      <c r="L52" s="419">
        <v>7984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224</v>
      </c>
      <c r="D53" s="74" t="s">
        <v>213</v>
      </c>
      <c r="E53" s="74" t="s">
        <v>54</v>
      </c>
      <c r="F53" s="74" t="s">
        <v>53</v>
      </c>
      <c r="G53" s="74" t="s">
        <v>55</v>
      </c>
      <c r="H53" s="127">
        <v>7595</v>
      </c>
      <c r="I53" s="119">
        <v>33</v>
      </c>
      <c r="J53" s="224" t="s">
        <v>0</v>
      </c>
      <c r="K53" s="5">
        <f t="shared" si="7"/>
        <v>33</v>
      </c>
      <c r="L53" s="419">
        <v>12030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41710</v>
      </c>
      <c r="D54" s="139">
        <f>SUM(L49)</f>
        <v>47986</v>
      </c>
      <c r="E54" s="66">
        <f t="shared" ref="E54:E64" si="9">SUM(N63/M63*100)</f>
        <v>83.273438747803866</v>
      </c>
      <c r="F54" s="66">
        <f>SUM(C54/D54*100)</f>
        <v>86.921185345725831</v>
      </c>
      <c r="G54" s="5"/>
      <c r="H54" s="452">
        <v>3912</v>
      </c>
      <c r="I54" s="119">
        <v>34</v>
      </c>
      <c r="J54" s="224" t="s">
        <v>1</v>
      </c>
      <c r="K54" s="5">
        <f t="shared" si="7"/>
        <v>34</v>
      </c>
      <c r="L54" s="419">
        <v>9110</v>
      </c>
      <c r="M54" s="31"/>
      <c r="N54" s="49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7</v>
      </c>
      <c r="C55" s="52">
        <f t="shared" si="8"/>
        <v>10243</v>
      </c>
      <c r="D55" s="139">
        <f t="shared" ref="D55:D64" si="10">SUM(L50)</f>
        <v>13011</v>
      </c>
      <c r="E55" s="66">
        <f t="shared" si="9"/>
        <v>86.548373468525568</v>
      </c>
      <c r="F55" s="66">
        <f t="shared" ref="F55:F64" si="11">SUM(C55/D55*100)</f>
        <v>78.725693643839818</v>
      </c>
      <c r="G55" s="5"/>
      <c r="H55" s="53">
        <v>3646</v>
      </c>
      <c r="I55" s="119">
        <v>24</v>
      </c>
      <c r="J55" s="224" t="s">
        <v>29</v>
      </c>
      <c r="K55" s="5">
        <f t="shared" si="7"/>
        <v>24</v>
      </c>
      <c r="L55" s="419">
        <v>3858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2</v>
      </c>
      <c r="C56" s="52">
        <f t="shared" si="8"/>
        <v>8746</v>
      </c>
      <c r="D56" s="139">
        <f t="shared" si="10"/>
        <v>6235</v>
      </c>
      <c r="E56" s="66">
        <f t="shared" si="9"/>
        <v>111.28642320905968</v>
      </c>
      <c r="F56" s="66">
        <f t="shared" si="11"/>
        <v>140.27265437048916</v>
      </c>
      <c r="G56" s="5"/>
      <c r="H56" s="397">
        <v>2330</v>
      </c>
      <c r="I56" s="119">
        <v>36</v>
      </c>
      <c r="J56" s="224" t="s">
        <v>5</v>
      </c>
      <c r="K56" s="5">
        <f t="shared" si="7"/>
        <v>36</v>
      </c>
      <c r="L56" s="419">
        <v>1618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30</v>
      </c>
      <c r="C57" s="52">
        <f t="shared" si="8"/>
        <v>7798</v>
      </c>
      <c r="D57" s="139">
        <f t="shared" si="10"/>
        <v>7984</v>
      </c>
      <c r="E57" s="66">
        <f t="shared" si="9"/>
        <v>44.8728277132006</v>
      </c>
      <c r="F57" s="66">
        <f t="shared" si="11"/>
        <v>97.670340681362717</v>
      </c>
      <c r="G57" s="5"/>
      <c r="H57" s="176">
        <v>2320</v>
      </c>
      <c r="I57" s="119">
        <v>22</v>
      </c>
      <c r="J57" s="224" t="s">
        <v>27</v>
      </c>
      <c r="K57" s="5">
        <f t="shared" si="7"/>
        <v>22</v>
      </c>
      <c r="L57" s="419">
        <v>1154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0</v>
      </c>
      <c r="C58" s="52">
        <f t="shared" si="8"/>
        <v>7595</v>
      </c>
      <c r="D58" s="139">
        <f t="shared" si="10"/>
        <v>12030</v>
      </c>
      <c r="E58" s="66">
        <f t="shared" si="9"/>
        <v>53.328184243785984</v>
      </c>
      <c r="F58" s="66">
        <f t="shared" si="11"/>
        <v>63.133832086450539</v>
      </c>
      <c r="G58" s="16"/>
      <c r="H58" s="233">
        <v>2101</v>
      </c>
      <c r="I58" s="194">
        <v>16</v>
      </c>
      <c r="J58" s="227" t="s">
        <v>3</v>
      </c>
      <c r="K58" s="18">
        <f t="shared" si="7"/>
        <v>16</v>
      </c>
      <c r="L58" s="420">
        <v>4986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3912</v>
      </c>
      <c r="D59" s="139">
        <f t="shared" si="10"/>
        <v>9110</v>
      </c>
      <c r="E59" s="66">
        <f t="shared" si="9"/>
        <v>36.489133476354816</v>
      </c>
      <c r="F59" s="66">
        <f t="shared" si="11"/>
        <v>42.941822173435781</v>
      </c>
      <c r="G59" s="5"/>
      <c r="H59" s="534">
        <v>1853</v>
      </c>
      <c r="I59" s="459">
        <v>15</v>
      </c>
      <c r="J59" s="304" t="s">
        <v>21</v>
      </c>
      <c r="K59" s="12" t="s">
        <v>75</v>
      </c>
      <c r="L59" s="421">
        <v>113971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3646</v>
      </c>
      <c r="D60" s="139">
        <f t="shared" si="10"/>
        <v>3858</v>
      </c>
      <c r="E60" s="66">
        <f t="shared" si="9"/>
        <v>91.931417044881485</v>
      </c>
      <c r="F60" s="66">
        <f t="shared" si="11"/>
        <v>94.50492483151892</v>
      </c>
      <c r="G60" s="5"/>
      <c r="H60" s="546">
        <v>1141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5</v>
      </c>
      <c r="C61" s="52">
        <f t="shared" si="8"/>
        <v>2330</v>
      </c>
      <c r="D61" s="139">
        <f t="shared" si="10"/>
        <v>1618</v>
      </c>
      <c r="E61" s="66">
        <f t="shared" si="9"/>
        <v>60.899111343439628</v>
      </c>
      <c r="F61" s="66">
        <f t="shared" si="11"/>
        <v>144.00494437577257</v>
      </c>
      <c r="G61" s="15"/>
      <c r="H61" s="176">
        <v>346</v>
      </c>
      <c r="I61" s="197">
        <v>21</v>
      </c>
      <c r="J61" s="5" t="s">
        <v>188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27</v>
      </c>
      <c r="C62" s="52">
        <f t="shared" si="8"/>
        <v>2320</v>
      </c>
      <c r="D62" s="139">
        <f t="shared" si="10"/>
        <v>1154</v>
      </c>
      <c r="E62" s="66">
        <f t="shared" si="9"/>
        <v>79.343365253077977</v>
      </c>
      <c r="F62" s="66">
        <f t="shared" si="11"/>
        <v>201.03986135181975</v>
      </c>
      <c r="G62" s="16"/>
      <c r="H62" s="176">
        <v>138</v>
      </c>
      <c r="I62" s="244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3</v>
      </c>
      <c r="C63" s="447">
        <f t="shared" si="8"/>
        <v>2101</v>
      </c>
      <c r="D63" s="195">
        <f t="shared" si="10"/>
        <v>4986</v>
      </c>
      <c r="E63" s="72">
        <f t="shared" si="9"/>
        <v>36.21789346664368</v>
      </c>
      <c r="F63" s="72">
        <f t="shared" si="11"/>
        <v>42.137986361813077</v>
      </c>
      <c r="G63" s="132"/>
      <c r="H63" s="131">
        <v>125</v>
      </c>
      <c r="I63" s="119">
        <v>17</v>
      </c>
      <c r="J63" s="224" t="s">
        <v>22</v>
      </c>
      <c r="K63" s="5">
        <f>SUM(K49)</f>
        <v>26</v>
      </c>
      <c r="L63" s="224" t="s">
        <v>31</v>
      </c>
      <c r="M63" s="236">
        <v>50088</v>
      </c>
      <c r="N63" s="128">
        <f>SUM(H49)</f>
        <v>41710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94228</v>
      </c>
      <c r="D64" s="196">
        <f t="shared" si="10"/>
        <v>113971</v>
      </c>
      <c r="E64" s="85">
        <f t="shared" si="9"/>
        <v>70.194205856718241</v>
      </c>
      <c r="F64" s="85">
        <f t="shared" si="11"/>
        <v>82.677172263119573</v>
      </c>
      <c r="G64" s="84"/>
      <c r="H64" s="131">
        <v>81</v>
      </c>
      <c r="I64" s="119">
        <v>9</v>
      </c>
      <c r="J64" s="454" t="s">
        <v>198</v>
      </c>
      <c r="K64" s="5">
        <f t="shared" ref="K64:K72" si="12">SUM(K50)</f>
        <v>13</v>
      </c>
      <c r="L64" s="224" t="s">
        <v>7</v>
      </c>
      <c r="M64" s="236">
        <v>11835</v>
      </c>
      <c r="N64" s="128">
        <f t="shared" ref="N64:N72" si="13">SUM(H50)</f>
        <v>10243</v>
      </c>
      <c r="O64" s="54"/>
      <c r="S64" s="31"/>
      <c r="T64" s="31"/>
      <c r="U64" s="31"/>
      <c r="V64" s="31"/>
    </row>
    <row r="65" spans="2:22" x14ac:dyDescent="0.15">
      <c r="H65" s="52">
        <v>67</v>
      </c>
      <c r="I65" s="119">
        <v>1</v>
      </c>
      <c r="J65" s="224" t="s">
        <v>4</v>
      </c>
      <c r="K65" s="5">
        <f t="shared" si="12"/>
        <v>40</v>
      </c>
      <c r="L65" s="224" t="s">
        <v>2</v>
      </c>
      <c r="M65" s="236">
        <v>7859</v>
      </c>
      <c r="N65" s="128">
        <f t="shared" si="13"/>
        <v>8746</v>
      </c>
      <c r="O65" s="54"/>
      <c r="S65" s="31"/>
      <c r="T65" s="31"/>
      <c r="U65" s="31"/>
      <c r="V65" s="31"/>
    </row>
    <row r="66" spans="2:22" x14ac:dyDescent="0.15">
      <c r="H66" s="128">
        <v>41</v>
      </c>
      <c r="I66" s="119">
        <v>27</v>
      </c>
      <c r="J66" s="224" t="s">
        <v>32</v>
      </c>
      <c r="K66" s="5">
        <f t="shared" si="12"/>
        <v>25</v>
      </c>
      <c r="L66" s="224" t="s">
        <v>30</v>
      </c>
      <c r="M66" s="236">
        <v>17378</v>
      </c>
      <c r="N66" s="128">
        <f t="shared" si="13"/>
        <v>7798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18</v>
      </c>
      <c r="I67" s="119">
        <v>29</v>
      </c>
      <c r="J67" s="224" t="s">
        <v>116</v>
      </c>
      <c r="K67" s="5">
        <f t="shared" si="12"/>
        <v>33</v>
      </c>
      <c r="L67" s="224" t="s">
        <v>0</v>
      </c>
      <c r="M67" s="236">
        <v>14242</v>
      </c>
      <c r="N67" s="128">
        <f t="shared" si="13"/>
        <v>7595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17</v>
      </c>
      <c r="I68" s="119">
        <v>30</v>
      </c>
      <c r="J68" s="224" t="s">
        <v>34</v>
      </c>
      <c r="K68" s="5">
        <f t="shared" si="12"/>
        <v>34</v>
      </c>
      <c r="L68" s="224" t="s">
        <v>1</v>
      </c>
      <c r="M68" s="236">
        <v>10721</v>
      </c>
      <c r="N68" s="128">
        <f t="shared" si="13"/>
        <v>3912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0</v>
      </c>
      <c r="I69" s="119">
        <v>2</v>
      </c>
      <c r="J69" s="224" t="s">
        <v>6</v>
      </c>
      <c r="K69" s="5">
        <f t="shared" si="12"/>
        <v>24</v>
      </c>
      <c r="L69" s="224" t="s">
        <v>29</v>
      </c>
      <c r="M69" s="236">
        <v>3966</v>
      </c>
      <c r="N69" s="128">
        <f t="shared" si="13"/>
        <v>3646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0</v>
      </c>
      <c r="I70" s="119">
        <v>3</v>
      </c>
      <c r="J70" s="224" t="s">
        <v>11</v>
      </c>
      <c r="K70" s="5">
        <f t="shared" si="12"/>
        <v>36</v>
      </c>
      <c r="L70" s="224" t="s">
        <v>5</v>
      </c>
      <c r="M70" s="236">
        <v>3826</v>
      </c>
      <c r="N70" s="128">
        <f t="shared" si="13"/>
        <v>2330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0</v>
      </c>
      <c r="I71" s="119">
        <v>4</v>
      </c>
      <c r="J71" s="224" t="s">
        <v>12</v>
      </c>
      <c r="K71" s="5">
        <f t="shared" si="12"/>
        <v>22</v>
      </c>
      <c r="L71" s="224" t="s">
        <v>27</v>
      </c>
      <c r="M71" s="236">
        <v>2924</v>
      </c>
      <c r="N71" s="128">
        <f t="shared" si="13"/>
        <v>2320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127">
        <v>0</v>
      </c>
      <c r="I72" s="119">
        <v>5</v>
      </c>
      <c r="J72" s="224" t="s">
        <v>13</v>
      </c>
      <c r="K72" s="5">
        <f t="shared" si="12"/>
        <v>16</v>
      </c>
      <c r="L72" s="227" t="s">
        <v>3</v>
      </c>
      <c r="M72" s="237">
        <v>5801</v>
      </c>
      <c r="N72" s="128">
        <f t="shared" si="13"/>
        <v>2101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6</v>
      </c>
      <c r="J73" s="224" t="s">
        <v>14</v>
      </c>
      <c r="K73" s="52"/>
      <c r="L73" s="383" t="s">
        <v>106</v>
      </c>
      <c r="M73" s="235">
        <v>134239</v>
      </c>
      <c r="N73" s="234">
        <f>SUM(H89)</f>
        <v>94228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0</v>
      </c>
      <c r="I74" s="119">
        <v>7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452">
        <v>0</v>
      </c>
      <c r="I75" s="119">
        <v>8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10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11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12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127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551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52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397">
        <v>0</v>
      </c>
      <c r="I84" s="119">
        <v>31</v>
      </c>
      <c r="J84" s="224" t="s">
        <v>117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94228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28" sqref="M2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224</v>
      </c>
      <c r="I2" s="119"/>
      <c r="J2" s="259" t="s">
        <v>124</v>
      </c>
      <c r="K2" s="5"/>
      <c r="L2" s="251" t="s">
        <v>213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21623</v>
      </c>
      <c r="I4" s="119">
        <v>31</v>
      </c>
      <c r="J4" s="40" t="s">
        <v>71</v>
      </c>
      <c r="K4" s="277">
        <f>SUM(I4)</f>
        <v>31</v>
      </c>
      <c r="L4" s="374">
        <v>34234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21453</v>
      </c>
      <c r="I5" s="119">
        <v>17</v>
      </c>
      <c r="J5" s="40" t="s">
        <v>22</v>
      </c>
      <c r="K5" s="277">
        <f t="shared" ref="K5:K13" si="0">SUM(I5)</f>
        <v>17</v>
      </c>
      <c r="L5" s="374">
        <v>17227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14260</v>
      </c>
      <c r="I6" s="119">
        <v>34</v>
      </c>
      <c r="J6" s="40" t="s">
        <v>1</v>
      </c>
      <c r="K6" s="277">
        <f t="shared" si="0"/>
        <v>34</v>
      </c>
      <c r="L6" s="374">
        <v>12540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13504</v>
      </c>
      <c r="I7" s="119">
        <v>16</v>
      </c>
      <c r="J7" s="40" t="s">
        <v>3</v>
      </c>
      <c r="K7" s="277">
        <f t="shared" si="0"/>
        <v>16</v>
      </c>
      <c r="L7" s="374">
        <v>8388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13141</v>
      </c>
      <c r="I8" s="119">
        <v>33</v>
      </c>
      <c r="J8" s="40" t="s">
        <v>0</v>
      </c>
      <c r="K8" s="277">
        <f t="shared" si="0"/>
        <v>33</v>
      </c>
      <c r="L8" s="374">
        <v>15469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12918</v>
      </c>
      <c r="I9" s="119">
        <v>2</v>
      </c>
      <c r="J9" s="40" t="s">
        <v>6</v>
      </c>
      <c r="K9" s="277">
        <f t="shared" si="0"/>
        <v>2</v>
      </c>
      <c r="L9" s="374">
        <v>6677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10718</v>
      </c>
      <c r="I10" s="119">
        <v>38</v>
      </c>
      <c r="J10" s="40" t="s">
        <v>39</v>
      </c>
      <c r="K10" s="277">
        <f t="shared" si="0"/>
        <v>38</v>
      </c>
      <c r="L10" s="374">
        <v>5544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10374</v>
      </c>
      <c r="I11" s="119">
        <v>13</v>
      </c>
      <c r="J11" s="40" t="s">
        <v>7</v>
      </c>
      <c r="K11" s="277">
        <f t="shared" si="0"/>
        <v>13</v>
      </c>
      <c r="L11" s="374">
        <v>12079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2">
        <v>8113</v>
      </c>
      <c r="I12" s="119">
        <v>3</v>
      </c>
      <c r="J12" s="40" t="s">
        <v>11</v>
      </c>
      <c r="K12" s="277">
        <f t="shared" si="0"/>
        <v>3</v>
      </c>
      <c r="L12" s="375">
        <v>17233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53">
        <v>6671</v>
      </c>
      <c r="I13" s="194">
        <v>40</v>
      </c>
      <c r="J13" s="545" t="s">
        <v>2</v>
      </c>
      <c r="K13" s="277">
        <f t="shared" si="0"/>
        <v>40</v>
      </c>
      <c r="L13" s="375">
        <v>11562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4">
        <v>5757</v>
      </c>
      <c r="I14" s="303">
        <v>11</v>
      </c>
      <c r="J14" s="518" t="s">
        <v>18</v>
      </c>
      <c r="K14" s="151" t="s">
        <v>8</v>
      </c>
      <c r="L14" s="376">
        <v>180345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5727</v>
      </c>
      <c r="I15" s="119">
        <v>24</v>
      </c>
      <c r="J15" s="404" t="s">
        <v>29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5004</v>
      </c>
      <c r="I16" s="119">
        <v>26</v>
      </c>
      <c r="J16" s="40" t="s">
        <v>31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4620</v>
      </c>
      <c r="I17" s="119">
        <v>21</v>
      </c>
      <c r="J17" s="454" t="s">
        <v>192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3674</v>
      </c>
      <c r="I18" s="119">
        <v>14</v>
      </c>
      <c r="J18" s="40" t="s">
        <v>20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1688</v>
      </c>
      <c r="I19" s="119">
        <v>25</v>
      </c>
      <c r="J19" s="40" t="s">
        <v>30</v>
      </c>
      <c r="K19" s="163">
        <f>SUM(I4)</f>
        <v>31</v>
      </c>
      <c r="L19" s="40" t="s">
        <v>71</v>
      </c>
      <c r="M19" s="519">
        <v>28210</v>
      </c>
      <c r="N19" s="128">
        <f>SUM(H4)</f>
        <v>21623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224</v>
      </c>
      <c r="D20" s="74" t="s">
        <v>213</v>
      </c>
      <c r="E20" s="74" t="s">
        <v>54</v>
      </c>
      <c r="F20" s="74" t="s">
        <v>53</v>
      </c>
      <c r="G20" s="75" t="s">
        <v>55</v>
      </c>
      <c r="H20" s="127">
        <v>1687</v>
      </c>
      <c r="I20" s="119">
        <v>1</v>
      </c>
      <c r="J20" s="40" t="s">
        <v>4</v>
      </c>
      <c r="K20" s="163">
        <f t="shared" ref="K20:K28" si="1">SUM(I5)</f>
        <v>17</v>
      </c>
      <c r="L20" s="40" t="s">
        <v>22</v>
      </c>
      <c r="M20" s="520">
        <v>23303</v>
      </c>
      <c r="N20" s="128">
        <f t="shared" ref="N20:N28" si="2">SUM(H5)</f>
        <v>21453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21623</v>
      </c>
      <c r="D21" s="9">
        <f>SUM(L4)</f>
        <v>34234</v>
      </c>
      <c r="E21" s="66">
        <f t="shared" ref="E21:E30" si="3">SUM(N19/M19*100)</f>
        <v>76.650124069478906</v>
      </c>
      <c r="F21" s="66">
        <f t="shared" ref="F21:F31" si="4">SUM(C21/D21*100)</f>
        <v>63.162353216100954</v>
      </c>
      <c r="G21" s="77"/>
      <c r="H21" s="127">
        <v>1576</v>
      </c>
      <c r="I21" s="119">
        <v>36</v>
      </c>
      <c r="J21" s="40" t="s">
        <v>5</v>
      </c>
      <c r="K21" s="163">
        <f t="shared" si="1"/>
        <v>34</v>
      </c>
      <c r="L21" s="40" t="s">
        <v>1</v>
      </c>
      <c r="M21" s="520">
        <v>15870</v>
      </c>
      <c r="N21" s="128">
        <f t="shared" si="2"/>
        <v>14260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21453</v>
      </c>
      <c r="D22" s="9">
        <f t="shared" ref="D22:D30" si="6">SUM(L5)</f>
        <v>17227</v>
      </c>
      <c r="E22" s="66">
        <f t="shared" si="3"/>
        <v>92.06110801184397</v>
      </c>
      <c r="F22" s="66">
        <f t="shared" si="4"/>
        <v>124.53125907006444</v>
      </c>
      <c r="G22" s="77"/>
      <c r="H22" s="53">
        <v>1290</v>
      </c>
      <c r="I22" s="119">
        <v>9</v>
      </c>
      <c r="J22" s="454" t="s">
        <v>200</v>
      </c>
      <c r="K22" s="163">
        <f t="shared" si="1"/>
        <v>16</v>
      </c>
      <c r="L22" s="40" t="s">
        <v>3</v>
      </c>
      <c r="M22" s="520">
        <v>10634</v>
      </c>
      <c r="N22" s="128">
        <f t="shared" si="2"/>
        <v>13504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1</v>
      </c>
      <c r="C23" s="535">
        <f t="shared" si="5"/>
        <v>14260</v>
      </c>
      <c r="D23" s="139">
        <f t="shared" si="6"/>
        <v>12540</v>
      </c>
      <c r="E23" s="536">
        <f t="shared" si="3"/>
        <v>89.85507246376811</v>
      </c>
      <c r="F23" s="536">
        <f t="shared" si="4"/>
        <v>113.71610845295055</v>
      </c>
      <c r="G23" s="77"/>
      <c r="H23" s="127">
        <v>765</v>
      </c>
      <c r="I23" s="119">
        <v>32</v>
      </c>
      <c r="J23" s="40" t="s">
        <v>36</v>
      </c>
      <c r="K23" s="163">
        <f t="shared" si="1"/>
        <v>33</v>
      </c>
      <c r="L23" s="40" t="s">
        <v>0</v>
      </c>
      <c r="M23" s="520">
        <v>18857</v>
      </c>
      <c r="N23" s="128">
        <f t="shared" si="2"/>
        <v>13141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3</v>
      </c>
      <c r="C24" s="276">
        <f t="shared" si="5"/>
        <v>13504</v>
      </c>
      <c r="D24" s="9">
        <f t="shared" si="6"/>
        <v>8388</v>
      </c>
      <c r="E24" s="66">
        <f t="shared" si="3"/>
        <v>126.98890351702087</v>
      </c>
      <c r="F24" s="66">
        <f t="shared" si="4"/>
        <v>160.99189318073439</v>
      </c>
      <c r="G24" s="77"/>
      <c r="H24" s="397">
        <v>739</v>
      </c>
      <c r="I24" s="119">
        <v>27</v>
      </c>
      <c r="J24" s="40" t="s">
        <v>32</v>
      </c>
      <c r="K24" s="163">
        <f t="shared" si="1"/>
        <v>2</v>
      </c>
      <c r="L24" s="40" t="s">
        <v>6</v>
      </c>
      <c r="M24" s="520">
        <v>10819</v>
      </c>
      <c r="N24" s="128">
        <f t="shared" si="2"/>
        <v>12918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0</v>
      </c>
      <c r="C25" s="276">
        <f t="shared" si="5"/>
        <v>13141</v>
      </c>
      <c r="D25" s="9">
        <f t="shared" si="6"/>
        <v>15469</v>
      </c>
      <c r="E25" s="66">
        <f t="shared" si="3"/>
        <v>69.68764914885719</v>
      </c>
      <c r="F25" s="66">
        <f t="shared" si="4"/>
        <v>84.950546253797924</v>
      </c>
      <c r="G25" s="87"/>
      <c r="H25" s="127">
        <v>370</v>
      </c>
      <c r="I25" s="119">
        <v>12</v>
      </c>
      <c r="J25" s="40" t="s">
        <v>19</v>
      </c>
      <c r="K25" s="163">
        <f t="shared" si="1"/>
        <v>38</v>
      </c>
      <c r="L25" s="40" t="s">
        <v>39</v>
      </c>
      <c r="M25" s="520">
        <v>6032</v>
      </c>
      <c r="N25" s="128">
        <f t="shared" si="2"/>
        <v>10718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6</v>
      </c>
      <c r="C26" s="276">
        <f t="shared" si="5"/>
        <v>12918</v>
      </c>
      <c r="D26" s="9">
        <f t="shared" si="6"/>
        <v>6677</v>
      </c>
      <c r="E26" s="66">
        <f t="shared" si="3"/>
        <v>119.40105370182089</v>
      </c>
      <c r="F26" s="66">
        <f t="shared" si="4"/>
        <v>193.47012131196647</v>
      </c>
      <c r="G26" s="77"/>
      <c r="H26" s="127">
        <v>237</v>
      </c>
      <c r="I26" s="119">
        <v>4</v>
      </c>
      <c r="J26" s="40" t="s">
        <v>12</v>
      </c>
      <c r="K26" s="163">
        <f t="shared" si="1"/>
        <v>13</v>
      </c>
      <c r="L26" s="40" t="s">
        <v>7</v>
      </c>
      <c r="M26" s="520">
        <v>9771</v>
      </c>
      <c r="N26" s="128">
        <f t="shared" si="2"/>
        <v>10374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39</v>
      </c>
      <c r="C27" s="276">
        <f t="shared" si="5"/>
        <v>10718</v>
      </c>
      <c r="D27" s="9">
        <f t="shared" si="6"/>
        <v>5544</v>
      </c>
      <c r="E27" s="66">
        <f t="shared" si="3"/>
        <v>177.68567639257293</v>
      </c>
      <c r="F27" s="66">
        <f t="shared" si="4"/>
        <v>193.32611832611832</v>
      </c>
      <c r="G27" s="77"/>
      <c r="H27" s="127">
        <v>205</v>
      </c>
      <c r="I27" s="119">
        <v>7</v>
      </c>
      <c r="J27" s="40" t="s">
        <v>15</v>
      </c>
      <c r="K27" s="163">
        <f t="shared" si="1"/>
        <v>3</v>
      </c>
      <c r="L27" s="40" t="s">
        <v>11</v>
      </c>
      <c r="M27" s="521">
        <v>20899</v>
      </c>
      <c r="N27" s="128">
        <f t="shared" si="2"/>
        <v>8113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7</v>
      </c>
      <c r="C28" s="276">
        <f t="shared" si="5"/>
        <v>10374</v>
      </c>
      <c r="D28" s="9">
        <f t="shared" si="6"/>
        <v>12079</v>
      </c>
      <c r="E28" s="66">
        <f t="shared" si="3"/>
        <v>106.17132330365366</v>
      </c>
      <c r="F28" s="66">
        <f t="shared" si="4"/>
        <v>85.884593095454917</v>
      </c>
      <c r="G28" s="88"/>
      <c r="H28" s="127">
        <v>198</v>
      </c>
      <c r="I28" s="119">
        <v>29</v>
      </c>
      <c r="J28" s="40" t="s">
        <v>57</v>
      </c>
      <c r="K28" s="252">
        <f t="shared" si="1"/>
        <v>40</v>
      </c>
      <c r="L28" s="545" t="s">
        <v>2</v>
      </c>
      <c r="M28" s="522">
        <v>8974</v>
      </c>
      <c r="N28" s="233">
        <f t="shared" si="2"/>
        <v>6671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11</v>
      </c>
      <c r="C29" s="276">
        <f t="shared" si="5"/>
        <v>8113</v>
      </c>
      <c r="D29" s="9">
        <f t="shared" si="6"/>
        <v>17233</v>
      </c>
      <c r="E29" s="66">
        <f t="shared" si="3"/>
        <v>38.820039236327098</v>
      </c>
      <c r="F29" s="66">
        <f t="shared" si="4"/>
        <v>47.078280044101433</v>
      </c>
      <c r="G29" s="87"/>
      <c r="H29" s="127">
        <v>145</v>
      </c>
      <c r="I29" s="119">
        <v>20</v>
      </c>
      <c r="J29" s="40" t="s">
        <v>25</v>
      </c>
      <c r="K29" s="161"/>
      <c r="L29" s="161" t="s">
        <v>204</v>
      </c>
      <c r="M29" s="523">
        <v>191946</v>
      </c>
      <c r="N29" s="241">
        <f>SUM(H44)</f>
        <v>166740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545" t="s">
        <v>2</v>
      </c>
      <c r="C30" s="276">
        <f t="shared" si="5"/>
        <v>6671</v>
      </c>
      <c r="D30" s="9">
        <f t="shared" si="6"/>
        <v>11562</v>
      </c>
      <c r="E30" s="72">
        <f t="shared" si="3"/>
        <v>74.336973478939157</v>
      </c>
      <c r="F30" s="78">
        <f t="shared" si="4"/>
        <v>57.697630167791033</v>
      </c>
      <c r="G30" s="90"/>
      <c r="H30" s="127">
        <v>72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166740</v>
      </c>
      <c r="D31" s="82">
        <f>SUM(L14)</f>
        <v>180345</v>
      </c>
      <c r="E31" s="85">
        <f>SUM(N29/M29*100)</f>
        <v>86.868181676096398</v>
      </c>
      <c r="F31" s="78">
        <f t="shared" si="4"/>
        <v>92.456125758961988</v>
      </c>
      <c r="G31" s="86"/>
      <c r="H31" s="397">
        <v>65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43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41</v>
      </c>
      <c r="I33" s="119">
        <v>19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23</v>
      </c>
      <c r="I34" s="119">
        <v>39</v>
      </c>
      <c r="J34" s="40" t="s">
        <v>40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19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13</v>
      </c>
      <c r="I36" s="119">
        <v>37</v>
      </c>
      <c r="J36" s="40" t="s">
        <v>38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4</v>
      </c>
      <c r="I37" s="119">
        <v>15</v>
      </c>
      <c r="J37" s="40" t="s">
        <v>21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3</v>
      </c>
      <c r="I38" s="119">
        <v>6</v>
      </c>
      <c r="J38" s="40" t="s">
        <v>14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53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452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53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166740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224</v>
      </c>
      <c r="I48" s="119"/>
      <c r="J48" s="262" t="s">
        <v>104</v>
      </c>
      <c r="K48" s="5"/>
      <c r="L48" s="443" t="s">
        <v>213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219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22490</v>
      </c>
      <c r="I50" s="119">
        <v>16</v>
      </c>
      <c r="J50" s="40" t="s">
        <v>3</v>
      </c>
      <c r="K50" s="441">
        <f>SUM(I50)</f>
        <v>16</v>
      </c>
      <c r="L50" s="444">
        <v>26527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7604</v>
      </c>
      <c r="I51" s="119">
        <v>38</v>
      </c>
      <c r="J51" s="40" t="s">
        <v>39</v>
      </c>
      <c r="K51" s="441">
        <f t="shared" ref="K51:K59" si="7">SUM(I51)</f>
        <v>38</v>
      </c>
      <c r="L51" s="445">
        <v>5583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4899</v>
      </c>
      <c r="I52" s="119">
        <v>26</v>
      </c>
      <c r="J52" s="40" t="s">
        <v>31</v>
      </c>
      <c r="K52" s="441">
        <f t="shared" si="7"/>
        <v>26</v>
      </c>
      <c r="L52" s="445">
        <v>3144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224</v>
      </c>
      <c r="D53" s="74" t="s">
        <v>213</v>
      </c>
      <c r="E53" s="74" t="s">
        <v>54</v>
      </c>
      <c r="F53" s="74" t="s">
        <v>53</v>
      </c>
      <c r="G53" s="75" t="s">
        <v>55</v>
      </c>
      <c r="H53" s="53">
        <v>3074</v>
      </c>
      <c r="I53" s="119">
        <v>34</v>
      </c>
      <c r="J53" s="40" t="s">
        <v>1</v>
      </c>
      <c r="K53" s="441">
        <f t="shared" si="7"/>
        <v>34</v>
      </c>
      <c r="L53" s="445">
        <v>3594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22490</v>
      </c>
      <c r="D54" s="139">
        <f>SUM(L50)</f>
        <v>26527</v>
      </c>
      <c r="E54" s="66">
        <f t="shared" ref="E54:E63" si="8">SUM(N67/M67*100)</f>
        <v>99.871219858785906</v>
      </c>
      <c r="F54" s="66">
        <f t="shared" ref="F54:F61" si="9">SUM(C54/D54*100)</f>
        <v>84.781543333207679</v>
      </c>
      <c r="G54" s="77"/>
      <c r="H54" s="127">
        <v>1639</v>
      </c>
      <c r="I54" s="119">
        <v>25</v>
      </c>
      <c r="J54" s="40" t="s">
        <v>30</v>
      </c>
      <c r="K54" s="441">
        <f t="shared" si="7"/>
        <v>25</v>
      </c>
      <c r="L54" s="445">
        <v>1713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7604</v>
      </c>
      <c r="D55" s="139">
        <f t="shared" ref="D55:D63" si="11">SUM(L51)</f>
        <v>5583</v>
      </c>
      <c r="E55" s="66">
        <f t="shared" si="8"/>
        <v>94.283942963422191</v>
      </c>
      <c r="F55" s="66">
        <f t="shared" si="9"/>
        <v>136.19917607021316</v>
      </c>
      <c r="G55" s="77"/>
      <c r="H55" s="53">
        <v>953</v>
      </c>
      <c r="I55" s="119">
        <v>33</v>
      </c>
      <c r="J55" s="40" t="s">
        <v>0</v>
      </c>
      <c r="K55" s="441">
        <f t="shared" si="7"/>
        <v>33</v>
      </c>
      <c r="L55" s="445">
        <v>2917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31</v>
      </c>
      <c r="C56" s="52">
        <f t="shared" si="10"/>
        <v>4899</v>
      </c>
      <c r="D56" s="139">
        <f t="shared" si="11"/>
        <v>3144</v>
      </c>
      <c r="E56" s="66">
        <f t="shared" si="8"/>
        <v>156.81818181818181</v>
      </c>
      <c r="F56" s="66">
        <f t="shared" si="9"/>
        <v>155.82061068702291</v>
      </c>
      <c r="G56" s="77"/>
      <c r="H56" s="53">
        <v>824</v>
      </c>
      <c r="I56" s="119">
        <v>31</v>
      </c>
      <c r="J56" s="40" t="s">
        <v>128</v>
      </c>
      <c r="K56" s="441">
        <f t="shared" si="7"/>
        <v>31</v>
      </c>
      <c r="L56" s="445">
        <v>672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1</v>
      </c>
      <c r="C57" s="52">
        <f t="shared" si="10"/>
        <v>3074</v>
      </c>
      <c r="D57" s="139">
        <f t="shared" si="11"/>
        <v>3594</v>
      </c>
      <c r="E57" s="66">
        <f t="shared" si="8"/>
        <v>91.35215453194651</v>
      </c>
      <c r="F57" s="66">
        <f t="shared" si="9"/>
        <v>85.531441291040622</v>
      </c>
      <c r="G57" s="77"/>
      <c r="H57" s="53">
        <v>790</v>
      </c>
      <c r="I57" s="119">
        <v>40</v>
      </c>
      <c r="J57" s="40" t="s">
        <v>2</v>
      </c>
      <c r="K57" s="441">
        <f t="shared" si="7"/>
        <v>40</v>
      </c>
      <c r="L57" s="445">
        <v>492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30</v>
      </c>
      <c r="C58" s="52">
        <f t="shared" si="10"/>
        <v>1639</v>
      </c>
      <c r="D58" s="139">
        <f t="shared" si="11"/>
        <v>1713</v>
      </c>
      <c r="E58" s="66">
        <f t="shared" si="8"/>
        <v>126.3685427910563</v>
      </c>
      <c r="F58" s="66">
        <f t="shared" si="9"/>
        <v>95.680093403385868</v>
      </c>
      <c r="G58" s="87"/>
      <c r="H58" s="53">
        <v>601</v>
      </c>
      <c r="I58" s="119">
        <v>14</v>
      </c>
      <c r="J58" s="40" t="s">
        <v>20</v>
      </c>
      <c r="K58" s="441">
        <f t="shared" si="7"/>
        <v>14</v>
      </c>
      <c r="L58" s="445">
        <v>560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0</v>
      </c>
      <c r="C59" s="52">
        <f t="shared" si="10"/>
        <v>953</v>
      </c>
      <c r="D59" s="139">
        <f t="shared" si="11"/>
        <v>2917</v>
      </c>
      <c r="E59" s="66">
        <f t="shared" si="8"/>
        <v>56.224188790560468</v>
      </c>
      <c r="F59" s="66">
        <f t="shared" si="9"/>
        <v>32.670551936921491</v>
      </c>
      <c r="G59" s="77"/>
      <c r="H59" s="555">
        <v>366</v>
      </c>
      <c r="I59" s="194">
        <v>36</v>
      </c>
      <c r="J59" s="103" t="s">
        <v>5</v>
      </c>
      <c r="K59" s="442">
        <f t="shared" si="7"/>
        <v>36</v>
      </c>
      <c r="L59" s="446">
        <v>299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4">
        <v>7</v>
      </c>
      <c r="B60" s="40" t="s">
        <v>71</v>
      </c>
      <c r="C60" s="128">
        <f t="shared" si="10"/>
        <v>824</v>
      </c>
      <c r="D60" s="139">
        <f t="shared" si="11"/>
        <v>672</v>
      </c>
      <c r="E60" s="66">
        <f t="shared" si="8"/>
        <v>84.08163265306122</v>
      </c>
      <c r="F60" s="66">
        <f t="shared" si="9"/>
        <v>122.61904761904762</v>
      </c>
      <c r="G60" s="505"/>
      <c r="H60" s="554">
        <v>363</v>
      </c>
      <c r="I60" s="303">
        <v>24</v>
      </c>
      <c r="J60" s="544" t="s">
        <v>29</v>
      </c>
      <c r="K60" s="506" t="s">
        <v>8</v>
      </c>
      <c r="L60" s="530">
        <v>47784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2</v>
      </c>
      <c r="C61" s="52">
        <f t="shared" si="10"/>
        <v>790</v>
      </c>
      <c r="D61" s="139">
        <f t="shared" si="11"/>
        <v>492</v>
      </c>
      <c r="E61" s="66">
        <f t="shared" si="8"/>
        <v>78.685258964143429</v>
      </c>
      <c r="F61" s="66">
        <f t="shared" si="9"/>
        <v>160.5691056910569</v>
      </c>
      <c r="G61" s="88"/>
      <c r="H61" s="53">
        <v>250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601</v>
      </c>
      <c r="D62" s="139">
        <f t="shared" si="11"/>
        <v>560</v>
      </c>
      <c r="E62" s="66">
        <f t="shared" si="8"/>
        <v>81.436314363143637</v>
      </c>
      <c r="F62" s="66">
        <f>SUM(C62/D62*100)</f>
        <v>107.32142857142857</v>
      </c>
      <c r="G62" s="87"/>
      <c r="H62" s="127">
        <v>151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366</v>
      </c>
      <c r="D63" s="139">
        <f t="shared" si="11"/>
        <v>299</v>
      </c>
      <c r="E63" s="72">
        <f t="shared" si="8"/>
        <v>99.727520435967293</v>
      </c>
      <c r="F63" s="66">
        <f>SUM(C63/D63*100)</f>
        <v>122.40802675585284</v>
      </c>
      <c r="G63" s="90"/>
      <c r="H63" s="53">
        <v>108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44366</v>
      </c>
      <c r="D64" s="82">
        <f>SUM(L60)</f>
        <v>47784</v>
      </c>
      <c r="E64" s="85">
        <f>SUM(N77/M77*100)</f>
        <v>100.21232381640766</v>
      </c>
      <c r="F64" s="85">
        <f>SUM(C64/D64*100)</f>
        <v>92.846978067972543</v>
      </c>
      <c r="G64" s="86"/>
      <c r="H64" s="471">
        <v>96</v>
      </c>
      <c r="I64" s="119">
        <v>37</v>
      </c>
      <c r="J64" s="40" t="s">
        <v>38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200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39</v>
      </c>
      <c r="I66" s="119">
        <v>19</v>
      </c>
      <c r="J66" s="40" t="s">
        <v>24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35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22519</v>
      </c>
      <c r="N67" s="128">
        <f>SUM(H50)</f>
        <v>22490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4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39">
        <v>8065</v>
      </c>
      <c r="N68" s="128">
        <f t="shared" ref="N68:N76" si="13">SUM(H51)</f>
        <v>7604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31</v>
      </c>
      <c r="M69" s="239">
        <v>3124</v>
      </c>
      <c r="N69" s="128">
        <f t="shared" si="13"/>
        <v>4899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34</v>
      </c>
      <c r="L70" s="40" t="s">
        <v>1</v>
      </c>
      <c r="M70" s="239">
        <v>3365</v>
      </c>
      <c r="N70" s="128">
        <f t="shared" si="13"/>
        <v>3074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4</v>
      </c>
      <c r="J71" s="40" t="s">
        <v>12</v>
      </c>
      <c r="K71" s="5">
        <f t="shared" si="12"/>
        <v>25</v>
      </c>
      <c r="L71" s="40" t="s">
        <v>30</v>
      </c>
      <c r="M71" s="239">
        <v>1297</v>
      </c>
      <c r="N71" s="128">
        <f t="shared" si="13"/>
        <v>1639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5</v>
      </c>
      <c r="J72" s="40" t="s">
        <v>13</v>
      </c>
      <c r="K72" s="5">
        <f t="shared" si="12"/>
        <v>33</v>
      </c>
      <c r="L72" s="40" t="s">
        <v>0</v>
      </c>
      <c r="M72" s="239">
        <v>1695</v>
      </c>
      <c r="N72" s="128">
        <f t="shared" si="13"/>
        <v>953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31</v>
      </c>
      <c r="L73" s="40" t="s">
        <v>71</v>
      </c>
      <c r="M73" s="239">
        <v>980</v>
      </c>
      <c r="N73" s="128">
        <f t="shared" si="13"/>
        <v>824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127">
        <v>0</v>
      </c>
      <c r="I74" s="119">
        <v>7</v>
      </c>
      <c r="J74" s="40" t="s">
        <v>15</v>
      </c>
      <c r="K74" s="5">
        <f t="shared" si="12"/>
        <v>40</v>
      </c>
      <c r="L74" s="40" t="s">
        <v>2</v>
      </c>
      <c r="M74" s="239">
        <v>1004</v>
      </c>
      <c r="N74" s="128">
        <f t="shared" si="13"/>
        <v>790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14</v>
      </c>
      <c r="L75" s="40" t="s">
        <v>20</v>
      </c>
      <c r="M75" s="239">
        <v>738</v>
      </c>
      <c r="N75" s="128">
        <f t="shared" si="13"/>
        <v>601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127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367</v>
      </c>
      <c r="N76" s="233">
        <f t="shared" si="13"/>
        <v>366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11</v>
      </c>
      <c r="J77" s="40" t="s">
        <v>18</v>
      </c>
      <c r="K77" s="5"/>
      <c r="L77" s="161" t="s">
        <v>69</v>
      </c>
      <c r="M77" s="409">
        <v>44272</v>
      </c>
      <c r="N77" s="241">
        <f>SUM(H90)</f>
        <v>44366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127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27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44366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54" sqref="L54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228</v>
      </c>
      <c r="I2" s="5"/>
      <c r="J2" s="254" t="s">
        <v>122</v>
      </c>
      <c r="K2" s="117"/>
      <c r="L2" s="432" t="s">
        <v>217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22398</v>
      </c>
      <c r="I4" s="119">
        <v>33</v>
      </c>
      <c r="J4" s="225" t="s">
        <v>0</v>
      </c>
      <c r="K4" s="167">
        <f>SUM(I4)</f>
        <v>33</v>
      </c>
      <c r="L4" s="425">
        <v>20918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397">
        <v>9384</v>
      </c>
      <c r="I5" s="119">
        <v>40</v>
      </c>
      <c r="J5" s="225" t="s">
        <v>2</v>
      </c>
      <c r="K5" s="167">
        <f t="shared" ref="K5:K13" si="0">SUM(I5)</f>
        <v>40</v>
      </c>
      <c r="L5" s="426">
        <v>9607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8726</v>
      </c>
      <c r="I6" s="119">
        <v>9</v>
      </c>
      <c r="J6" s="472" t="s">
        <v>199</v>
      </c>
      <c r="K6" s="167">
        <f t="shared" si="0"/>
        <v>9</v>
      </c>
      <c r="L6" s="426">
        <v>7258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97">
        <v>8584</v>
      </c>
      <c r="I7" s="119">
        <v>34</v>
      </c>
      <c r="J7" s="225" t="s">
        <v>1</v>
      </c>
      <c r="K7" s="167">
        <f t="shared" si="0"/>
        <v>34</v>
      </c>
      <c r="L7" s="426">
        <v>19054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6589</v>
      </c>
      <c r="I8" s="119">
        <v>13</v>
      </c>
      <c r="J8" s="225" t="s">
        <v>7</v>
      </c>
      <c r="K8" s="167">
        <f t="shared" si="0"/>
        <v>13</v>
      </c>
      <c r="L8" s="426">
        <v>5255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6047</v>
      </c>
      <c r="I9" s="119">
        <v>24</v>
      </c>
      <c r="J9" s="225" t="s">
        <v>29</v>
      </c>
      <c r="K9" s="167">
        <f t="shared" si="0"/>
        <v>24</v>
      </c>
      <c r="L9" s="426">
        <v>6116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3110</v>
      </c>
      <c r="I10" s="119">
        <v>25</v>
      </c>
      <c r="J10" s="225" t="s">
        <v>30</v>
      </c>
      <c r="K10" s="167">
        <f t="shared" si="0"/>
        <v>25</v>
      </c>
      <c r="L10" s="426">
        <v>2321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2619</v>
      </c>
      <c r="I11" s="119">
        <v>36</v>
      </c>
      <c r="J11" s="225" t="s">
        <v>5</v>
      </c>
      <c r="K11" s="167">
        <f t="shared" si="0"/>
        <v>36</v>
      </c>
      <c r="L11" s="426">
        <v>3354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1407</v>
      </c>
      <c r="I12" s="119">
        <v>12</v>
      </c>
      <c r="J12" s="225" t="s">
        <v>19</v>
      </c>
      <c r="K12" s="167">
        <f t="shared" si="0"/>
        <v>12</v>
      </c>
      <c r="L12" s="426">
        <v>2820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1037</v>
      </c>
      <c r="I13" s="194">
        <v>22</v>
      </c>
      <c r="J13" s="302" t="s">
        <v>27</v>
      </c>
      <c r="K13" s="253">
        <f t="shared" si="0"/>
        <v>22</v>
      </c>
      <c r="L13" s="434">
        <v>905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4">
        <v>1009</v>
      </c>
      <c r="I14" s="303">
        <v>17</v>
      </c>
      <c r="J14" s="525" t="s">
        <v>22</v>
      </c>
      <c r="K14" s="117" t="s">
        <v>8</v>
      </c>
      <c r="L14" s="435">
        <v>84394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840</v>
      </c>
      <c r="I15" s="119">
        <v>16</v>
      </c>
      <c r="J15" s="225" t="s">
        <v>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761</v>
      </c>
      <c r="I16" s="119">
        <v>26</v>
      </c>
      <c r="J16" s="225" t="s">
        <v>31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723</v>
      </c>
      <c r="I17" s="119">
        <v>38</v>
      </c>
      <c r="J17" s="225" t="s">
        <v>39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589</v>
      </c>
      <c r="I18" s="119">
        <v>31</v>
      </c>
      <c r="J18" s="119" t="s">
        <v>182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553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375</v>
      </c>
      <c r="I20" s="119">
        <v>18</v>
      </c>
      <c r="J20" s="225" t="s">
        <v>23</v>
      </c>
      <c r="K20" s="167">
        <f>SUM(I4)</f>
        <v>33</v>
      </c>
      <c r="L20" s="225" t="s">
        <v>0</v>
      </c>
      <c r="M20" s="436">
        <v>21991</v>
      </c>
      <c r="N20" s="128">
        <f>SUM(H4)</f>
        <v>22398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224</v>
      </c>
      <c r="D21" s="74" t="s">
        <v>213</v>
      </c>
      <c r="E21" s="74" t="s">
        <v>54</v>
      </c>
      <c r="F21" s="74" t="s">
        <v>53</v>
      </c>
      <c r="G21" s="75" t="s">
        <v>55</v>
      </c>
      <c r="H21" s="127">
        <v>335</v>
      </c>
      <c r="I21" s="119">
        <v>6</v>
      </c>
      <c r="J21" s="225" t="s">
        <v>14</v>
      </c>
      <c r="K21" s="167">
        <f t="shared" ref="K21:K29" si="1">SUM(I5)</f>
        <v>40</v>
      </c>
      <c r="L21" s="225" t="s">
        <v>2</v>
      </c>
      <c r="M21" s="437">
        <v>7388</v>
      </c>
      <c r="N21" s="128">
        <f t="shared" ref="N21:N29" si="2">SUM(H5)</f>
        <v>9384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22398</v>
      </c>
      <c r="D22" s="139">
        <f>SUM(L4)</f>
        <v>20918</v>
      </c>
      <c r="E22" s="70">
        <f t="shared" ref="E22:E31" si="3">SUM(N20/M20*100)</f>
        <v>101.85075712791595</v>
      </c>
      <c r="F22" s="66">
        <f t="shared" ref="F22:F32" si="4">SUM(C22/D22*100)</f>
        <v>107.07524619944546</v>
      </c>
      <c r="G22" s="77"/>
      <c r="H22" s="127">
        <v>178</v>
      </c>
      <c r="I22" s="119">
        <v>14</v>
      </c>
      <c r="J22" s="225" t="s">
        <v>20</v>
      </c>
      <c r="K22" s="167">
        <f t="shared" si="1"/>
        <v>9</v>
      </c>
      <c r="L22" s="472" t="s">
        <v>198</v>
      </c>
      <c r="M22" s="437">
        <v>8200</v>
      </c>
      <c r="N22" s="128">
        <f t="shared" si="2"/>
        <v>8726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9384</v>
      </c>
      <c r="D23" s="139">
        <f t="shared" ref="D23:D31" si="6">SUM(L5)</f>
        <v>9607</v>
      </c>
      <c r="E23" s="70">
        <f t="shared" si="3"/>
        <v>127.0167839740119</v>
      </c>
      <c r="F23" s="66">
        <f t="shared" si="4"/>
        <v>97.678775892578329</v>
      </c>
      <c r="G23" s="77"/>
      <c r="H23" s="127">
        <v>116</v>
      </c>
      <c r="I23" s="119">
        <v>2</v>
      </c>
      <c r="J23" s="225" t="s">
        <v>6</v>
      </c>
      <c r="K23" s="167">
        <f t="shared" si="1"/>
        <v>34</v>
      </c>
      <c r="L23" s="225" t="s">
        <v>1</v>
      </c>
      <c r="M23" s="437">
        <v>9517</v>
      </c>
      <c r="N23" s="128">
        <f t="shared" si="2"/>
        <v>8584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472" t="s">
        <v>198</v>
      </c>
      <c r="C24" s="52">
        <f t="shared" si="5"/>
        <v>8726</v>
      </c>
      <c r="D24" s="139">
        <f t="shared" si="6"/>
        <v>7258</v>
      </c>
      <c r="E24" s="70">
        <f t="shared" si="3"/>
        <v>106.41463414634147</v>
      </c>
      <c r="F24" s="66">
        <f t="shared" si="4"/>
        <v>120.22595756406724</v>
      </c>
      <c r="G24" s="77"/>
      <c r="H24" s="127">
        <v>103</v>
      </c>
      <c r="I24" s="119">
        <v>11</v>
      </c>
      <c r="J24" s="225" t="s">
        <v>18</v>
      </c>
      <c r="K24" s="167">
        <f t="shared" si="1"/>
        <v>13</v>
      </c>
      <c r="L24" s="225" t="s">
        <v>7</v>
      </c>
      <c r="M24" s="437">
        <v>8953</v>
      </c>
      <c r="N24" s="128">
        <f t="shared" si="2"/>
        <v>6589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1</v>
      </c>
      <c r="C25" s="52">
        <f t="shared" si="5"/>
        <v>8584</v>
      </c>
      <c r="D25" s="139">
        <f t="shared" si="6"/>
        <v>19054</v>
      </c>
      <c r="E25" s="70">
        <f t="shared" si="3"/>
        <v>90.196490490700853</v>
      </c>
      <c r="F25" s="66">
        <f t="shared" si="4"/>
        <v>45.050907945838141</v>
      </c>
      <c r="G25" s="77"/>
      <c r="H25" s="127">
        <v>60</v>
      </c>
      <c r="I25" s="119">
        <v>5</v>
      </c>
      <c r="J25" s="225" t="s">
        <v>13</v>
      </c>
      <c r="K25" s="167">
        <f t="shared" si="1"/>
        <v>24</v>
      </c>
      <c r="L25" s="225" t="s">
        <v>29</v>
      </c>
      <c r="M25" s="437">
        <v>7693</v>
      </c>
      <c r="N25" s="128">
        <f t="shared" si="2"/>
        <v>6047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7</v>
      </c>
      <c r="C26" s="52">
        <f t="shared" si="5"/>
        <v>6589</v>
      </c>
      <c r="D26" s="139">
        <f t="shared" si="6"/>
        <v>5255</v>
      </c>
      <c r="E26" s="70">
        <f t="shared" si="3"/>
        <v>73.595442868312304</v>
      </c>
      <c r="F26" s="66">
        <f t="shared" si="4"/>
        <v>125.38534728829687</v>
      </c>
      <c r="G26" s="87"/>
      <c r="H26" s="127">
        <v>40</v>
      </c>
      <c r="I26" s="119">
        <v>1</v>
      </c>
      <c r="J26" s="225" t="s">
        <v>4</v>
      </c>
      <c r="K26" s="167">
        <f t="shared" si="1"/>
        <v>25</v>
      </c>
      <c r="L26" s="225" t="s">
        <v>30</v>
      </c>
      <c r="M26" s="437">
        <v>2692</v>
      </c>
      <c r="N26" s="128">
        <f t="shared" si="2"/>
        <v>3110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6047</v>
      </c>
      <c r="D27" s="139">
        <f t="shared" si="6"/>
        <v>6116</v>
      </c>
      <c r="E27" s="70">
        <f t="shared" si="3"/>
        <v>78.603925646691792</v>
      </c>
      <c r="F27" s="66">
        <f t="shared" si="4"/>
        <v>98.871811641595826</v>
      </c>
      <c r="G27" s="91"/>
      <c r="H27" s="397">
        <v>30</v>
      </c>
      <c r="I27" s="119">
        <v>29</v>
      </c>
      <c r="J27" s="225" t="s">
        <v>116</v>
      </c>
      <c r="K27" s="167">
        <f t="shared" si="1"/>
        <v>36</v>
      </c>
      <c r="L27" s="225" t="s">
        <v>5</v>
      </c>
      <c r="M27" s="437">
        <v>3759</v>
      </c>
      <c r="N27" s="128">
        <f t="shared" si="2"/>
        <v>2619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30</v>
      </c>
      <c r="C28" s="52">
        <f t="shared" si="5"/>
        <v>3110</v>
      </c>
      <c r="D28" s="139">
        <f t="shared" si="6"/>
        <v>2321</v>
      </c>
      <c r="E28" s="70">
        <f t="shared" si="3"/>
        <v>115.52748885586924</v>
      </c>
      <c r="F28" s="66">
        <f t="shared" si="4"/>
        <v>133.99396811719086</v>
      </c>
      <c r="G28" s="77"/>
      <c r="H28" s="127">
        <v>23</v>
      </c>
      <c r="I28" s="119">
        <v>28</v>
      </c>
      <c r="J28" s="225" t="s">
        <v>33</v>
      </c>
      <c r="K28" s="167">
        <f t="shared" si="1"/>
        <v>12</v>
      </c>
      <c r="L28" s="225" t="s">
        <v>19</v>
      </c>
      <c r="M28" s="437">
        <v>2398</v>
      </c>
      <c r="N28" s="128">
        <f t="shared" si="2"/>
        <v>1407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5</v>
      </c>
      <c r="C29" s="52">
        <f t="shared" si="5"/>
        <v>2619</v>
      </c>
      <c r="D29" s="139">
        <f t="shared" si="6"/>
        <v>3354</v>
      </c>
      <c r="E29" s="70">
        <f t="shared" si="3"/>
        <v>69.672785315243416</v>
      </c>
      <c r="F29" s="66">
        <f t="shared" si="4"/>
        <v>78.085867620751344</v>
      </c>
      <c r="G29" s="88"/>
      <c r="H29" s="127">
        <v>16</v>
      </c>
      <c r="I29" s="119">
        <v>32</v>
      </c>
      <c r="J29" s="225" t="s">
        <v>36</v>
      </c>
      <c r="K29" s="253">
        <f t="shared" si="1"/>
        <v>22</v>
      </c>
      <c r="L29" s="302" t="s">
        <v>27</v>
      </c>
      <c r="M29" s="438">
        <v>886</v>
      </c>
      <c r="N29" s="128">
        <f t="shared" si="2"/>
        <v>1037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1407</v>
      </c>
      <c r="D30" s="139">
        <f t="shared" si="6"/>
        <v>2820</v>
      </c>
      <c r="E30" s="70">
        <f t="shared" si="3"/>
        <v>58.673894912427031</v>
      </c>
      <c r="F30" s="66">
        <f t="shared" si="4"/>
        <v>49.893617021276597</v>
      </c>
      <c r="G30" s="87"/>
      <c r="H30" s="127">
        <v>11</v>
      </c>
      <c r="I30" s="119">
        <v>15</v>
      </c>
      <c r="J30" s="225" t="s">
        <v>21</v>
      </c>
      <c r="K30" s="161"/>
      <c r="L30" s="451" t="s">
        <v>129</v>
      </c>
      <c r="M30" s="439">
        <v>78627</v>
      </c>
      <c r="N30" s="128">
        <f>SUM(H44)</f>
        <v>75680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27</v>
      </c>
      <c r="C31" s="52">
        <f t="shared" si="5"/>
        <v>1037</v>
      </c>
      <c r="D31" s="139">
        <f t="shared" si="6"/>
        <v>905</v>
      </c>
      <c r="E31" s="71">
        <f t="shared" si="3"/>
        <v>117.04288939051919</v>
      </c>
      <c r="F31" s="78">
        <f t="shared" si="4"/>
        <v>114.58563535911601</v>
      </c>
      <c r="G31" s="90"/>
      <c r="H31" s="127">
        <v>11</v>
      </c>
      <c r="I31" s="119">
        <v>27</v>
      </c>
      <c r="J31" s="225" t="s">
        <v>32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75680</v>
      </c>
      <c r="D32" s="82">
        <f>SUM(L14)</f>
        <v>84394</v>
      </c>
      <c r="E32" s="83">
        <f>SUM(N30/M30*100)</f>
        <v>96.251923639462262</v>
      </c>
      <c r="F32" s="78">
        <f t="shared" si="4"/>
        <v>89.674621418584252</v>
      </c>
      <c r="G32" s="86"/>
      <c r="H32" s="128">
        <v>4</v>
      </c>
      <c r="I32" s="119">
        <v>4</v>
      </c>
      <c r="J32" s="225" t="s">
        <v>12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2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39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9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75680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224</v>
      </c>
      <c r="I48" s="5"/>
      <c r="J48" s="250" t="s">
        <v>125</v>
      </c>
      <c r="K48" s="117"/>
      <c r="L48" s="411" t="s">
        <v>217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36733</v>
      </c>
      <c r="I50" s="225">
        <v>36</v>
      </c>
      <c r="J50" s="225" t="s">
        <v>5</v>
      </c>
      <c r="K50" s="170">
        <f>SUM(I50)</f>
        <v>36</v>
      </c>
      <c r="L50" s="412">
        <v>73698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32565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26692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19062</v>
      </c>
      <c r="I52" s="225">
        <v>16</v>
      </c>
      <c r="J52" s="224" t="s">
        <v>3</v>
      </c>
      <c r="K52" s="170">
        <f t="shared" si="7"/>
        <v>16</v>
      </c>
      <c r="L52" s="412">
        <v>17140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15763</v>
      </c>
      <c r="I53" s="225">
        <v>26</v>
      </c>
      <c r="J53" s="224" t="s">
        <v>31</v>
      </c>
      <c r="K53" s="170">
        <f t="shared" si="7"/>
        <v>26</v>
      </c>
      <c r="L53" s="412">
        <v>14862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224</v>
      </c>
      <c r="D54" s="74" t="s">
        <v>213</v>
      </c>
      <c r="E54" s="74" t="s">
        <v>54</v>
      </c>
      <c r="F54" s="74" t="s">
        <v>53</v>
      </c>
      <c r="G54" s="75" t="s">
        <v>55</v>
      </c>
      <c r="H54" s="127">
        <v>11809</v>
      </c>
      <c r="I54" s="225">
        <v>24</v>
      </c>
      <c r="J54" s="224" t="s">
        <v>29</v>
      </c>
      <c r="K54" s="170">
        <f t="shared" si="7"/>
        <v>24</v>
      </c>
      <c r="L54" s="412">
        <v>13265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36733</v>
      </c>
      <c r="D55" s="9">
        <f t="shared" ref="D55:D64" si="8">SUM(L50)</f>
        <v>73698</v>
      </c>
      <c r="E55" s="66">
        <f>SUM(N66/M66*100)</f>
        <v>86.995547555892387</v>
      </c>
      <c r="F55" s="66">
        <f t="shared" ref="F55:F65" si="9">SUM(C55/D55*100)</f>
        <v>49.842600884691578</v>
      </c>
      <c r="G55" s="77"/>
      <c r="H55" s="127">
        <v>8596</v>
      </c>
      <c r="I55" s="225">
        <v>38</v>
      </c>
      <c r="J55" s="224" t="s">
        <v>39</v>
      </c>
      <c r="K55" s="170">
        <f t="shared" si="7"/>
        <v>38</v>
      </c>
      <c r="L55" s="412">
        <v>7256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32565</v>
      </c>
      <c r="D56" s="9">
        <f t="shared" si="8"/>
        <v>26692</v>
      </c>
      <c r="E56" s="66">
        <f t="shared" ref="E56:E65" si="11">SUM(N67/M67*100)</f>
        <v>123.99573544530327</v>
      </c>
      <c r="F56" s="66">
        <f t="shared" si="9"/>
        <v>122.0028472950697</v>
      </c>
      <c r="G56" s="77"/>
      <c r="H56" s="397">
        <v>8221</v>
      </c>
      <c r="I56" s="224">
        <v>25</v>
      </c>
      <c r="J56" s="224" t="s">
        <v>30</v>
      </c>
      <c r="K56" s="170">
        <f t="shared" si="7"/>
        <v>25</v>
      </c>
      <c r="L56" s="412">
        <v>11333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19062</v>
      </c>
      <c r="D57" s="9">
        <f t="shared" si="8"/>
        <v>17140</v>
      </c>
      <c r="E57" s="66">
        <f t="shared" si="11"/>
        <v>100.82513487781657</v>
      </c>
      <c r="F57" s="66">
        <f t="shared" si="9"/>
        <v>111.21353558926488</v>
      </c>
      <c r="G57" s="77"/>
      <c r="H57" s="127">
        <v>7254</v>
      </c>
      <c r="I57" s="225">
        <v>40</v>
      </c>
      <c r="J57" s="224" t="s">
        <v>2</v>
      </c>
      <c r="K57" s="170">
        <f t="shared" si="7"/>
        <v>40</v>
      </c>
      <c r="L57" s="412">
        <v>12050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15763</v>
      </c>
      <c r="D58" s="9">
        <f t="shared" si="8"/>
        <v>14862</v>
      </c>
      <c r="E58" s="66">
        <f t="shared" si="11"/>
        <v>91.157760814249372</v>
      </c>
      <c r="F58" s="66">
        <f t="shared" si="9"/>
        <v>106.06244112501682</v>
      </c>
      <c r="G58" s="77"/>
      <c r="H58" s="537">
        <v>6629</v>
      </c>
      <c r="I58" s="302">
        <v>33</v>
      </c>
      <c r="J58" s="227" t="s">
        <v>0</v>
      </c>
      <c r="K58" s="170">
        <f t="shared" si="7"/>
        <v>33</v>
      </c>
      <c r="L58" s="410">
        <v>4090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29</v>
      </c>
      <c r="C59" s="52">
        <f t="shared" si="10"/>
        <v>11809</v>
      </c>
      <c r="D59" s="9">
        <f t="shared" si="8"/>
        <v>13265</v>
      </c>
      <c r="E59" s="66">
        <f t="shared" si="11"/>
        <v>82.172430589381392</v>
      </c>
      <c r="F59" s="66">
        <f t="shared" si="9"/>
        <v>89.02374670184696</v>
      </c>
      <c r="G59" s="87"/>
      <c r="H59" s="537">
        <v>5677</v>
      </c>
      <c r="I59" s="302">
        <v>37</v>
      </c>
      <c r="J59" s="227" t="s">
        <v>38</v>
      </c>
      <c r="K59" s="170">
        <f t="shared" si="7"/>
        <v>37</v>
      </c>
      <c r="L59" s="410">
        <v>5979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39</v>
      </c>
      <c r="C60" s="52">
        <f t="shared" si="10"/>
        <v>8596</v>
      </c>
      <c r="D60" s="9">
        <f t="shared" si="8"/>
        <v>7256</v>
      </c>
      <c r="E60" s="66">
        <f t="shared" si="11"/>
        <v>105.03421309872923</v>
      </c>
      <c r="F60" s="66">
        <f t="shared" si="9"/>
        <v>118.46747519294377</v>
      </c>
      <c r="G60" s="77"/>
      <c r="H60" s="538">
        <v>2941</v>
      </c>
      <c r="I60" s="304">
        <v>15</v>
      </c>
      <c r="J60" s="304" t="s">
        <v>21</v>
      </c>
      <c r="K60" s="117" t="s">
        <v>8</v>
      </c>
      <c r="L60" s="414">
        <v>203257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30</v>
      </c>
      <c r="C61" s="52">
        <f t="shared" si="10"/>
        <v>8221</v>
      </c>
      <c r="D61" s="9">
        <f t="shared" si="8"/>
        <v>11333</v>
      </c>
      <c r="E61" s="66">
        <f t="shared" si="11"/>
        <v>98.738890223396595</v>
      </c>
      <c r="F61" s="66">
        <f t="shared" si="9"/>
        <v>72.540368834377475</v>
      </c>
      <c r="G61" s="77"/>
      <c r="H61" s="397">
        <v>2003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2</v>
      </c>
      <c r="C62" s="52">
        <f t="shared" si="10"/>
        <v>7254</v>
      </c>
      <c r="D62" s="9">
        <f t="shared" si="8"/>
        <v>12050</v>
      </c>
      <c r="E62" s="66">
        <f t="shared" si="11"/>
        <v>63.581383118590587</v>
      </c>
      <c r="F62" s="66">
        <f t="shared" si="9"/>
        <v>60.199170124481327</v>
      </c>
      <c r="G62" s="88"/>
      <c r="H62" s="127">
        <v>1607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0</v>
      </c>
      <c r="C63" s="52">
        <f t="shared" si="10"/>
        <v>6629</v>
      </c>
      <c r="D63" s="9">
        <f t="shared" si="8"/>
        <v>4090</v>
      </c>
      <c r="E63" s="66">
        <f t="shared" si="11"/>
        <v>34.071751644736842</v>
      </c>
      <c r="F63" s="66">
        <f t="shared" si="9"/>
        <v>162.07823960880197</v>
      </c>
      <c r="G63" s="87"/>
      <c r="H63" s="127">
        <v>1205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5677</v>
      </c>
      <c r="D64" s="9">
        <f t="shared" si="8"/>
        <v>5979</v>
      </c>
      <c r="E64" s="72">
        <f t="shared" si="11"/>
        <v>99.71895310029862</v>
      </c>
      <c r="F64" s="66">
        <f t="shared" si="9"/>
        <v>94.948988125104535</v>
      </c>
      <c r="G64" s="90"/>
      <c r="H64" s="169">
        <v>1027</v>
      </c>
      <c r="I64" s="225">
        <v>14</v>
      </c>
      <c r="J64" s="224" t="s">
        <v>20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164934</v>
      </c>
      <c r="D65" s="82">
        <f>SUM(L60)</f>
        <v>203257</v>
      </c>
      <c r="E65" s="85">
        <f t="shared" si="11"/>
        <v>86.857654431512969</v>
      </c>
      <c r="F65" s="85">
        <f t="shared" si="9"/>
        <v>81.145544802885013</v>
      </c>
      <c r="G65" s="86"/>
      <c r="H65" s="128">
        <v>876</v>
      </c>
      <c r="I65" s="225">
        <v>35</v>
      </c>
      <c r="J65" s="224" t="s">
        <v>37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850</v>
      </c>
      <c r="I66" s="225">
        <v>29</v>
      </c>
      <c r="J66" s="224" t="s">
        <v>116</v>
      </c>
      <c r="K66" s="163">
        <f>SUM(I50)</f>
        <v>36</v>
      </c>
      <c r="L66" s="225" t="s">
        <v>5</v>
      </c>
      <c r="M66" s="424">
        <v>42224</v>
      </c>
      <c r="N66" s="128">
        <f>SUM(H50)</f>
        <v>36733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719</v>
      </c>
      <c r="I67" s="224">
        <v>21</v>
      </c>
      <c r="J67" s="224" t="s">
        <v>26</v>
      </c>
      <c r="K67" s="163">
        <f t="shared" ref="K67:K75" si="12">SUM(I51)</f>
        <v>17</v>
      </c>
      <c r="L67" s="224" t="s">
        <v>22</v>
      </c>
      <c r="M67" s="422">
        <v>26263</v>
      </c>
      <c r="N67" s="128">
        <f t="shared" ref="N67:N75" si="13">SUM(H51)</f>
        <v>32565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383</v>
      </c>
      <c r="I68" s="224">
        <v>1</v>
      </c>
      <c r="J68" s="224" t="s">
        <v>4</v>
      </c>
      <c r="K68" s="163">
        <f t="shared" si="12"/>
        <v>16</v>
      </c>
      <c r="L68" s="224" t="s">
        <v>3</v>
      </c>
      <c r="M68" s="422">
        <v>18906</v>
      </c>
      <c r="N68" s="128">
        <f t="shared" si="13"/>
        <v>19062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333</v>
      </c>
      <c r="I69" s="224">
        <v>22</v>
      </c>
      <c r="J69" s="224" t="s">
        <v>27</v>
      </c>
      <c r="K69" s="163">
        <f t="shared" si="12"/>
        <v>26</v>
      </c>
      <c r="L69" s="224" t="s">
        <v>31</v>
      </c>
      <c r="M69" s="422">
        <v>17292</v>
      </c>
      <c r="N69" s="128">
        <f t="shared" si="13"/>
        <v>15763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245</v>
      </c>
      <c r="I70" s="224">
        <v>13</v>
      </c>
      <c r="J70" s="224" t="s">
        <v>7</v>
      </c>
      <c r="K70" s="163">
        <f t="shared" si="12"/>
        <v>24</v>
      </c>
      <c r="L70" s="224" t="s">
        <v>29</v>
      </c>
      <c r="M70" s="422">
        <v>14371</v>
      </c>
      <c r="N70" s="128">
        <f t="shared" si="13"/>
        <v>11809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397">
        <v>108</v>
      </c>
      <c r="I71" s="224">
        <v>9</v>
      </c>
      <c r="J71" s="454" t="s">
        <v>199</v>
      </c>
      <c r="K71" s="163">
        <f t="shared" si="12"/>
        <v>38</v>
      </c>
      <c r="L71" s="224" t="s">
        <v>39</v>
      </c>
      <c r="M71" s="422">
        <v>8184</v>
      </c>
      <c r="N71" s="128">
        <f t="shared" si="13"/>
        <v>8596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96</v>
      </c>
      <c r="I72" s="224">
        <v>27</v>
      </c>
      <c r="J72" s="224" t="s">
        <v>32</v>
      </c>
      <c r="K72" s="163">
        <f t="shared" si="12"/>
        <v>25</v>
      </c>
      <c r="L72" s="224" t="s">
        <v>30</v>
      </c>
      <c r="M72" s="422">
        <v>8326</v>
      </c>
      <c r="N72" s="128">
        <f t="shared" si="13"/>
        <v>8221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56</v>
      </c>
      <c r="I73" s="224">
        <v>11</v>
      </c>
      <c r="J73" s="224" t="s">
        <v>18</v>
      </c>
      <c r="K73" s="163">
        <f t="shared" si="12"/>
        <v>40</v>
      </c>
      <c r="L73" s="224" t="s">
        <v>2</v>
      </c>
      <c r="M73" s="422">
        <v>11409</v>
      </c>
      <c r="N73" s="128">
        <f t="shared" si="13"/>
        <v>7254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97">
        <v>50</v>
      </c>
      <c r="I74" s="224">
        <v>4</v>
      </c>
      <c r="J74" s="224" t="s">
        <v>12</v>
      </c>
      <c r="K74" s="163">
        <f t="shared" si="12"/>
        <v>33</v>
      </c>
      <c r="L74" s="227" t="s">
        <v>0</v>
      </c>
      <c r="M74" s="423">
        <v>19456</v>
      </c>
      <c r="N74" s="128">
        <f t="shared" si="13"/>
        <v>6629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40</v>
      </c>
      <c r="I75" s="224">
        <v>8</v>
      </c>
      <c r="J75" s="224" t="s">
        <v>16</v>
      </c>
      <c r="K75" s="163">
        <f t="shared" si="12"/>
        <v>37</v>
      </c>
      <c r="L75" s="227" t="s">
        <v>38</v>
      </c>
      <c r="M75" s="423">
        <v>5693</v>
      </c>
      <c r="N75" s="233">
        <f t="shared" si="13"/>
        <v>5677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39</v>
      </c>
      <c r="I76" s="224">
        <v>20</v>
      </c>
      <c r="J76" s="224" t="s">
        <v>25</v>
      </c>
      <c r="K76" s="5"/>
      <c r="L76" s="451" t="s">
        <v>129</v>
      </c>
      <c r="M76" s="461">
        <v>189890</v>
      </c>
      <c r="N76" s="241">
        <f>SUM(H90)</f>
        <v>164934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39</v>
      </c>
      <c r="I77" s="224">
        <v>28</v>
      </c>
      <c r="J77" s="224" t="s">
        <v>33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8</v>
      </c>
      <c r="I78" s="224">
        <v>23</v>
      </c>
      <c r="J78" s="224" t="s">
        <v>28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26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18</v>
      </c>
      <c r="J86" s="224" t="s">
        <v>23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39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164934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G63" sqref="G63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7" t="s">
        <v>229</v>
      </c>
      <c r="B1" s="578"/>
      <c r="C1" s="578"/>
      <c r="D1" s="578"/>
      <c r="E1" s="578"/>
      <c r="F1" s="578"/>
      <c r="G1" s="578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224</v>
      </c>
      <c r="J2" s="401" t="s">
        <v>209</v>
      </c>
      <c r="K2" s="405" t="s">
        <v>213</v>
      </c>
      <c r="L2" s="405" t="s">
        <v>206</v>
      </c>
    </row>
    <row r="3" spans="1:12" x14ac:dyDescent="0.15">
      <c r="I3" s="40" t="s">
        <v>84</v>
      </c>
      <c r="J3" s="402">
        <v>134490</v>
      </c>
      <c r="K3" s="40" t="s">
        <v>84</v>
      </c>
      <c r="L3" s="406">
        <v>161799</v>
      </c>
    </row>
    <row r="4" spans="1:12" x14ac:dyDescent="0.15">
      <c r="I4" s="18" t="s">
        <v>86</v>
      </c>
      <c r="J4" s="402">
        <v>88678</v>
      </c>
      <c r="K4" s="18" t="s">
        <v>86</v>
      </c>
      <c r="L4" s="406">
        <v>118788</v>
      </c>
    </row>
    <row r="5" spans="1:12" x14ac:dyDescent="0.15">
      <c r="I5" s="18" t="s">
        <v>113</v>
      </c>
      <c r="J5" s="402">
        <v>88061</v>
      </c>
      <c r="K5" s="18" t="s">
        <v>113</v>
      </c>
      <c r="L5" s="406">
        <v>93867</v>
      </c>
    </row>
    <row r="6" spans="1:12" x14ac:dyDescent="0.15">
      <c r="I6" s="18" t="s">
        <v>110</v>
      </c>
      <c r="J6" s="402">
        <v>79984</v>
      </c>
      <c r="K6" s="18" t="s">
        <v>110</v>
      </c>
      <c r="L6" s="406">
        <v>57388</v>
      </c>
    </row>
    <row r="7" spans="1:12" x14ac:dyDescent="0.15">
      <c r="I7" s="18" t="s">
        <v>107</v>
      </c>
      <c r="J7" s="402">
        <v>77191</v>
      </c>
      <c r="K7" s="18" t="s">
        <v>107</v>
      </c>
      <c r="L7" s="406">
        <v>70256</v>
      </c>
    </row>
    <row r="8" spans="1:12" x14ac:dyDescent="0.15">
      <c r="I8" s="18" t="s">
        <v>105</v>
      </c>
      <c r="J8" s="402">
        <v>73533</v>
      </c>
      <c r="K8" s="18" t="s">
        <v>105</v>
      </c>
      <c r="L8" s="406">
        <v>80917</v>
      </c>
    </row>
    <row r="9" spans="1:12" x14ac:dyDescent="0.15">
      <c r="I9" s="18" t="s">
        <v>87</v>
      </c>
      <c r="J9" s="402">
        <v>65239</v>
      </c>
      <c r="K9" s="18" t="s">
        <v>87</v>
      </c>
      <c r="L9" s="406">
        <v>101499</v>
      </c>
    </row>
    <row r="10" spans="1:12" x14ac:dyDescent="0.15">
      <c r="I10" s="18" t="s">
        <v>115</v>
      </c>
      <c r="J10" s="402">
        <v>64639</v>
      </c>
      <c r="K10" s="18" t="s">
        <v>115</v>
      </c>
      <c r="L10" s="406">
        <v>82506</v>
      </c>
    </row>
    <row r="11" spans="1:12" x14ac:dyDescent="0.15">
      <c r="I11" s="18" t="s">
        <v>208</v>
      </c>
      <c r="J11" s="402">
        <v>49333</v>
      </c>
      <c r="K11" s="18" t="s">
        <v>208</v>
      </c>
      <c r="L11" s="406">
        <v>42484</v>
      </c>
    </row>
    <row r="12" spans="1:12" ht="14.25" thickBot="1" x14ac:dyDescent="0.2">
      <c r="I12" s="18" t="s">
        <v>114</v>
      </c>
      <c r="J12" s="403">
        <v>45651</v>
      </c>
      <c r="K12" s="18" t="s">
        <v>114</v>
      </c>
      <c r="L12" s="407">
        <v>45199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212</v>
      </c>
      <c r="J13" s="440">
        <v>1079324</v>
      </c>
      <c r="K13" s="35" t="s">
        <v>8</v>
      </c>
      <c r="L13" s="174">
        <v>1218815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230</v>
      </c>
      <c r="K23" s="475" t="s">
        <v>230</v>
      </c>
      <c r="L23" s="22" t="s">
        <v>70</v>
      </c>
      <c r="M23" s="8"/>
    </row>
    <row r="24" spans="9:14" x14ac:dyDescent="0.15">
      <c r="I24" s="402">
        <f t="shared" ref="I24:I33" si="0">SUM(J3)</f>
        <v>134490</v>
      </c>
      <c r="J24" s="40" t="s">
        <v>84</v>
      </c>
      <c r="K24" s="402">
        <f>SUM(I24)</f>
        <v>134490</v>
      </c>
      <c r="L24" s="510">
        <v>142081</v>
      </c>
      <c r="M24" s="141"/>
      <c r="N24" s="1"/>
    </row>
    <row r="25" spans="9:14" x14ac:dyDescent="0.15">
      <c r="I25" s="402">
        <f t="shared" si="0"/>
        <v>88678</v>
      </c>
      <c r="J25" s="18" t="s">
        <v>86</v>
      </c>
      <c r="K25" s="402">
        <f t="shared" ref="K25:K33" si="1">SUM(I25)</f>
        <v>88678</v>
      </c>
      <c r="L25" s="510">
        <v>90487</v>
      </c>
      <c r="M25" s="177"/>
      <c r="N25" s="1"/>
    </row>
    <row r="26" spans="9:14" x14ac:dyDescent="0.15">
      <c r="I26" s="402">
        <f t="shared" si="0"/>
        <v>88061</v>
      </c>
      <c r="J26" s="18" t="s">
        <v>113</v>
      </c>
      <c r="K26" s="402">
        <f t="shared" si="1"/>
        <v>88061</v>
      </c>
      <c r="L26" s="510">
        <v>85617</v>
      </c>
      <c r="M26" s="141"/>
      <c r="N26" s="1"/>
    </row>
    <row r="27" spans="9:14" x14ac:dyDescent="0.15">
      <c r="I27" s="402">
        <f t="shared" si="0"/>
        <v>79984</v>
      </c>
      <c r="J27" s="18" t="s">
        <v>110</v>
      </c>
      <c r="K27" s="402">
        <f t="shared" si="1"/>
        <v>79984</v>
      </c>
      <c r="L27" s="510">
        <v>71458</v>
      </c>
      <c r="M27" s="141"/>
      <c r="N27" s="1"/>
    </row>
    <row r="28" spans="9:14" x14ac:dyDescent="0.15">
      <c r="I28" s="402">
        <f t="shared" si="0"/>
        <v>77191</v>
      </c>
      <c r="J28" s="18" t="s">
        <v>107</v>
      </c>
      <c r="K28" s="402">
        <f t="shared" si="1"/>
        <v>77191</v>
      </c>
      <c r="L28" s="510">
        <v>67611</v>
      </c>
      <c r="M28" s="141"/>
      <c r="N28" s="2"/>
    </row>
    <row r="29" spans="9:14" x14ac:dyDescent="0.15">
      <c r="I29" s="402">
        <f t="shared" si="0"/>
        <v>73533</v>
      </c>
      <c r="J29" s="18" t="s">
        <v>105</v>
      </c>
      <c r="K29" s="402">
        <f t="shared" si="1"/>
        <v>73533</v>
      </c>
      <c r="L29" s="510">
        <v>79536</v>
      </c>
      <c r="M29" s="141"/>
      <c r="N29" s="1"/>
    </row>
    <row r="30" spans="9:14" x14ac:dyDescent="0.15">
      <c r="I30" s="402">
        <f t="shared" si="0"/>
        <v>65239</v>
      </c>
      <c r="J30" s="18" t="s">
        <v>87</v>
      </c>
      <c r="K30" s="402">
        <f t="shared" si="1"/>
        <v>65239</v>
      </c>
      <c r="L30" s="510">
        <v>61015</v>
      </c>
      <c r="M30" s="141"/>
      <c r="N30" s="1"/>
    </row>
    <row r="31" spans="9:14" x14ac:dyDescent="0.15">
      <c r="I31" s="402">
        <f t="shared" si="0"/>
        <v>64639</v>
      </c>
      <c r="J31" s="18" t="s">
        <v>115</v>
      </c>
      <c r="K31" s="402">
        <f t="shared" si="1"/>
        <v>64639</v>
      </c>
      <c r="L31" s="510">
        <v>71037</v>
      </c>
      <c r="M31" s="141"/>
      <c r="N31" s="1"/>
    </row>
    <row r="32" spans="9:14" x14ac:dyDescent="0.15">
      <c r="I32" s="402">
        <f t="shared" si="0"/>
        <v>49333</v>
      </c>
      <c r="J32" s="18" t="s">
        <v>208</v>
      </c>
      <c r="K32" s="402">
        <f t="shared" si="1"/>
        <v>49333</v>
      </c>
      <c r="L32" s="510">
        <v>46094</v>
      </c>
      <c r="M32" s="141"/>
      <c r="N32" s="37"/>
    </row>
    <row r="33" spans="8:14" x14ac:dyDescent="0.15">
      <c r="I33" s="402">
        <f t="shared" si="0"/>
        <v>45651</v>
      </c>
      <c r="J33" s="18" t="s">
        <v>114</v>
      </c>
      <c r="K33" s="402">
        <f t="shared" si="1"/>
        <v>45651</v>
      </c>
      <c r="L33" s="511">
        <v>45094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312525</v>
      </c>
      <c r="J34" s="108" t="s">
        <v>131</v>
      </c>
      <c r="K34" s="171">
        <f>SUM(I34)</f>
        <v>312525</v>
      </c>
      <c r="L34" s="171" t="s">
        <v>85</v>
      </c>
    </row>
    <row r="35" spans="8:14" ht="15.75" thickTop="1" thickBot="1" x14ac:dyDescent="0.2">
      <c r="H35" s="8"/>
      <c r="I35" s="456">
        <f>SUM(I24:I34)</f>
        <v>1079324</v>
      </c>
      <c r="J35" s="190" t="s">
        <v>8</v>
      </c>
      <c r="K35" s="172">
        <f>SUM(J13)</f>
        <v>1079324</v>
      </c>
      <c r="L35" s="192">
        <v>1079349</v>
      </c>
    </row>
    <row r="36" spans="8:14" ht="14.25" thickTop="1" x14ac:dyDescent="0.15"/>
    <row r="37" spans="8:14" x14ac:dyDescent="0.15">
      <c r="I37" s="453" t="s">
        <v>206</v>
      </c>
      <c r="J37" s="65"/>
      <c r="K37" s="475" t="s">
        <v>206</v>
      </c>
    </row>
    <row r="38" spans="8:14" x14ac:dyDescent="0.15">
      <c r="I38" s="406">
        <f>SUM(L3)</f>
        <v>161799</v>
      </c>
      <c r="J38" s="40" t="s">
        <v>84</v>
      </c>
      <c r="K38" s="406">
        <f>SUM(I38)</f>
        <v>161799</v>
      </c>
    </row>
    <row r="39" spans="8:14" x14ac:dyDescent="0.15">
      <c r="I39" s="406">
        <f t="shared" ref="I39:I47" si="2">SUM(L4)</f>
        <v>118788</v>
      </c>
      <c r="J39" s="18" t="s">
        <v>86</v>
      </c>
      <c r="K39" s="406">
        <f t="shared" ref="K39:K47" si="3">SUM(I39)</f>
        <v>118788</v>
      </c>
    </row>
    <row r="40" spans="8:14" x14ac:dyDescent="0.15">
      <c r="I40" s="406">
        <f t="shared" si="2"/>
        <v>93867</v>
      </c>
      <c r="J40" s="18" t="s">
        <v>113</v>
      </c>
      <c r="K40" s="406">
        <f t="shared" si="3"/>
        <v>93867</v>
      </c>
    </row>
    <row r="41" spans="8:14" x14ac:dyDescent="0.15">
      <c r="I41" s="406">
        <f t="shared" si="2"/>
        <v>57388</v>
      </c>
      <c r="J41" s="18" t="s">
        <v>110</v>
      </c>
      <c r="K41" s="406">
        <f t="shared" si="3"/>
        <v>57388</v>
      </c>
    </row>
    <row r="42" spans="8:14" x14ac:dyDescent="0.15">
      <c r="I42" s="406">
        <f t="shared" si="2"/>
        <v>70256</v>
      </c>
      <c r="J42" s="18" t="s">
        <v>107</v>
      </c>
      <c r="K42" s="406">
        <f t="shared" si="3"/>
        <v>70256</v>
      </c>
    </row>
    <row r="43" spans="8:14" x14ac:dyDescent="0.15">
      <c r="I43" s="406">
        <f>SUM(L8)</f>
        <v>80917</v>
      </c>
      <c r="J43" s="18" t="s">
        <v>105</v>
      </c>
      <c r="K43" s="406">
        <f t="shared" si="3"/>
        <v>80917</v>
      </c>
    </row>
    <row r="44" spans="8:14" x14ac:dyDescent="0.15">
      <c r="I44" s="406">
        <f t="shared" si="2"/>
        <v>101499</v>
      </c>
      <c r="J44" s="18" t="s">
        <v>87</v>
      </c>
      <c r="K44" s="406">
        <f t="shared" si="3"/>
        <v>101499</v>
      </c>
    </row>
    <row r="45" spans="8:14" x14ac:dyDescent="0.15">
      <c r="I45" s="406">
        <f>SUM(L10)</f>
        <v>82506</v>
      </c>
      <c r="J45" s="18" t="s">
        <v>115</v>
      </c>
      <c r="K45" s="406">
        <f t="shared" si="3"/>
        <v>82506</v>
      </c>
    </row>
    <row r="46" spans="8:14" x14ac:dyDescent="0.15">
      <c r="I46" s="406">
        <f t="shared" si="2"/>
        <v>42484</v>
      </c>
      <c r="J46" s="18" t="s">
        <v>208</v>
      </c>
      <c r="K46" s="406">
        <f t="shared" si="3"/>
        <v>42484</v>
      </c>
      <c r="M46" s="8"/>
    </row>
    <row r="47" spans="8:14" x14ac:dyDescent="0.15">
      <c r="I47" s="406">
        <f t="shared" si="2"/>
        <v>45199</v>
      </c>
      <c r="J47" s="18" t="s">
        <v>114</v>
      </c>
      <c r="K47" s="514">
        <f t="shared" si="3"/>
        <v>45199</v>
      </c>
      <c r="M47" s="8"/>
    </row>
    <row r="48" spans="8:14" ht="14.25" thickBot="1" x14ac:dyDescent="0.2">
      <c r="I48" s="157">
        <f>SUM(L13-(I38+I39+I40+I41+I42+I43+I44+I45+I46+I47))</f>
        <v>364112</v>
      </c>
      <c r="J48" s="103" t="s">
        <v>131</v>
      </c>
      <c r="K48" s="157">
        <f>SUM(I48)</f>
        <v>364112</v>
      </c>
    </row>
    <row r="49" spans="1:12" ht="15" thickTop="1" thickBot="1" x14ac:dyDescent="0.2">
      <c r="I49" s="508">
        <f>SUM(I38:I48)</f>
        <v>1218815</v>
      </c>
      <c r="J49" s="455" t="s">
        <v>193</v>
      </c>
      <c r="K49" s="173">
        <f>SUM(L13)</f>
        <v>1218815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224</v>
      </c>
      <c r="D51" s="74" t="s">
        <v>213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134490</v>
      </c>
      <c r="D52" s="6">
        <f t="shared" ref="D52:D61" si="5">SUM(I38)</f>
        <v>161799</v>
      </c>
      <c r="E52" s="41">
        <f t="shared" ref="E52:E61" si="6">SUM(K24/L24*100)</f>
        <v>94.657272964013487</v>
      </c>
      <c r="F52" s="41">
        <f t="shared" ref="F52:F62" si="7">SUM(C52/D52*100)</f>
        <v>83.121650937274026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88678</v>
      </c>
      <c r="D53" s="6">
        <f t="shared" si="5"/>
        <v>118788</v>
      </c>
      <c r="E53" s="41">
        <f t="shared" si="6"/>
        <v>98.000817797031615</v>
      </c>
      <c r="F53" s="41">
        <f t="shared" si="7"/>
        <v>74.652321783345116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88061</v>
      </c>
      <c r="D54" s="6">
        <f t="shared" si="5"/>
        <v>93867</v>
      </c>
      <c r="E54" s="41">
        <f t="shared" si="6"/>
        <v>102.85457327399932</v>
      </c>
      <c r="F54" s="41">
        <f t="shared" si="7"/>
        <v>93.814652646830083</v>
      </c>
      <c r="G54" s="40"/>
      <c r="I54" s="8"/>
    </row>
    <row r="55" spans="1:12" s="58" customFormat="1" x14ac:dyDescent="0.15">
      <c r="A55" s="248">
        <v>4</v>
      </c>
      <c r="B55" s="18" t="s">
        <v>110</v>
      </c>
      <c r="C55" s="449">
        <f t="shared" si="4"/>
        <v>79984</v>
      </c>
      <c r="D55" s="449">
        <f t="shared" si="5"/>
        <v>57388</v>
      </c>
      <c r="E55" s="229">
        <f t="shared" si="6"/>
        <v>111.93148422849785</v>
      </c>
      <c r="F55" s="229">
        <f t="shared" si="7"/>
        <v>139.37408517460096</v>
      </c>
      <c r="G55" s="404"/>
    </row>
    <row r="56" spans="1:12" x14ac:dyDescent="0.15">
      <c r="A56" s="28">
        <v>5</v>
      </c>
      <c r="B56" s="18" t="s">
        <v>107</v>
      </c>
      <c r="C56" s="6">
        <f t="shared" si="4"/>
        <v>77191</v>
      </c>
      <c r="D56" s="449">
        <f t="shared" si="5"/>
        <v>70256</v>
      </c>
      <c r="E56" s="41">
        <f t="shared" si="6"/>
        <v>114.16929197911583</v>
      </c>
      <c r="F56" s="41">
        <f t="shared" si="7"/>
        <v>109.8710430425871</v>
      </c>
      <c r="G56" s="40"/>
    </row>
    <row r="57" spans="1:12" x14ac:dyDescent="0.15">
      <c r="A57" s="28">
        <v>6</v>
      </c>
      <c r="B57" s="18" t="s">
        <v>105</v>
      </c>
      <c r="C57" s="6">
        <f t="shared" si="4"/>
        <v>73533</v>
      </c>
      <c r="D57" s="6">
        <f t="shared" si="5"/>
        <v>80917</v>
      </c>
      <c r="E57" s="41">
        <f t="shared" si="6"/>
        <v>92.452474351237186</v>
      </c>
      <c r="F57" s="41">
        <f t="shared" si="7"/>
        <v>90.874599898661586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65239</v>
      </c>
      <c r="D58" s="449">
        <f t="shared" si="5"/>
        <v>101499</v>
      </c>
      <c r="E58" s="229">
        <f t="shared" si="6"/>
        <v>106.92288781447186</v>
      </c>
      <c r="F58" s="229">
        <f t="shared" si="7"/>
        <v>64.275510103547816</v>
      </c>
      <c r="G58" s="404"/>
    </row>
    <row r="59" spans="1:12" x14ac:dyDescent="0.15">
      <c r="A59" s="28">
        <v>8</v>
      </c>
      <c r="B59" s="18" t="s">
        <v>115</v>
      </c>
      <c r="C59" s="6">
        <f t="shared" si="4"/>
        <v>64639</v>
      </c>
      <c r="D59" s="6">
        <f t="shared" si="5"/>
        <v>82506</v>
      </c>
      <c r="E59" s="41">
        <f t="shared" si="6"/>
        <v>90.993425961118859</v>
      </c>
      <c r="F59" s="41">
        <f t="shared" si="7"/>
        <v>78.344605240830973</v>
      </c>
      <c r="G59" s="40"/>
    </row>
    <row r="60" spans="1:12" x14ac:dyDescent="0.15">
      <c r="A60" s="28">
        <v>9</v>
      </c>
      <c r="B60" s="18" t="s">
        <v>208</v>
      </c>
      <c r="C60" s="6">
        <f t="shared" si="4"/>
        <v>49333</v>
      </c>
      <c r="D60" s="6">
        <f t="shared" si="5"/>
        <v>42484</v>
      </c>
      <c r="E60" s="41">
        <f t="shared" si="6"/>
        <v>107.02694493860372</v>
      </c>
      <c r="F60" s="41">
        <f t="shared" si="7"/>
        <v>116.12136333678562</v>
      </c>
      <c r="G60" s="40"/>
    </row>
    <row r="61" spans="1:12" ht="14.25" thickBot="1" x14ac:dyDescent="0.2">
      <c r="A61" s="108">
        <v>10</v>
      </c>
      <c r="B61" s="18" t="s">
        <v>114</v>
      </c>
      <c r="C61" s="111">
        <f t="shared" si="4"/>
        <v>45651</v>
      </c>
      <c r="D61" s="111">
        <f t="shared" si="5"/>
        <v>45199</v>
      </c>
      <c r="E61" s="41">
        <f t="shared" si="6"/>
        <v>101.23519758726216</v>
      </c>
      <c r="F61" s="102">
        <f t="shared" si="7"/>
        <v>101.00002212438328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1079324</v>
      </c>
      <c r="D62" s="189">
        <f>SUM(L13)</f>
        <v>1218815</v>
      </c>
      <c r="E62" s="191">
        <f>SUM(C62/L35)*100</f>
        <v>99.997683789024677</v>
      </c>
      <c r="F62" s="191">
        <f t="shared" si="7"/>
        <v>88.555195004984355</v>
      </c>
      <c r="G62" s="198">
        <v>57.4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2021-03-03T01:45:38Z</cp:lastPrinted>
  <dcterms:created xsi:type="dcterms:W3CDTF">2004-08-12T01:21:30Z</dcterms:created>
  <dcterms:modified xsi:type="dcterms:W3CDTF">2021-03-12T04:37:18Z</dcterms:modified>
</cp:coreProperties>
</file>