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<sst xmlns="http://schemas.openxmlformats.org/spreadsheetml/2006/main" count="1318" uniqueCount="237">
  <si>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</si>
  <si>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</si>
  <si>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</si>
  <si>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</si>
  <si>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</si>
  <si>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</si>
  <si>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</si>
  <si>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</si>
  <si>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</si>
  <si>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</si>
  <si>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</si>
  <si>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</si>
  <si>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</si>
  <si>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</si>
  <si>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</si>
  <si>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</si>
  <si>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</si>
  <si>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</si>
  <si>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</si>
  <si>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</si>
  <si>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</si>
  <si>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</si>
  <si>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</si>
  <si>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</si>
  <si>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</si>
  <si>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</si>
  <si>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</si>
  <si>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</si>
  <si>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</si>
  <si>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</si>
  <si>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</si>
  <si>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</si>
  <si>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</si>
  <si>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</si>
  <si>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</si>
  <si>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</si>
  <si>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</si>
  <si>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</si>
  <si>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</si>
  <si>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</si>
  <si>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</si>
  <si>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</si>
  <si>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</si>
  <si>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</si>
  <si>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</si>
  <si>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</si>
  <si>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</si>
  <si>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</si>
  <si>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</si>
  <si>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</si>
  <si>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</si>
  <si>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</si>
  <si>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</si>
  <si>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</si>
  <si>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</si>
  <si>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</si>
  <si>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</si>
  <si>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</si>
  <si>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</si>
  <si>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</si>
  <si>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</si>
  <si>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</si>
  <si>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</si>
  <si>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</si>
  <si>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</si>
  <si>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</si>
  <si>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</si>
  <si>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</si>
  <si>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</si>
  <si>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</si>
  <si>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</si>
  <si>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</si>
  <si>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</si>
  <si>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</si>
  <si>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</si>
  <si>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</si>
  <si>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</si>
  <si>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</si>
  <si>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</si>
  <si>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</si>
  <si>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</si>
  <si>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</si>
  <si>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</si>
  <si>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</si>
  <si>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</si>
  <si>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</si>
  <si>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</si>
  <si>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</si>
  <si>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</si>
  <si>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</si>
  <si>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</si>
  <si>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</si>
  <si>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</si>
  <si>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</si>
  <si>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</si>
  <si>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</si>
  <si>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</si>
  <si>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</si>
  <si>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</si>
  <si>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</si>
  <si>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</si>
  <si>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</si>
  <si>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</si>
  <si>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</si>
  <si>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</si>
  <si>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</si>
  <si>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</si>
  <si>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</si>
  <si>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</si>
  <si>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</si>
  <si>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</si>
  <si>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</si>
  <si>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</si>
  <si>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</si>
  <si>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</si>
  <si>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</si>
  <si>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</si>
  <si>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</si>
  <si>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</si>
  <si>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</si>
  <si>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</si>
  <si>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</si>
  <si>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</si>
  <si>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</si>
  <si>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</si>
  <si>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</si>
  <si>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</si>
  <si>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</si>
  <si>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</si>
  <si>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</si>
  <si>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</si>
  <si>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</si>
  <si>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</si>
  <si>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</si>
  <si>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</si>
  <si>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</si>
  <si>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</si>
  <si>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</si>
  <si>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</si>
  <si>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</si>
  <si>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</si>
  <si>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</si>
  <si>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</si>
  <si>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</si>
  <si>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</si>
  <si>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</si>
  <si>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</si>
  <si>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</si>
  <si>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</si>
  <si>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</si>
  <si>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</si>
  <si>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</si>
  <si>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</si>
  <si>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</si>
  <si>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</si>
  <si>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</si>
  <si>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</si>
  <si>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</si>
  <si>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</si>
  <si>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</si>
  <si>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</si>
  <si>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</si>
  <si>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</si>
  <si>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</si>
  <si>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</si>
  <si>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</si>
  <si>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</si>
  <si>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</si>
  <si>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</si>
  <si>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</si>
  <si>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</si>
  <si>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</si>
  <si>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</si>
  <si>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</si>
  <si>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</si>
  <si>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</si>
  <si>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</si>
  <si>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</si>
  <si>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</si>
  <si>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</si>
  <si>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</si>
  <si>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</si>
  <si>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</si>
  <si>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</si>
  <si>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</si>
  <si>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</si>
  <si>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</si>
  <si>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</si>
  <si>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</si>
  <si>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</si>
  <si>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</si>
  <si>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</si>
  <si>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</si>
  <si>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</si>
  <si>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</si>
  <si>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</si>
  <si>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</si>
  <si>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</si>
  <si>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</si>
  <si>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</si>
  <si>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</si>
  <si>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</si>
  <si>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</si>
  <si>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</si>
  <si>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</si>
  <si>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</si>
  <si>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</si>
  <si>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</si>
  <si>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</si>
  <si>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</si>
  <si>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</si>
  <si>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</si>
  <si>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</si>
  <si>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</si>
  <si>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</si>
  <si>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</si>
  <si>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</si>
  <si>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</si>
  <si>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</si>
  <si>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</si>
  <si>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</si>
  <si>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</si>
  <si>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</si>
  <si>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</si>
  <si>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</si>
  <si>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</si>
  <si>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</si>
  <si>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</si>
  <si>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</si>
  <si>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令和元年7月</t>
    <rPh sb="0" eb="1">
      <t>レイ</t>
    </rPh>
    <rPh sb="1" eb="2">
      <t>ワ</t>
    </rPh>
    <rPh sb="2" eb="4">
      <t>ガンネン</t>
    </rPh>
    <rPh sb="5" eb="6">
      <t>ガツ</t>
    </rPh>
    <phoneticPr fontId="2"/>
  </si>
  <si>
    <t>令和元年7月所管面（1～3類）</t>
    <rPh sb="0" eb="1">
      <t>レイ</t>
    </rPh>
    <rPh sb="1" eb="2">
      <t>ワ</t>
    </rPh>
    <rPh sb="2" eb="4">
      <t>ガンネン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</si>
  <si>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2，957　㎡</t>
    <phoneticPr fontId="2"/>
  </si>
  <si>
    <r>
      <t>85，236  m</t>
    </r>
    <r>
      <rPr>
        <sz val="8"/>
        <rFont val="ＭＳ Ｐゴシック"/>
        <family val="3"/>
        <charset val="128"/>
      </rPr>
      <t>3</t>
    </r>
    <phoneticPr fontId="2"/>
  </si>
  <si>
    <t>8，609  ㎡</t>
    <phoneticPr fontId="2"/>
  </si>
  <si>
    <t>　　　　　　　　　　　　　　　　令和元年7月末上位10品目入庫高(県合計）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</si>
  <si>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令和元年7月末上位１０品目保管残高（県合計）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</si>
  <si>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雑穀</t>
    <rPh sb="0" eb="2">
      <t>ザッコク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</si>
</sst>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" fillId="0" borderId="2" xfId="0" applyFont="1" applyFill="1" applyBorder="1"/>
    <xf numFmtId="0" fontId="0" fillId="0" borderId="2" xfId="0" applyFont="1" applyBorder="1"/>
    <xf numFmtId="38" fontId="1" fillId="0" borderId="12" xfId="1" applyFont="1" applyFill="1" applyBorder="1"/>
    <xf numFmtId="38" fontId="0" fillId="0" borderId="9" xfId="1" applyFont="1" applyBorder="1"/>
    <xf numFmtId="38" fontId="1" fillId="0" borderId="21" xfId="1" applyBorder="1"/>
    <xf numFmtId="179" fontId="0" fillId="0" borderId="11" xfId="1" applyNumberFormat="1" applyFont="1" applyBorder="1"/>
    <xf numFmtId="179" fontId="1" fillId="0" borderId="42" xfId="1" applyNumberFormat="1" applyBorder="1"/>
    <xf numFmtId="38" fontId="1" fillId="0" borderId="10" xfId="1" applyBorder="1"/>
    <xf numFmtId="38" fontId="1" fillId="0" borderId="38" xfId="1" applyFont="1" applyBorder="1"/>
    <xf numFmtId="38" fontId="1" fillId="0" borderId="43" xfId="1" applyBorder="1"/>
    <xf numFmtId="38" fontId="1" fillId="0" borderId="40" xfId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令和元年7月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43808"/>
        <c:axId val="23104157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令和元年7月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令和元年7月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43808"/>
        <c:axId val="231041576"/>
      </c:lineChart>
      <c:catAx>
        <c:axId val="231043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31041576"/>
        <c:crosses val="autoZero"/>
        <c:auto val="1"/>
        <c:lblAlgn val="ctr"/>
        <c:lblOffset val="100"/>
        <c:tickLblSkip val="1"/>
        <c:noMultiLvlLbl val="0"/>
      </c:catAx>
      <c:valAx>
        <c:axId val="23104157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04380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28332</c:v>
                </c:pt>
                <c:pt idx="1">
                  <c:v>21633</c:v>
                </c:pt>
                <c:pt idx="2">
                  <c:v>9268</c:v>
                </c:pt>
                <c:pt idx="3">
                  <c:v>5032</c:v>
                </c:pt>
                <c:pt idx="4">
                  <c:v>3332</c:v>
                </c:pt>
                <c:pt idx="5">
                  <c:v>2952</c:v>
                </c:pt>
                <c:pt idx="6">
                  <c:v>2857</c:v>
                </c:pt>
                <c:pt idx="7">
                  <c:v>2732</c:v>
                </c:pt>
                <c:pt idx="8">
                  <c:v>1590</c:v>
                </c:pt>
                <c:pt idx="9">
                  <c:v>1523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27750</c:v>
                </c:pt>
                <c:pt idx="1">
                  <c:v>19789</c:v>
                </c:pt>
                <c:pt idx="2">
                  <c:v>5409</c:v>
                </c:pt>
                <c:pt idx="3">
                  <c:v>5199</c:v>
                </c:pt>
                <c:pt idx="4">
                  <c:v>3203</c:v>
                </c:pt>
                <c:pt idx="5">
                  <c:v>1591</c:v>
                </c:pt>
                <c:pt idx="6">
                  <c:v>3975</c:v>
                </c:pt>
                <c:pt idx="7">
                  <c:v>910</c:v>
                </c:pt>
                <c:pt idx="8">
                  <c:v>721</c:v>
                </c:pt>
                <c:pt idx="9">
                  <c:v>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41872"/>
        <c:axId val="424343832"/>
      </c:barChart>
      <c:catAx>
        <c:axId val="42434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3832"/>
        <c:crosses val="autoZero"/>
        <c:auto val="1"/>
        <c:lblAlgn val="ctr"/>
        <c:lblOffset val="100"/>
        <c:noMultiLvlLbl val="0"/>
      </c:catAx>
      <c:valAx>
        <c:axId val="42434383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1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976576512025089E-17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-5.96516344478396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429193899782135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58269</c:v>
                </c:pt>
                <c:pt idx="1">
                  <c:v>19589</c:v>
                </c:pt>
                <c:pt idx="2">
                  <c:v>18764</c:v>
                </c:pt>
                <c:pt idx="3">
                  <c:v>18134</c:v>
                </c:pt>
                <c:pt idx="4">
                  <c:v>10625</c:v>
                </c:pt>
                <c:pt idx="5">
                  <c:v>9563</c:v>
                </c:pt>
                <c:pt idx="6">
                  <c:v>7129</c:v>
                </c:pt>
                <c:pt idx="7">
                  <c:v>3792</c:v>
                </c:pt>
                <c:pt idx="8">
                  <c:v>2686</c:v>
                </c:pt>
                <c:pt idx="9">
                  <c:v>2270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055392585730709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53522</c:v>
                </c:pt>
                <c:pt idx="1">
                  <c:v>12865</c:v>
                </c:pt>
                <c:pt idx="2">
                  <c:v>15923</c:v>
                </c:pt>
                <c:pt idx="3">
                  <c:v>12092</c:v>
                </c:pt>
                <c:pt idx="4">
                  <c:v>5908</c:v>
                </c:pt>
                <c:pt idx="5">
                  <c:v>8272</c:v>
                </c:pt>
                <c:pt idx="6">
                  <c:v>6112</c:v>
                </c:pt>
                <c:pt idx="7">
                  <c:v>4649</c:v>
                </c:pt>
                <c:pt idx="8">
                  <c:v>1971</c:v>
                </c:pt>
                <c:pt idx="9">
                  <c:v>1739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45792"/>
        <c:axId val="424344616"/>
      </c:barChart>
      <c:catAx>
        <c:axId val="424345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344616"/>
        <c:crosses val="autoZero"/>
        <c:auto val="1"/>
        <c:lblAlgn val="ctr"/>
        <c:lblOffset val="100"/>
        <c:noMultiLvlLbl val="0"/>
      </c:catAx>
      <c:valAx>
        <c:axId val="42434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34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24785</c:v>
                </c:pt>
                <c:pt idx="1">
                  <c:v>23552</c:v>
                </c:pt>
                <c:pt idx="2">
                  <c:v>23239</c:v>
                </c:pt>
                <c:pt idx="3">
                  <c:v>18372</c:v>
                </c:pt>
                <c:pt idx="4">
                  <c:v>17658</c:v>
                </c:pt>
                <c:pt idx="5">
                  <c:v>15351</c:v>
                </c:pt>
                <c:pt idx="6">
                  <c:v>15296</c:v>
                </c:pt>
                <c:pt idx="7">
                  <c:v>12671</c:v>
                </c:pt>
                <c:pt idx="8">
                  <c:v>8208</c:v>
                </c:pt>
                <c:pt idx="9">
                  <c:v>8193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921985815602185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26428</c:v>
                </c:pt>
                <c:pt idx="1">
                  <c:v>19776</c:v>
                </c:pt>
                <c:pt idx="2">
                  <c:v>7417</c:v>
                </c:pt>
                <c:pt idx="3">
                  <c:v>18538</c:v>
                </c:pt>
                <c:pt idx="4">
                  <c:v>13816</c:v>
                </c:pt>
                <c:pt idx="5">
                  <c:v>15080</c:v>
                </c:pt>
                <c:pt idx="6">
                  <c:v>15972</c:v>
                </c:pt>
                <c:pt idx="7">
                  <c:v>11726</c:v>
                </c:pt>
                <c:pt idx="8">
                  <c:v>6916</c:v>
                </c:pt>
                <c:pt idx="9">
                  <c:v>9006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24345008"/>
        <c:axId val="424345400"/>
      </c:barChart>
      <c:catAx>
        <c:axId val="42434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5400"/>
        <c:crosses val="autoZero"/>
        <c:auto val="1"/>
        <c:lblAlgn val="ctr"/>
        <c:lblOffset val="100"/>
        <c:noMultiLvlLbl val="0"/>
      </c:catAx>
      <c:valAx>
        <c:axId val="4243454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50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44065</c:v>
                </c:pt>
                <c:pt idx="1">
                  <c:v>7300</c:v>
                </c:pt>
                <c:pt idx="2">
                  <c:v>4097</c:v>
                </c:pt>
                <c:pt idx="3">
                  <c:v>3948</c:v>
                </c:pt>
                <c:pt idx="4">
                  <c:v>3444</c:v>
                </c:pt>
                <c:pt idx="5">
                  <c:v>881</c:v>
                </c:pt>
                <c:pt idx="6">
                  <c:v>847</c:v>
                </c:pt>
                <c:pt idx="7">
                  <c:v>650</c:v>
                </c:pt>
                <c:pt idx="8">
                  <c:v>436</c:v>
                </c:pt>
                <c:pt idx="9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36606</c:v>
                </c:pt>
                <c:pt idx="1">
                  <c:v>2266</c:v>
                </c:pt>
                <c:pt idx="2">
                  <c:v>1324</c:v>
                </c:pt>
                <c:pt idx="3">
                  <c:v>3050</c:v>
                </c:pt>
                <c:pt idx="4">
                  <c:v>3403</c:v>
                </c:pt>
                <c:pt idx="5">
                  <c:v>538</c:v>
                </c:pt>
                <c:pt idx="6">
                  <c:v>937</c:v>
                </c:pt>
                <c:pt idx="7">
                  <c:v>647</c:v>
                </c:pt>
                <c:pt idx="8">
                  <c:v>412</c:v>
                </c:pt>
                <c:pt idx="9">
                  <c:v>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43048"/>
        <c:axId val="233093912"/>
      </c:barChart>
      <c:catAx>
        <c:axId val="42434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093912"/>
        <c:crosses val="autoZero"/>
        <c:auto val="1"/>
        <c:lblAlgn val="ctr"/>
        <c:lblOffset val="100"/>
        <c:noMultiLvlLbl val="0"/>
      </c:catAx>
      <c:valAx>
        <c:axId val="2330939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304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36269</c:v>
                </c:pt>
                <c:pt idx="1">
                  <c:v>26382</c:v>
                </c:pt>
                <c:pt idx="2">
                  <c:v>18680</c:v>
                </c:pt>
                <c:pt idx="3">
                  <c:v>9679</c:v>
                </c:pt>
                <c:pt idx="4">
                  <c:v>7764</c:v>
                </c:pt>
                <c:pt idx="5">
                  <c:v>7477</c:v>
                </c:pt>
                <c:pt idx="6">
                  <c:v>6822</c:v>
                </c:pt>
                <c:pt idx="7">
                  <c:v>3145</c:v>
                </c:pt>
                <c:pt idx="8">
                  <c:v>2500</c:v>
                </c:pt>
                <c:pt idx="9">
                  <c:v>1207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3.7664783427495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956255468066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39254</c:v>
                </c:pt>
                <c:pt idx="1">
                  <c:v>41769</c:v>
                </c:pt>
                <c:pt idx="2">
                  <c:v>25796</c:v>
                </c:pt>
                <c:pt idx="3">
                  <c:v>5786</c:v>
                </c:pt>
                <c:pt idx="4">
                  <c:v>7033</c:v>
                </c:pt>
                <c:pt idx="5">
                  <c:v>7773</c:v>
                </c:pt>
                <c:pt idx="6">
                  <c:v>7950</c:v>
                </c:pt>
                <c:pt idx="7">
                  <c:v>2567</c:v>
                </c:pt>
                <c:pt idx="8">
                  <c:v>2840</c:v>
                </c:pt>
                <c:pt idx="9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97048"/>
        <c:axId val="233097440"/>
      </c:barChart>
      <c:catAx>
        <c:axId val="233097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097440"/>
        <c:crosses val="autoZero"/>
        <c:auto val="1"/>
        <c:lblAlgn val="ctr"/>
        <c:lblOffset val="100"/>
        <c:noMultiLvlLbl val="0"/>
      </c:catAx>
      <c:valAx>
        <c:axId val="2330974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3097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88174</c:v>
                </c:pt>
                <c:pt idx="1">
                  <c:v>27102</c:v>
                </c:pt>
                <c:pt idx="2">
                  <c:v>18747</c:v>
                </c:pt>
                <c:pt idx="3">
                  <c:v>18621</c:v>
                </c:pt>
                <c:pt idx="4">
                  <c:v>14587</c:v>
                </c:pt>
                <c:pt idx="5">
                  <c:v>12921</c:v>
                </c:pt>
                <c:pt idx="6">
                  <c:v>11079</c:v>
                </c:pt>
                <c:pt idx="7">
                  <c:v>7827</c:v>
                </c:pt>
                <c:pt idx="8">
                  <c:v>7075</c:v>
                </c:pt>
                <c:pt idx="9">
                  <c:v>6534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952905880220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1.792171139897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22338</c:v>
                </c:pt>
                <c:pt idx="1">
                  <c:v>13577</c:v>
                </c:pt>
                <c:pt idx="2">
                  <c:v>17257</c:v>
                </c:pt>
                <c:pt idx="3">
                  <c:v>14600</c:v>
                </c:pt>
                <c:pt idx="4">
                  <c:v>13396</c:v>
                </c:pt>
                <c:pt idx="5">
                  <c:v>23023</c:v>
                </c:pt>
                <c:pt idx="6">
                  <c:v>10657</c:v>
                </c:pt>
                <c:pt idx="7">
                  <c:v>8017</c:v>
                </c:pt>
                <c:pt idx="8">
                  <c:v>7220</c:v>
                </c:pt>
                <c:pt idx="9">
                  <c:v>8462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8272"/>
        <c:axId val="423948664"/>
      </c:barChart>
      <c:catAx>
        <c:axId val="42394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8664"/>
        <c:crosses val="autoZero"/>
        <c:auto val="1"/>
        <c:lblAlgn val="ctr"/>
        <c:lblOffset val="100"/>
        <c:noMultiLvlLbl val="0"/>
      </c:catAx>
      <c:valAx>
        <c:axId val="4239486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82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-1.7895345401046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-3.4071530294228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183851</c:v>
                </c:pt>
                <c:pt idx="1">
                  <c:v>130551</c:v>
                </c:pt>
                <c:pt idx="2">
                  <c:v>98148</c:v>
                </c:pt>
                <c:pt idx="3">
                  <c:v>95796</c:v>
                </c:pt>
                <c:pt idx="4">
                  <c:v>93586</c:v>
                </c:pt>
                <c:pt idx="5">
                  <c:v>83799</c:v>
                </c:pt>
                <c:pt idx="6">
                  <c:v>79620</c:v>
                </c:pt>
                <c:pt idx="7">
                  <c:v>51649</c:v>
                </c:pt>
                <c:pt idx="8">
                  <c:v>50867</c:v>
                </c:pt>
                <c:pt idx="9">
                  <c:v>50126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-1.851331517477053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2.407199664229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2.8634708622681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157789</c:v>
                </c:pt>
                <c:pt idx="1">
                  <c:v>62846</c:v>
                </c:pt>
                <c:pt idx="2">
                  <c:v>95803</c:v>
                </c:pt>
                <c:pt idx="3">
                  <c:v>89539</c:v>
                </c:pt>
                <c:pt idx="4">
                  <c:v>100562</c:v>
                </c:pt>
                <c:pt idx="5">
                  <c:v>67472</c:v>
                </c:pt>
                <c:pt idx="6">
                  <c:v>71887</c:v>
                </c:pt>
                <c:pt idx="7">
                  <c:v>42078</c:v>
                </c:pt>
                <c:pt idx="8">
                  <c:v>43800</c:v>
                </c:pt>
                <c:pt idx="9">
                  <c:v>40989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23949840"/>
        <c:axId val="423950232"/>
      </c:barChart>
      <c:catAx>
        <c:axId val="42394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50232"/>
        <c:crosses val="autoZero"/>
        <c:auto val="1"/>
        <c:lblAlgn val="ctr"/>
        <c:lblOffset val="100"/>
        <c:noMultiLvlLbl val="0"/>
      </c:catAx>
      <c:valAx>
        <c:axId val="42395023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98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396269960896096"/>
                  <c:y val="-7.0245470417519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10035034166984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42467888282031"/>
                  <c:y val="-6.7960849607455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6535646178060176"/>
                  <c:y val="-0.10835570663799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092595478603457E-3"/>
                  <c:y val="-4.9095817868581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7858629923826495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183851</c:v>
                </c:pt>
                <c:pt idx="1">
                  <c:v>130551</c:v>
                </c:pt>
                <c:pt idx="2">
                  <c:v>98148</c:v>
                </c:pt>
                <c:pt idx="3">
                  <c:v>95796</c:v>
                </c:pt>
                <c:pt idx="4">
                  <c:v>93586</c:v>
                </c:pt>
                <c:pt idx="5">
                  <c:v>83799</c:v>
                </c:pt>
                <c:pt idx="6">
                  <c:v>79620</c:v>
                </c:pt>
                <c:pt idx="7">
                  <c:v>51649</c:v>
                </c:pt>
                <c:pt idx="8">
                  <c:v>50867</c:v>
                </c:pt>
                <c:pt idx="9">
                  <c:v>50126</c:v>
                </c:pt>
                <c:pt idx="10">
                  <c:v>347506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26266754825"/>
                  <c:y val="-0.15591287931113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953991438093145E-2"/>
                  <c:y val="-4.74526868351982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缶詰・びん詰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157789</c:v>
                </c:pt>
                <c:pt idx="1">
                  <c:v>62846</c:v>
                </c:pt>
                <c:pt idx="2">
                  <c:v>95803</c:v>
                </c:pt>
                <c:pt idx="3">
                  <c:v>89539</c:v>
                </c:pt>
                <c:pt idx="4">
                  <c:v>100562</c:v>
                </c:pt>
                <c:pt idx="5">
                  <c:v>67472</c:v>
                </c:pt>
                <c:pt idx="6">
                  <c:v>71887</c:v>
                </c:pt>
                <c:pt idx="7">
                  <c:v>42078</c:v>
                </c:pt>
                <c:pt idx="8">
                  <c:v>43800</c:v>
                </c:pt>
                <c:pt idx="9">
                  <c:v>40989</c:v>
                </c:pt>
                <c:pt idx="10">
                  <c:v>337198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18900</c:v>
                </c:pt>
                <c:pt idx="1">
                  <c:v>17429</c:v>
                </c:pt>
                <c:pt idx="2">
                  <c:v>10201</c:v>
                </c:pt>
                <c:pt idx="3">
                  <c:v>6476</c:v>
                </c:pt>
                <c:pt idx="4">
                  <c:v>6054</c:v>
                </c:pt>
                <c:pt idx="5">
                  <c:v>4804</c:v>
                </c:pt>
                <c:pt idx="6">
                  <c:v>4100</c:v>
                </c:pt>
                <c:pt idx="7">
                  <c:v>3547</c:v>
                </c:pt>
                <c:pt idx="8">
                  <c:v>3255</c:v>
                </c:pt>
                <c:pt idx="9">
                  <c:v>3250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413899955731329E-3"/>
                  <c:y val="1.111053109085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20221</c:v>
                </c:pt>
                <c:pt idx="1">
                  <c:v>17515</c:v>
                </c:pt>
                <c:pt idx="2">
                  <c:v>10146</c:v>
                </c:pt>
                <c:pt idx="3">
                  <c:v>4286</c:v>
                </c:pt>
                <c:pt idx="4">
                  <c:v>5117</c:v>
                </c:pt>
                <c:pt idx="5">
                  <c:v>4198</c:v>
                </c:pt>
                <c:pt idx="6">
                  <c:v>4200</c:v>
                </c:pt>
                <c:pt idx="7">
                  <c:v>2406</c:v>
                </c:pt>
                <c:pt idx="8">
                  <c:v>3112</c:v>
                </c:pt>
                <c:pt idx="9">
                  <c:v>3229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3960"/>
        <c:axId val="423945920"/>
      </c:barChart>
      <c:catAx>
        <c:axId val="42394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5920"/>
        <c:crosses val="autoZero"/>
        <c:auto val="1"/>
        <c:lblAlgn val="ctr"/>
        <c:lblOffset val="100"/>
        <c:noMultiLvlLbl val="0"/>
      </c:catAx>
      <c:valAx>
        <c:axId val="4239459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23943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2,400,050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2,400,050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208141</c:v>
                </c:pt>
                <c:pt idx="1">
                  <c:v>408953</c:v>
                </c:pt>
                <c:pt idx="2">
                  <c:v>488222</c:v>
                </c:pt>
                <c:pt idx="3">
                  <c:v>85288</c:v>
                </c:pt>
                <c:pt idx="4">
                  <c:v>414074</c:v>
                </c:pt>
                <c:pt idx="5">
                  <c:v>795372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7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121726</c:v>
                </c:pt>
                <c:pt idx="1">
                  <c:v>21580</c:v>
                </c:pt>
                <c:pt idx="2">
                  <c:v>20816</c:v>
                </c:pt>
                <c:pt idx="3">
                  <c:v>19929</c:v>
                </c:pt>
                <c:pt idx="4">
                  <c:v>18333</c:v>
                </c:pt>
                <c:pt idx="5">
                  <c:v>13050</c:v>
                </c:pt>
                <c:pt idx="6">
                  <c:v>10316</c:v>
                </c:pt>
                <c:pt idx="7">
                  <c:v>9940</c:v>
                </c:pt>
                <c:pt idx="8">
                  <c:v>7681</c:v>
                </c:pt>
                <c:pt idx="9">
                  <c:v>6980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3386383731211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105000</c:v>
                </c:pt>
                <c:pt idx="1">
                  <c:v>17829</c:v>
                </c:pt>
                <c:pt idx="2">
                  <c:v>11353</c:v>
                </c:pt>
                <c:pt idx="3">
                  <c:v>19706</c:v>
                </c:pt>
                <c:pt idx="4">
                  <c:v>10837</c:v>
                </c:pt>
                <c:pt idx="5">
                  <c:v>11706</c:v>
                </c:pt>
                <c:pt idx="6">
                  <c:v>12406</c:v>
                </c:pt>
                <c:pt idx="7">
                  <c:v>11545</c:v>
                </c:pt>
                <c:pt idx="8">
                  <c:v>5796</c:v>
                </c:pt>
                <c:pt idx="9">
                  <c:v>7105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50624"/>
        <c:axId val="423947096"/>
      </c:barChart>
      <c:catAx>
        <c:axId val="4239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7096"/>
        <c:crosses val="autoZero"/>
        <c:auto val="1"/>
        <c:lblAlgn val="ctr"/>
        <c:lblOffset val="100"/>
        <c:noMultiLvlLbl val="0"/>
      </c:catAx>
      <c:valAx>
        <c:axId val="423947096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506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雑穀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75313</c:v>
                </c:pt>
                <c:pt idx="1">
                  <c:v>44870</c:v>
                </c:pt>
                <c:pt idx="2">
                  <c:v>40316</c:v>
                </c:pt>
                <c:pt idx="3">
                  <c:v>25323</c:v>
                </c:pt>
                <c:pt idx="4">
                  <c:v>21025</c:v>
                </c:pt>
                <c:pt idx="5">
                  <c:v>20629</c:v>
                </c:pt>
                <c:pt idx="6">
                  <c:v>19984</c:v>
                </c:pt>
                <c:pt idx="7">
                  <c:v>18190</c:v>
                </c:pt>
                <c:pt idx="8">
                  <c:v>18067</c:v>
                </c:pt>
                <c:pt idx="9">
                  <c:v>16494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616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7.4690663667040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506188821110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電気機械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雑穀</c:v>
                </c:pt>
                <c:pt idx="8">
                  <c:v>紙・パルプ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69668</c:v>
                </c:pt>
                <c:pt idx="1">
                  <c:v>49868</c:v>
                </c:pt>
                <c:pt idx="2">
                  <c:v>40418</c:v>
                </c:pt>
                <c:pt idx="3">
                  <c:v>23541</c:v>
                </c:pt>
                <c:pt idx="4">
                  <c:v>16481</c:v>
                </c:pt>
                <c:pt idx="5">
                  <c:v>24132</c:v>
                </c:pt>
                <c:pt idx="6">
                  <c:v>15213</c:v>
                </c:pt>
                <c:pt idx="7">
                  <c:v>22137</c:v>
                </c:pt>
                <c:pt idx="8">
                  <c:v>13908</c:v>
                </c:pt>
                <c:pt idx="9">
                  <c:v>12561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4352"/>
        <c:axId val="423944744"/>
      </c:barChart>
      <c:catAx>
        <c:axId val="42394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4744"/>
        <c:crosses val="autoZero"/>
        <c:auto val="1"/>
        <c:lblAlgn val="ctr"/>
        <c:lblOffset val="100"/>
        <c:noMultiLvlLbl val="0"/>
      </c:catAx>
      <c:valAx>
        <c:axId val="4239447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39443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35686</c:v>
                </c:pt>
                <c:pt idx="1">
                  <c:v>10020</c:v>
                </c:pt>
                <c:pt idx="2">
                  <c:v>2688</c:v>
                </c:pt>
                <c:pt idx="3">
                  <c:v>2587</c:v>
                </c:pt>
                <c:pt idx="4">
                  <c:v>1323</c:v>
                </c:pt>
                <c:pt idx="5">
                  <c:v>1106</c:v>
                </c:pt>
                <c:pt idx="6">
                  <c:v>789</c:v>
                </c:pt>
                <c:pt idx="7">
                  <c:v>747</c:v>
                </c:pt>
                <c:pt idx="8">
                  <c:v>686</c:v>
                </c:pt>
                <c:pt idx="9">
                  <c:v>572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31425</c:v>
                </c:pt>
                <c:pt idx="1">
                  <c:v>4636</c:v>
                </c:pt>
                <c:pt idx="2">
                  <c:v>1088</c:v>
                </c:pt>
                <c:pt idx="3">
                  <c:v>960</c:v>
                </c:pt>
                <c:pt idx="4">
                  <c:v>1092</c:v>
                </c:pt>
                <c:pt idx="5">
                  <c:v>1213</c:v>
                </c:pt>
                <c:pt idx="6">
                  <c:v>1779</c:v>
                </c:pt>
                <c:pt idx="7">
                  <c:v>651</c:v>
                </c:pt>
                <c:pt idx="8">
                  <c:v>422</c:v>
                </c:pt>
                <c:pt idx="9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6312"/>
        <c:axId val="423946704"/>
      </c:barChart>
      <c:catAx>
        <c:axId val="423946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23946704"/>
        <c:crosses val="autoZero"/>
        <c:auto val="1"/>
        <c:lblAlgn val="ctr"/>
        <c:lblOffset val="100"/>
        <c:noMultiLvlLbl val="0"/>
      </c:catAx>
      <c:valAx>
        <c:axId val="4239467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23946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41001</c:v>
                </c:pt>
                <c:pt idx="1">
                  <c:v>23284</c:v>
                </c:pt>
                <c:pt idx="2">
                  <c:v>16893</c:v>
                </c:pt>
                <c:pt idx="3">
                  <c:v>15677</c:v>
                </c:pt>
                <c:pt idx="4">
                  <c:v>9123</c:v>
                </c:pt>
                <c:pt idx="5">
                  <c:v>8147</c:v>
                </c:pt>
                <c:pt idx="6">
                  <c:v>4422</c:v>
                </c:pt>
                <c:pt idx="7">
                  <c:v>4376</c:v>
                </c:pt>
                <c:pt idx="8">
                  <c:v>4183</c:v>
                </c:pt>
                <c:pt idx="9">
                  <c:v>3641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13390037475263E-3"/>
                  <c:y val="-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329866520694955E-3"/>
                  <c:y val="-1.984096819737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40605</c:v>
                </c:pt>
                <c:pt idx="1">
                  <c:v>21519</c:v>
                </c:pt>
                <c:pt idx="2">
                  <c:v>17049</c:v>
                </c:pt>
                <c:pt idx="3">
                  <c:v>13878</c:v>
                </c:pt>
                <c:pt idx="4">
                  <c:v>8152</c:v>
                </c:pt>
                <c:pt idx="5">
                  <c:v>7360</c:v>
                </c:pt>
                <c:pt idx="6">
                  <c:v>4119</c:v>
                </c:pt>
                <c:pt idx="7">
                  <c:v>4031</c:v>
                </c:pt>
                <c:pt idx="8">
                  <c:v>5977</c:v>
                </c:pt>
                <c:pt idx="9">
                  <c:v>2721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155208"/>
        <c:axId val="424155600"/>
      </c:barChart>
      <c:catAx>
        <c:axId val="42415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155600"/>
        <c:crosses val="autoZero"/>
        <c:auto val="1"/>
        <c:lblAlgn val="ctr"/>
        <c:lblOffset val="100"/>
        <c:noMultiLvlLbl val="0"/>
      </c:catAx>
      <c:valAx>
        <c:axId val="4241556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155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201377605577082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2.489957471893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94768</c:v>
                </c:pt>
                <c:pt idx="1">
                  <c:v>28719</c:v>
                </c:pt>
                <c:pt idx="2">
                  <c:v>24706</c:v>
                </c:pt>
                <c:pt idx="3">
                  <c:v>23849</c:v>
                </c:pt>
                <c:pt idx="4">
                  <c:v>21564</c:v>
                </c:pt>
                <c:pt idx="5">
                  <c:v>17127</c:v>
                </c:pt>
                <c:pt idx="6">
                  <c:v>14144</c:v>
                </c:pt>
                <c:pt idx="7">
                  <c:v>14128</c:v>
                </c:pt>
                <c:pt idx="8">
                  <c:v>13929</c:v>
                </c:pt>
                <c:pt idx="9">
                  <c:v>9659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902901026260614E-3"/>
                  <c:y val="-3.641135767120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2.1429112804749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紙・パルプ</c:v>
                </c:pt>
                <c:pt idx="8">
                  <c:v>その他の化学工業品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26987</c:v>
                </c:pt>
                <c:pt idx="1">
                  <c:v>16087</c:v>
                </c:pt>
                <c:pt idx="2">
                  <c:v>35057</c:v>
                </c:pt>
                <c:pt idx="3">
                  <c:v>24290</c:v>
                </c:pt>
                <c:pt idx="4">
                  <c:v>22015</c:v>
                </c:pt>
                <c:pt idx="5">
                  <c:v>16707</c:v>
                </c:pt>
                <c:pt idx="6">
                  <c:v>10918</c:v>
                </c:pt>
                <c:pt idx="7">
                  <c:v>13158</c:v>
                </c:pt>
                <c:pt idx="8">
                  <c:v>14478</c:v>
                </c:pt>
                <c:pt idx="9">
                  <c:v>8056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152464"/>
        <c:axId val="424153640"/>
      </c:barChart>
      <c:catAx>
        <c:axId val="42415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153640"/>
        <c:crosses val="autoZero"/>
        <c:auto val="1"/>
        <c:lblAlgn val="ctr"/>
        <c:lblOffset val="100"/>
        <c:noMultiLvlLbl val="0"/>
      </c:catAx>
      <c:valAx>
        <c:axId val="424153640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152464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4424"/>
        <c:axId val="424154032"/>
      </c:lineChart>
      <c:catAx>
        <c:axId val="424154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15403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442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1288"/>
        <c:axId val="424150112"/>
      </c:lineChart>
      <c:catAx>
        <c:axId val="42415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15011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12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0896"/>
        <c:axId val="424156384"/>
      </c:lineChart>
      <c:catAx>
        <c:axId val="42415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15638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08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1680"/>
        <c:axId val="424153248"/>
      </c:lineChart>
      <c:catAx>
        <c:axId val="424151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15324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51680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49328"/>
        <c:axId val="427869232"/>
      </c:lineChart>
      <c:catAx>
        <c:axId val="42414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6923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41493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152185</c:v>
                </c:pt>
                <c:pt idx="1">
                  <c:v>265627</c:v>
                </c:pt>
                <c:pt idx="2">
                  <c:v>309047</c:v>
                </c:pt>
                <c:pt idx="3">
                  <c:v>53982</c:v>
                </c:pt>
                <c:pt idx="4">
                  <c:v>324577</c:v>
                </c:pt>
                <c:pt idx="5">
                  <c:v>535407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55956</c:v>
                </c:pt>
                <c:pt idx="1">
                  <c:v>143326</c:v>
                </c:pt>
                <c:pt idx="2">
                  <c:v>179175</c:v>
                </c:pt>
                <c:pt idx="3">
                  <c:v>31306</c:v>
                </c:pt>
                <c:pt idx="4">
                  <c:v>89497</c:v>
                </c:pt>
                <c:pt idx="5">
                  <c:v>259965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0.73116300969054626</c:v>
                </c:pt>
                <c:pt idx="1">
                  <c:v>0.64952940802488301</c:v>
                </c:pt>
                <c:pt idx="2">
                  <c:v>0.63300506736689455</c:v>
                </c:pt>
                <c:pt idx="3">
                  <c:v>0.63293781071194077</c:v>
                </c:pt>
                <c:pt idx="4">
                  <c:v>0.78386230480542129</c:v>
                </c:pt>
                <c:pt idx="5">
                  <c:v>0.67315293975649126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548688"/>
        <c:axId val="423350328"/>
        <c:axId val="0"/>
      </c:bar3DChart>
      <c:catAx>
        <c:axId val="23454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350328"/>
        <c:crosses val="autoZero"/>
        <c:auto val="1"/>
        <c:lblAlgn val="ctr"/>
        <c:lblOffset val="100"/>
        <c:noMultiLvlLbl val="0"/>
      </c:catAx>
      <c:valAx>
        <c:axId val="4233503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5486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70408"/>
        <c:axId val="427868056"/>
      </c:lineChart>
      <c:catAx>
        <c:axId val="42787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8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6805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04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70800"/>
        <c:axId val="427871192"/>
      </c:lineChart>
      <c:catAx>
        <c:axId val="42787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1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7119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080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64920"/>
        <c:axId val="427869624"/>
      </c:lineChart>
      <c:catAx>
        <c:axId val="42786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9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6962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49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68840"/>
        <c:axId val="427871584"/>
      </c:lineChart>
      <c:catAx>
        <c:axId val="427868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7158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88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67272"/>
        <c:axId val="427866880"/>
      </c:lineChart>
      <c:catAx>
        <c:axId val="427867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6688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7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866096"/>
        <c:axId val="427866488"/>
      </c:lineChart>
      <c:catAx>
        <c:axId val="42786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6648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660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69008"/>
        <c:axId val="429164696"/>
      </c:lineChart>
      <c:catAx>
        <c:axId val="429169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4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6469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900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68224"/>
        <c:axId val="429171360"/>
      </c:lineChart>
      <c:catAx>
        <c:axId val="42916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136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82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6456"/>
        <c:axId val="429170184"/>
      </c:lineChart>
      <c:catAx>
        <c:axId val="429176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0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018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64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2536"/>
        <c:axId val="429170576"/>
      </c:lineChart>
      <c:catAx>
        <c:axId val="429172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057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25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60520"/>
        <c:axId val="423660904"/>
      </c:lineChart>
      <c:catAx>
        <c:axId val="4236605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23660904"/>
        <c:crosses val="autoZero"/>
        <c:auto val="1"/>
        <c:lblAlgn val="ctr"/>
        <c:lblOffset val="100"/>
        <c:tickLblSkip val="1"/>
        <c:noMultiLvlLbl val="0"/>
      </c:catAx>
      <c:valAx>
        <c:axId val="42366090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2366052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0968"/>
        <c:axId val="429171752"/>
      </c:lineChart>
      <c:catAx>
        <c:axId val="42917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1752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09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2144"/>
        <c:axId val="429165480"/>
      </c:lineChart>
      <c:catAx>
        <c:axId val="42917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5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6548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2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68616"/>
        <c:axId val="429175672"/>
      </c:lineChart>
      <c:catAx>
        <c:axId val="42916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5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567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86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66264"/>
        <c:axId val="429169792"/>
      </c:lineChart>
      <c:catAx>
        <c:axId val="429166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69792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62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3712"/>
        <c:axId val="429174496"/>
      </c:lineChart>
      <c:catAx>
        <c:axId val="42917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7449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371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74888"/>
        <c:axId val="429166656"/>
      </c:lineChart>
      <c:catAx>
        <c:axId val="42917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16665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1748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098224"/>
        <c:axId val="424346576"/>
      </c:lineChart>
      <c:catAx>
        <c:axId val="2330982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24346576"/>
        <c:crosses val="autoZero"/>
        <c:auto val="1"/>
        <c:lblAlgn val="ctr"/>
        <c:lblOffset val="100"/>
        <c:noMultiLvlLbl val="0"/>
      </c:catAx>
      <c:valAx>
        <c:axId val="424346576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09822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346968"/>
        <c:axId val="424346184"/>
      </c:lineChart>
      <c:catAx>
        <c:axId val="4243469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24346184"/>
        <c:crosses val="autoZero"/>
        <c:auto val="1"/>
        <c:lblAlgn val="ctr"/>
        <c:lblOffset val="100"/>
        <c:noMultiLvlLbl val="0"/>
      </c:catAx>
      <c:valAx>
        <c:axId val="42434618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43469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670793714953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54753095286215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118841</c:v>
                </c:pt>
                <c:pt idx="1">
                  <c:v>111807</c:v>
                </c:pt>
                <c:pt idx="2">
                  <c:v>99163</c:v>
                </c:pt>
                <c:pt idx="3">
                  <c:v>83766</c:v>
                </c:pt>
                <c:pt idx="4">
                  <c:v>60930</c:v>
                </c:pt>
                <c:pt idx="5">
                  <c:v>58340</c:v>
                </c:pt>
                <c:pt idx="6">
                  <c:v>54952</c:v>
                </c:pt>
                <c:pt idx="7">
                  <c:v>43618</c:v>
                </c:pt>
                <c:pt idx="8">
                  <c:v>36843</c:v>
                </c:pt>
                <c:pt idx="9">
                  <c:v>35033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2494423889001169E-2"/>
                  <c:y val="8.65755416936516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2.0202474690663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673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112044</c:v>
                </c:pt>
                <c:pt idx="1">
                  <c:v>101184</c:v>
                </c:pt>
                <c:pt idx="2">
                  <c:v>34554</c:v>
                </c:pt>
                <c:pt idx="3">
                  <c:v>72075</c:v>
                </c:pt>
                <c:pt idx="4">
                  <c:v>74857</c:v>
                </c:pt>
                <c:pt idx="5">
                  <c:v>70583</c:v>
                </c:pt>
                <c:pt idx="6">
                  <c:v>43535</c:v>
                </c:pt>
                <c:pt idx="7">
                  <c:v>34429</c:v>
                </c:pt>
                <c:pt idx="8">
                  <c:v>29553</c:v>
                </c:pt>
                <c:pt idx="9">
                  <c:v>31810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24344224"/>
        <c:axId val="424341480"/>
      </c:barChart>
      <c:catAx>
        <c:axId val="42434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1480"/>
        <c:crosses val="autoZero"/>
        <c:auto val="1"/>
        <c:lblAlgn val="ctr"/>
        <c:lblOffset val="100"/>
        <c:noMultiLvlLbl val="0"/>
      </c:catAx>
      <c:valAx>
        <c:axId val="42434148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434422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1865835146675045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6528942429204896"/>
                  <c:y val="-0.11321100917431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0198084213832248E-2"/>
                  <c:y val="-8.370054660598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118841</c:v>
                </c:pt>
                <c:pt idx="1">
                  <c:v>111807</c:v>
                </c:pt>
                <c:pt idx="2">
                  <c:v>99163</c:v>
                </c:pt>
                <c:pt idx="3">
                  <c:v>83766</c:v>
                </c:pt>
                <c:pt idx="4">
                  <c:v>60930</c:v>
                </c:pt>
                <c:pt idx="5">
                  <c:v>58340</c:v>
                </c:pt>
                <c:pt idx="6">
                  <c:v>54952</c:v>
                </c:pt>
                <c:pt idx="7">
                  <c:v>43618</c:v>
                </c:pt>
                <c:pt idx="8">
                  <c:v>36843</c:v>
                </c:pt>
                <c:pt idx="9">
                  <c:v>35033</c:v>
                </c:pt>
                <c:pt idx="10">
                  <c:v>168293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118841</c:v>
                </c:pt>
                <c:pt idx="1">
                  <c:v>111807</c:v>
                </c:pt>
                <c:pt idx="2">
                  <c:v>99163</c:v>
                </c:pt>
                <c:pt idx="3">
                  <c:v>83766</c:v>
                </c:pt>
                <c:pt idx="4">
                  <c:v>60930</c:v>
                </c:pt>
                <c:pt idx="5">
                  <c:v>58340</c:v>
                </c:pt>
                <c:pt idx="6">
                  <c:v>54952</c:v>
                </c:pt>
                <c:pt idx="7">
                  <c:v>43618</c:v>
                </c:pt>
                <c:pt idx="8">
                  <c:v>36843</c:v>
                </c:pt>
                <c:pt idx="9">
                  <c:v>35033</c:v>
                </c:pt>
                <c:pt idx="10">
                  <c:v>168293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2312916992246263E-2"/>
                  <c:y val="-7.361655655112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7.5049855409295152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0039750756346295"/>
                  <c:y val="-7.94287265815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053862541991412"/>
                  <c:y val="-7.2904093884816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3.7831339784816974E-2"/>
                  <c:y val="5.73204211542522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3.65390533079916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112044</c:v>
                </c:pt>
                <c:pt idx="1">
                  <c:v>101184</c:v>
                </c:pt>
                <c:pt idx="2">
                  <c:v>34554</c:v>
                </c:pt>
                <c:pt idx="3">
                  <c:v>72075</c:v>
                </c:pt>
                <c:pt idx="4">
                  <c:v>74857</c:v>
                </c:pt>
                <c:pt idx="5">
                  <c:v>70583</c:v>
                </c:pt>
                <c:pt idx="6">
                  <c:v>43535</c:v>
                </c:pt>
                <c:pt idx="7">
                  <c:v>34429</c:v>
                </c:pt>
                <c:pt idx="8">
                  <c:v>29553</c:v>
                </c:pt>
                <c:pt idx="9">
                  <c:v>31810</c:v>
                </c:pt>
                <c:pt idx="10" formatCode="#,##0_);[Red]\(#,##0\)">
                  <c:v>149345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49" t="s">
        <v>162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163</v>
      </c>
      <c r="C6" s="329"/>
      <c r="D6" s="330" t="s">
        <v>164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165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166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167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168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169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170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171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172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173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174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175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176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177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178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179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180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181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182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3" t="s">
        <v>183</v>
      </c>
      <c r="B42" s="554"/>
      <c r="C42" s="554"/>
      <c r="D42" s="554"/>
      <c r="E42" s="554"/>
      <c r="F42" s="554"/>
      <c r="G42" s="554"/>
      <c r="H42" s="555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52" sqref="H52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223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18900</v>
      </c>
      <c r="D22" s="9">
        <v>20221</v>
      </c>
      <c r="E22" s="109">
        <v>105.2</v>
      </c>
      <c r="F22" s="41">
        <f>SUM(C22/D22*100)</f>
        <v>93.467187577271147</v>
      </c>
      <c r="G22" s="96"/>
    </row>
    <row r="23" spans="1:9">
      <c r="A23" s="95">
        <v>2</v>
      </c>
      <c r="B23" s="7" t="s">
        <v>108</v>
      </c>
      <c r="C23" s="9">
        <v>17429</v>
      </c>
      <c r="D23" s="9">
        <v>17515</v>
      </c>
      <c r="E23" s="109">
        <v>95.2</v>
      </c>
      <c r="F23" s="41">
        <f>SUM(C23/D23*100)</f>
        <v>99.508992292320869</v>
      </c>
      <c r="G23" s="96"/>
    </row>
    <row r="24" spans="1:9">
      <c r="A24" s="95">
        <v>3</v>
      </c>
      <c r="B24" s="7" t="s">
        <v>153</v>
      </c>
      <c r="C24" s="9">
        <v>10201</v>
      </c>
      <c r="D24" s="9">
        <v>10146</v>
      </c>
      <c r="E24" s="109">
        <v>101.6</v>
      </c>
      <c r="F24" s="41">
        <f t="shared" ref="F24:F32" si="0">SUM(C24/D24*100)</f>
        <v>100.54208555095605</v>
      </c>
      <c r="G24" s="96"/>
    </row>
    <row r="25" spans="1:9">
      <c r="A25" s="95">
        <v>4</v>
      </c>
      <c r="B25" s="7" t="s">
        <v>214</v>
      </c>
      <c r="C25" s="9">
        <v>6476</v>
      </c>
      <c r="D25" s="9">
        <v>4286</v>
      </c>
      <c r="E25" s="109">
        <v>103.2</v>
      </c>
      <c r="F25" s="41">
        <f t="shared" si="0"/>
        <v>151.09659356042931</v>
      </c>
      <c r="G25" s="96"/>
    </row>
    <row r="26" spans="1:9" ht="13.5" customHeight="1">
      <c r="A26" s="95">
        <v>5</v>
      </c>
      <c r="B26" s="7" t="s">
        <v>115</v>
      </c>
      <c r="C26" s="9">
        <v>6054</v>
      </c>
      <c r="D26" s="6">
        <v>5117</v>
      </c>
      <c r="E26" s="109">
        <v>102.2</v>
      </c>
      <c r="F26" s="41">
        <f t="shared" si="0"/>
        <v>118.31151065077195</v>
      </c>
      <c r="G26" s="96"/>
    </row>
    <row r="27" spans="1:9" ht="13.5" customHeight="1">
      <c r="A27" s="95">
        <v>6</v>
      </c>
      <c r="B27" s="7" t="s">
        <v>116</v>
      </c>
      <c r="C27" s="9">
        <v>4804</v>
      </c>
      <c r="D27" s="9">
        <v>4198</v>
      </c>
      <c r="E27" s="109">
        <v>87.7</v>
      </c>
      <c r="F27" s="41">
        <f t="shared" si="0"/>
        <v>114.43544545021437</v>
      </c>
      <c r="G27" s="96"/>
    </row>
    <row r="28" spans="1:9" ht="13.5" customHeight="1">
      <c r="A28" s="95">
        <v>7</v>
      </c>
      <c r="B28" s="7" t="s">
        <v>106</v>
      </c>
      <c r="C28" s="101">
        <v>4100</v>
      </c>
      <c r="D28" s="101">
        <v>4200</v>
      </c>
      <c r="E28" s="109">
        <v>100.1</v>
      </c>
      <c r="F28" s="41">
        <f t="shared" si="0"/>
        <v>97.61904761904762</v>
      </c>
      <c r="G28" s="96"/>
    </row>
    <row r="29" spans="1:9" ht="13.5" customHeight="1">
      <c r="A29" s="95">
        <v>8</v>
      </c>
      <c r="B29" s="7" t="s">
        <v>109</v>
      </c>
      <c r="C29" s="101">
        <v>3547</v>
      </c>
      <c r="D29" s="101">
        <v>2406</v>
      </c>
      <c r="E29" s="109">
        <v>92.2</v>
      </c>
      <c r="F29" s="41">
        <f t="shared" si="0"/>
        <v>147.42310889443061</v>
      </c>
      <c r="G29" s="96"/>
    </row>
    <row r="30" spans="1:9" ht="13.5" customHeight="1">
      <c r="A30" s="95">
        <v>9</v>
      </c>
      <c r="B30" s="7" t="s">
        <v>88</v>
      </c>
      <c r="C30" s="101">
        <v>3255</v>
      </c>
      <c r="D30" s="101">
        <v>3112</v>
      </c>
      <c r="E30" s="109">
        <v>97.5</v>
      </c>
      <c r="F30" s="41">
        <f t="shared" si="0"/>
        <v>104.59511568123393</v>
      </c>
      <c r="G30" s="96"/>
    </row>
    <row r="31" spans="1:9" ht="13.5" customHeight="1" thickBot="1">
      <c r="A31" s="97">
        <v>10</v>
      </c>
      <c r="B31" s="7" t="s">
        <v>87</v>
      </c>
      <c r="C31" s="98">
        <v>3250</v>
      </c>
      <c r="D31" s="98">
        <v>3229</v>
      </c>
      <c r="E31" s="110">
        <v>106</v>
      </c>
      <c r="F31" s="41">
        <f t="shared" si="0"/>
        <v>100.65035614741407</v>
      </c>
      <c r="G31" s="99"/>
    </row>
    <row r="32" spans="1:9" ht="13.5" customHeight="1" thickBot="1">
      <c r="A32" s="80"/>
      <c r="B32" s="81" t="s">
        <v>59</v>
      </c>
      <c r="C32" s="82">
        <v>91228</v>
      </c>
      <c r="D32" s="82">
        <v>87811</v>
      </c>
      <c r="E32" s="83">
        <v>99.5</v>
      </c>
      <c r="F32" s="107">
        <f t="shared" si="0"/>
        <v>103.89131202241177</v>
      </c>
      <c r="G32" s="121">
        <v>91.8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223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121726</v>
      </c>
      <c r="D54" s="9">
        <v>105000</v>
      </c>
      <c r="E54" s="41">
        <v>98.8</v>
      </c>
      <c r="F54" s="41">
        <f t="shared" ref="F54:F64" si="1">SUM(C54/D54*100)</f>
        <v>115.92952380952381</v>
      </c>
      <c r="G54" s="96"/>
      <c r="K54" s="325"/>
    </row>
    <row r="55" spans="1:11">
      <c r="A55" s="95">
        <v>2</v>
      </c>
      <c r="B55" s="302" t="s">
        <v>110</v>
      </c>
      <c r="C55" s="9">
        <v>21580</v>
      </c>
      <c r="D55" s="9">
        <v>17829</v>
      </c>
      <c r="E55" s="41">
        <v>105.9</v>
      </c>
      <c r="F55" s="41">
        <f t="shared" si="1"/>
        <v>121.0387570811599</v>
      </c>
      <c r="G55" s="96"/>
    </row>
    <row r="56" spans="1:11">
      <c r="A56" s="95">
        <v>3</v>
      </c>
      <c r="B56" s="302" t="s">
        <v>115</v>
      </c>
      <c r="C56" s="9">
        <v>20816</v>
      </c>
      <c r="D56" s="9">
        <v>11353</v>
      </c>
      <c r="E56" s="41">
        <v>176.6</v>
      </c>
      <c r="F56" s="41">
        <f t="shared" si="1"/>
        <v>183.35241786311988</v>
      </c>
      <c r="G56" s="96"/>
    </row>
    <row r="57" spans="1:11">
      <c r="A57" s="95">
        <v>4</v>
      </c>
      <c r="B57" s="302" t="s">
        <v>116</v>
      </c>
      <c r="C57" s="9">
        <v>19929</v>
      </c>
      <c r="D57" s="9">
        <v>19706</v>
      </c>
      <c r="E57" s="461">
        <v>97.2</v>
      </c>
      <c r="F57" s="41">
        <f t="shared" si="1"/>
        <v>101.13163503501472</v>
      </c>
      <c r="G57" s="96"/>
    </row>
    <row r="58" spans="1:11">
      <c r="A58" s="95">
        <v>5</v>
      </c>
      <c r="B58" s="302" t="s">
        <v>108</v>
      </c>
      <c r="C58" s="9">
        <v>18333</v>
      </c>
      <c r="D58" s="9">
        <v>10837</v>
      </c>
      <c r="E58" s="41">
        <v>110.3</v>
      </c>
      <c r="F58" s="230">
        <f t="shared" si="1"/>
        <v>169.17043462212789</v>
      </c>
      <c r="G58" s="96"/>
    </row>
    <row r="59" spans="1:11">
      <c r="A59" s="95">
        <v>6</v>
      </c>
      <c r="B59" s="302" t="s">
        <v>87</v>
      </c>
      <c r="C59" s="9">
        <v>13050</v>
      </c>
      <c r="D59" s="9">
        <v>11706</v>
      </c>
      <c r="E59" s="41">
        <v>100.7</v>
      </c>
      <c r="F59" s="41">
        <f t="shared" si="1"/>
        <v>111.48129164531009</v>
      </c>
      <c r="G59" s="96"/>
    </row>
    <row r="60" spans="1:11">
      <c r="A60" s="95">
        <v>7</v>
      </c>
      <c r="B60" s="302" t="s">
        <v>88</v>
      </c>
      <c r="C60" s="9">
        <v>10316</v>
      </c>
      <c r="D60" s="9">
        <v>12406</v>
      </c>
      <c r="E60" s="142">
        <v>98.3</v>
      </c>
      <c r="F60" s="41">
        <f t="shared" si="1"/>
        <v>83.153312913106561</v>
      </c>
      <c r="G60" s="96"/>
    </row>
    <row r="61" spans="1:11">
      <c r="A61" s="95">
        <v>8</v>
      </c>
      <c r="B61" s="302" t="s">
        <v>216</v>
      </c>
      <c r="C61" s="9">
        <v>9940</v>
      </c>
      <c r="D61" s="9">
        <v>11545</v>
      </c>
      <c r="E61" s="41">
        <v>97</v>
      </c>
      <c r="F61" s="41">
        <f t="shared" si="1"/>
        <v>86.097877869207451</v>
      </c>
      <c r="G61" s="96"/>
    </row>
    <row r="62" spans="1:11">
      <c r="A62" s="95">
        <v>9</v>
      </c>
      <c r="B62" s="302" t="s">
        <v>106</v>
      </c>
      <c r="C62" s="9">
        <v>7681</v>
      </c>
      <c r="D62" s="9">
        <v>5796</v>
      </c>
      <c r="E62" s="41">
        <v>212.8</v>
      </c>
      <c r="F62" s="41">
        <f t="shared" si="1"/>
        <v>132.52242926155969</v>
      </c>
      <c r="G62" s="96"/>
    </row>
    <row r="63" spans="1:11" ht="14.25" thickBot="1">
      <c r="A63" s="100">
        <v>10</v>
      </c>
      <c r="B63" s="302" t="s">
        <v>161</v>
      </c>
      <c r="C63" s="101">
        <v>6980</v>
      </c>
      <c r="D63" s="101">
        <v>7105</v>
      </c>
      <c r="E63" s="102">
        <v>93.5</v>
      </c>
      <c r="F63" s="41">
        <f t="shared" si="1"/>
        <v>98.240675580577062</v>
      </c>
      <c r="G63" s="104"/>
      <c r="H63" s="21"/>
    </row>
    <row r="64" spans="1:11" ht="14.25" thickBot="1">
      <c r="A64" s="80"/>
      <c r="B64" s="105" t="s">
        <v>62</v>
      </c>
      <c r="C64" s="106">
        <v>262084</v>
      </c>
      <c r="D64" s="106">
        <v>224354</v>
      </c>
      <c r="E64" s="107">
        <v>104.6</v>
      </c>
      <c r="F64" s="298">
        <f t="shared" si="1"/>
        <v>116.81717286074687</v>
      </c>
      <c r="G64" s="121">
        <v>58.1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J45" sqref="J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223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75313</v>
      </c>
      <c r="D22" s="9">
        <v>69668</v>
      </c>
      <c r="E22" s="41">
        <v>106.8</v>
      </c>
      <c r="F22" s="41">
        <f>SUM(C22/D22*100)</f>
        <v>108.10271573749786</v>
      </c>
      <c r="G22" s="96"/>
    </row>
    <row r="23" spans="1:11">
      <c r="A23" s="28">
        <v>2</v>
      </c>
      <c r="B23" s="302" t="s">
        <v>217</v>
      </c>
      <c r="C23" s="9">
        <v>44870</v>
      </c>
      <c r="D23" s="9">
        <v>49868</v>
      </c>
      <c r="E23" s="41">
        <v>86.7</v>
      </c>
      <c r="F23" s="41">
        <f t="shared" ref="F23:F32" si="0">SUM(C23/D23*100)</f>
        <v>89.977540707467725</v>
      </c>
      <c r="G23" s="96"/>
    </row>
    <row r="24" spans="1:11" ht="13.5" customHeight="1">
      <c r="A24" s="28">
        <v>3</v>
      </c>
      <c r="B24" s="302" t="s">
        <v>106</v>
      </c>
      <c r="C24" s="9">
        <v>40316</v>
      </c>
      <c r="D24" s="9">
        <v>40418</v>
      </c>
      <c r="E24" s="66">
        <v>104</v>
      </c>
      <c r="F24" s="41">
        <f t="shared" si="0"/>
        <v>99.747637191350393</v>
      </c>
      <c r="G24" s="96"/>
    </row>
    <row r="25" spans="1:11">
      <c r="A25" s="28">
        <v>4</v>
      </c>
      <c r="B25" s="302" t="s">
        <v>116</v>
      </c>
      <c r="C25" s="9">
        <v>25323</v>
      </c>
      <c r="D25" s="9">
        <v>23541</v>
      </c>
      <c r="E25" s="41">
        <v>104</v>
      </c>
      <c r="F25" s="41">
        <f t="shared" si="0"/>
        <v>107.5697718873455</v>
      </c>
      <c r="G25" s="96"/>
    </row>
    <row r="26" spans="1:11">
      <c r="A26" s="28">
        <v>5</v>
      </c>
      <c r="B26" s="302" t="s">
        <v>88</v>
      </c>
      <c r="C26" s="9">
        <v>21025</v>
      </c>
      <c r="D26" s="9">
        <v>16481</v>
      </c>
      <c r="E26" s="41">
        <v>107.1</v>
      </c>
      <c r="F26" s="41">
        <f t="shared" si="0"/>
        <v>127.57114252775924</v>
      </c>
      <c r="G26" s="96"/>
    </row>
    <row r="27" spans="1:11" ht="13.5" customHeight="1">
      <c r="A27" s="28">
        <v>6</v>
      </c>
      <c r="B27" s="302" t="s">
        <v>154</v>
      </c>
      <c r="C27" s="9">
        <v>20629</v>
      </c>
      <c r="D27" s="9">
        <v>24132</v>
      </c>
      <c r="E27" s="41">
        <v>100</v>
      </c>
      <c r="F27" s="41">
        <f t="shared" si="0"/>
        <v>85.484004641140402</v>
      </c>
      <c r="G27" s="96"/>
      <c r="K27" t="s">
        <v>197</v>
      </c>
    </row>
    <row r="28" spans="1:11" ht="13.5" customHeight="1">
      <c r="A28" s="28">
        <v>7</v>
      </c>
      <c r="B28" s="302" t="s">
        <v>110</v>
      </c>
      <c r="C28" s="9">
        <v>19984</v>
      </c>
      <c r="D28" s="9">
        <v>15213</v>
      </c>
      <c r="E28" s="451">
        <v>107.6</v>
      </c>
      <c r="F28" s="230">
        <f t="shared" si="0"/>
        <v>131.36133569973049</v>
      </c>
      <c r="G28" s="96"/>
    </row>
    <row r="29" spans="1:11">
      <c r="A29" s="28">
        <v>8</v>
      </c>
      <c r="B29" s="302" t="s">
        <v>236</v>
      </c>
      <c r="C29" s="9">
        <v>18190</v>
      </c>
      <c r="D29" s="9">
        <v>22137</v>
      </c>
      <c r="E29" s="41">
        <v>132.5</v>
      </c>
      <c r="F29" s="41">
        <f t="shared" si="0"/>
        <v>82.170122419478702</v>
      </c>
      <c r="G29" s="96"/>
    </row>
    <row r="30" spans="1:11">
      <c r="A30" s="28">
        <v>9</v>
      </c>
      <c r="B30" s="302" t="s">
        <v>85</v>
      </c>
      <c r="C30" s="9">
        <v>18067</v>
      </c>
      <c r="D30" s="9">
        <v>13908</v>
      </c>
      <c r="E30" s="41">
        <v>99.2</v>
      </c>
      <c r="F30" s="230">
        <f t="shared" si="0"/>
        <v>129.9036525740581</v>
      </c>
      <c r="G30" s="96"/>
    </row>
    <row r="31" spans="1:11" ht="14.25" thickBot="1">
      <c r="A31" s="108">
        <v>10</v>
      </c>
      <c r="B31" s="302" t="s">
        <v>215</v>
      </c>
      <c r="C31" s="101">
        <v>16494</v>
      </c>
      <c r="D31" s="101">
        <v>12561</v>
      </c>
      <c r="E31" s="102">
        <v>91.2</v>
      </c>
      <c r="F31" s="102">
        <f t="shared" si="0"/>
        <v>131.31120133747314</v>
      </c>
      <c r="G31" s="104"/>
    </row>
    <row r="32" spans="1:11" ht="14.25" thickBot="1">
      <c r="A32" s="80"/>
      <c r="B32" s="81" t="s">
        <v>64</v>
      </c>
      <c r="C32" s="82">
        <v>396188</v>
      </c>
      <c r="D32" s="82">
        <v>379104</v>
      </c>
      <c r="E32" s="85">
        <v>103.2</v>
      </c>
      <c r="F32" s="107">
        <f t="shared" si="0"/>
        <v>104.50641512619228</v>
      </c>
      <c r="G32" s="121">
        <v>51.2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223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29" t="s">
        <v>88</v>
      </c>
      <c r="C54" s="9">
        <v>35686</v>
      </c>
      <c r="D54" s="9">
        <v>31425</v>
      </c>
      <c r="E54" s="109">
        <v>95.8</v>
      </c>
      <c r="F54" s="41">
        <f>SUM(C54/D54*100)</f>
        <v>113.55926809864758</v>
      </c>
      <c r="G54" s="96"/>
    </row>
    <row r="55" spans="1:8">
      <c r="A55" s="95">
        <v>2</v>
      </c>
      <c r="B55" s="7" t="s">
        <v>85</v>
      </c>
      <c r="C55" s="9">
        <v>10020</v>
      </c>
      <c r="D55" s="9">
        <v>4636</v>
      </c>
      <c r="E55" s="109">
        <v>105.6</v>
      </c>
      <c r="F55" s="41">
        <f t="shared" ref="F55:F64" si="1">SUM(C55/D55*100)</f>
        <v>216.13459879206212</v>
      </c>
      <c r="G55" s="96"/>
    </row>
    <row r="56" spans="1:8">
      <c r="A56" s="95">
        <v>3</v>
      </c>
      <c r="B56" s="302" t="s">
        <v>114</v>
      </c>
      <c r="C56" s="9">
        <v>2688</v>
      </c>
      <c r="D56" s="9">
        <v>1088</v>
      </c>
      <c r="E56" s="109">
        <v>98.1</v>
      </c>
      <c r="F56" s="41">
        <f t="shared" si="1"/>
        <v>247.05882352941177</v>
      </c>
      <c r="G56" s="96"/>
    </row>
    <row r="57" spans="1:8">
      <c r="A57" s="95">
        <v>4</v>
      </c>
      <c r="B57" s="302" t="s">
        <v>108</v>
      </c>
      <c r="C57" s="9">
        <v>2587</v>
      </c>
      <c r="D57" s="9">
        <v>960</v>
      </c>
      <c r="E57" s="109">
        <v>134</v>
      </c>
      <c r="F57" s="41">
        <f t="shared" si="1"/>
        <v>269.47916666666669</v>
      </c>
      <c r="G57" s="96"/>
      <c r="H57" s="63"/>
    </row>
    <row r="58" spans="1:8">
      <c r="A58" s="95">
        <v>5</v>
      </c>
      <c r="B58" s="302" t="s">
        <v>154</v>
      </c>
      <c r="C58" s="9">
        <v>1323</v>
      </c>
      <c r="D58" s="9">
        <v>1092</v>
      </c>
      <c r="E58" s="70">
        <v>113.7</v>
      </c>
      <c r="F58" s="41">
        <f t="shared" si="1"/>
        <v>121.15384615384615</v>
      </c>
      <c r="G58" s="96"/>
    </row>
    <row r="59" spans="1:8">
      <c r="A59" s="95">
        <v>6</v>
      </c>
      <c r="B59" s="302" t="s">
        <v>106</v>
      </c>
      <c r="C59" s="9">
        <v>1106</v>
      </c>
      <c r="D59" s="9">
        <v>1213</v>
      </c>
      <c r="E59" s="109">
        <v>102.3</v>
      </c>
      <c r="F59" s="41">
        <f t="shared" si="1"/>
        <v>91.178895300906831</v>
      </c>
      <c r="G59" s="96"/>
    </row>
    <row r="60" spans="1:8">
      <c r="A60" s="95">
        <v>7</v>
      </c>
      <c r="B60" s="302" t="s">
        <v>116</v>
      </c>
      <c r="C60" s="9">
        <v>789</v>
      </c>
      <c r="D60" s="9">
        <v>1779</v>
      </c>
      <c r="E60" s="109">
        <v>54.6</v>
      </c>
      <c r="F60" s="41">
        <f t="shared" si="1"/>
        <v>44.350758853288362</v>
      </c>
      <c r="G60" s="96"/>
    </row>
    <row r="61" spans="1:8">
      <c r="A61" s="95">
        <v>8</v>
      </c>
      <c r="B61" s="302" t="s">
        <v>115</v>
      </c>
      <c r="C61" s="9">
        <v>747</v>
      </c>
      <c r="D61" s="9">
        <v>651</v>
      </c>
      <c r="E61" s="109">
        <v>54.3</v>
      </c>
      <c r="F61" s="41">
        <f t="shared" si="1"/>
        <v>114.74654377880185</v>
      </c>
      <c r="G61" s="96"/>
    </row>
    <row r="62" spans="1:8">
      <c r="A62" s="95">
        <v>9</v>
      </c>
      <c r="B62" s="302" t="s">
        <v>214</v>
      </c>
      <c r="C62" s="9">
        <v>686</v>
      </c>
      <c r="D62" s="9">
        <v>422</v>
      </c>
      <c r="E62" s="109">
        <v>100</v>
      </c>
      <c r="F62" s="230">
        <f t="shared" si="1"/>
        <v>162.55924170616115</v>
      </c>
      <c r="G62" s="96"/>
    </row>
    <row r="63" spans="1:8" ht="14.25" thickBot="1">
      <c r="A63" s="97">
        <v>10</v>
      </c>
      <c r="B63" s="302" t="s">
        <v>109</v>
      </c>
      <c r="C63" s="98">
        <v>572</v>
      </c>
      <c r="D63" s="98">
        <v>530</v>
      </c>
      <c r="E63" s="110">
        <v>93.3</v>
      </c>
      <c r="F63" s="41">
        <f t="shared" si="1"/>
        <v>107.9245283018868</v>
      </c>
      <c r="G63" s="99"/>
    </row>
    <row r="64" spans="1:8" ht="14.25" thickBot="1">
      <c r="A64" s="80"/>
      <c r="B64" s="81" t="s">
        <v>60</v>
      </c>
      <c r="C64" s="82">
        <v>57752</v>
      </c>
      <c r="D64" s="82">
        <v>45533</v>
      </c>
      <c r="E64" s="83">
        <v>97</v>
      </c>
      <c r="F64" s="107">
        <f t="shared" si="1"/>
        <v>126.83548195814025</v>
      </c>
      <c r="G64" s="121">
        <v>115.3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54" sqref="I5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223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116</v>
      </c>
      <c r="C21" s="9">
        <v>41001</v>
      </c>
      <c r="D21" s="9">
        <v>40605</v>
      </c>
      <c r="E21" s="109">
        <v>103.9</v>
      </c>
      <c r="F21" s="41">
        <f t="shared" ref="F21:F31" si="0">SUM(C21/D21*100)</f>
        <v>100.97524935352789</v>
      </c>
      <c r="G21" s="96"/>
    </row>
    <row r="22" spans="1:7">
      <c r="A22" s="95">
        <v>2</v>
      </c>
      <c r="B22" s="302" t="s">
        <v>108</v>
      </c>
      <c r="C22" s="9">
        <v>23284</v>
      </c>
      <c r="D22" s="9">
        <v>21519</v>
      </c>
      <c r="E22" s="109">
        <v>108.1</v>
      </c>
      <c r="F22" s="41">
        <f t="shared" si="0"/>
        <v>108.20205399879177</v>
      </c>
      <c r="G22" s="96"/>
    </row>
    <row r="23" spans="1:7" ht="13.5" customHeight="1">
      <c r="A23" s="95">
        <v>3</v>
      </c>
      <c r="B23" s="302" t="s">
        <v>188</v>
      </c>
      <c r="C23" s="9">
        <v>16893</v>
      </c>
      <c r="D23" s="9">
        <v>17049</v>
      </c>
      <c r="E23" s="109">
        <v>105.9</v>
      </c>
      <c r="F23" s="41">
        <f t="shared" si="0"/>
        <v>99.084990322013027</v>
      </c>
      <c r="G23" s="96"/>
    </row>
    <row r="24" spans="1:7" ht="13.5" customHeight="1">
      <c r="A24" s="95">
        <v>4</v>
      </c>
      <c r="B24" s="302" t="s">
        <v>106</v>
      </c>
      <c r="C24" s="9">
        <v>15677</v>
      </c>
      <c r="D24" s="9">
        <v>13878</v>
      </c>
      <c r="E24" s="109">
        <v>108.2</v>
      </c>
      <c r="F24" s="41">
        <f t="shared" si="0"/>
        <v>112.96296296296295</v>
      </c>
      <c r="G24" s="96"/>
    </row>
    <row r="25" spans="1:7" ht="13.5" customHeight="1">
      <c r="A25" s="95">
        <v>5</v>
      </c>
      <c r="B25" s="302" t="s">
        <v>110</v>
      </c>
      <c r="C25" s="9">
        <v>9123</v>
      </c>
      <c r="D25" s="9">
        <v>8152</v>
      </c>
      <c r="E25" s="109">
        <v>119.3</v>
      </c>
      <c r="F25" s="41">
        <f t="shared" si="0"/>
        <v>111.91118743866535</v>
      </c>
      <c r="G25" s="96"/>
    </row>
    <row r="26" spans="1:7" ht="13.5" customHeight="1">
      <c r="A26" s="95">
        <v>6</v>
      </c>
      <c r="B26" s="302" t="s">
        <v>109</v>
      </c>
      <c r="C26" s="9">
        <v>8147</v>
      </c>
      <c r="D26" s="9">
        <v>7360</v>
      </c>
      <c r="E26" s="109">
        <v>92.4</v>
      </c>
      <c r="F26" s="230">
        <f t="shared" si="0"/>
        <v>110.69293478260869</v>
      </c>
      <c r="G26" s="96"/>
    </row>
    <row r="27" spans="1:7" ht="13.5" customHeight="1">
      <c r="A27" s="95">
        <v>7</v>
      </c>
      <c r="B27" s="302" t="s">
        <v>115</v>
      </c>
      <c r="C27" s="9">
        <v>4422</v>
      </c>
      <c r="D27" s="9">
        <v>4119</v>
      </c>
      <c r="E27" s="109">
        <v>134.80000000000001</v>
      </c>
      <c r="F27" s="230">
        <f t="shared" si="0"/>
        <v>107.35615440640933</v>
      </c>
      <c r="G27" s="96"/>
    </row>
    <row r="28" spans="1:7" ht="13.5" customHeight="1">
      <c r="A28" s="95">
        <v>8</v>
      </c>
      <c r="B28" s="302" t="s">
        <v>161</v>
      </c>
      <c r="C28" s="9">
        <v>4376</v>
      </c>
      <c r="D28" s="9">
        <v>4031</v>
      </c>
      <c r="E28" s="109">
        <v>101.4</v>
      </c>
      <c r="F28" s="41">
        <f t="shared" si="0"/>
        <v>108.55867030513519</v>
      </c>
      <c r="G28" s="96"/>
    </row>
    <row r="29" spans="1:7" ht="13.5" customHeight="1">
      <c r="A29" s="95">
        <v>9</v>
      </c>
      <c r="B29" s="302" t="s">
        <v>87</v>
      </c>
      <c r="C29" s="111">
        <v>4183</v>
      </c>
      <c r="D29" s="101">
        <v>5977</v>
      </c>
      <c r="E29" s="112">
        <v>98.3</v>
      </c>
      <c r="F29" s="41">
        <f t="shared" si="0"/>
        <v>69.984942278735147</v>
      </c>
      <c r="G29" s="96"/>
    </row>
    <row r="30" spans="1:7" ht="13.5" customHeight="1" thickBot="1">
      <c r="A30" s="100">
        <v>10</v>
      </c>
      <c r="B30" s="302" t="s">
        <v>111</v>
      </c>
      <c r="C30" s="101">
        <v>3641</v>
      </c>
      <c r="D30" s="101">
        <v>2721</v>
      </c>
      <c r="E30" s="112">
        <v>100.2</v>
      </c>
      <c r="F30" s="230">
        <f t="shared" si="0"/>
        <v>133.81109886071297</v>
      </c>
      <c r="G30" s="104"/>
    </row>
    <row r="31" spans="1:7" ht="13.5" customHeight="1" thickBot="1">
      <c r="A31" s="80"/>
      <c r="B31" s="81" t="s">
        <v>66</v>
      </c>
      <c r="C31" s="82">
        <v>146219</v>
      </c>
      <c r="D31" s="82">
        <v>138483</v>
      </c>
      <c r="E31" s="83">
        <v>105.3</v>
      </c>
      <c r="F31" s="107">
        <f t="shared" si="0"/>
        <v>105.58624524309843</v>
      </c>
      <c r="G31" s="121">
        <v>86.4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223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94768</v>
      </c>
      <c r="D54" s="9">
        <v>26987</v>
      </c>
      <c r="E54" s="41">
        <v>104.6</v>
      </c>
      <c r="F54" s="41">
        <f t="shared" ref="F54:F64" si="1">SUM(C54/D54*100)</f>
        <v>351.1616704339126</v>
      </c>
      <c r="G54" s="96"/>
    </row>
    <row r="55" spans="1:7">
      <c r="A55" s="95">
        <v>2</v>
      </c>
      <c r="B55" s="302" t="s">
        <v>111</v>
      </c>
      <c r="C55" s="6">
        <v>28719</v>
      </c>
      <c r="D55" s="9">
        <v>16087</v>
      </c>
      <c r="E55" s="41">
        <v>102.7</v>
      </c>
      <c r="F55" s="41">
        <f t="shared" si="1"/>
        <v>178.5230310188351</v>
      </c>
      <c r="G55" s="96"/>
    </row>
    <row r="56" spans="1:7">
      <c r="A56" s="95">
        <v>3</v>
      </c>
      <c r="B56" s="302" t="s">
        <v>106</v>
      </c>
      <c r="C56" s="6">
        <v>24706</v>
      </c>
      <c r="D56" s="9">
        <v>35057</v>
      </c>
      <c r="E56" s="461">
        <v>104.3</v>
      </c>
      <c r="F56" s="41">
        <f t="shared" si="1"/>
        <v>70.473799811735176</v>
      </c>
      <c r="G56" s="96"/>
    </row>
    <row r="57" spans="1:7">
      <c r="A57" s="95">
        <v>4</v>
      </c>
      <c r="B57" s="302" t="s">
        <v>88</v>
      </c>
      <c r="C57" s="6">
        <v>23849</v>
      </c>
      <c r="D57" s="6">
        <v>24290</v>
      </c>
      <c r="E57" s="41">
        <v>100</v>
      </c>
      <c r="F57" s="41">
        <f t="shared" si="1"/>
        <v>98.184438040345825</v>
      </c>
      <c r="G57" s="96"/>
    </row>
    <row r="58" spans="1:7">
      <c r="A58" s="95">
        <v>5</v>
      </c>
      <c r="B58" s="302" t="s">
        <v>154</v>
      </c>
      <c r="C58" s="6">
        <v>21564</v>
      </c>
      <c r="D58" s="9">
        <v>22015</v>
      </c>
      <c r="E58" s="41">
        <v>101.1</v>
      </c>
      <c r="F58" s="41">
        <f t="shared" si="1"/>
        <v>97.951396774926195</v>
      </c>
      <c r="G58" s="96"/>
    </row>
    <row r="59" spans="1:7">
      <c r="A59" s="95">
        <v>6</v>
      </c>
      <c r="B59" s="302" t="s">
        <v>109</v>
      </c>
      <c r="C59" s="6">
        <v>17127</v>
      </c>
      <c r="D59" s="9">
        <v>16707</v>
      </c>
      <c r="E59" s="41">
        <v>100.2</v>
      </c>
      <c r="F59" s="41">
        <f t="shared" si="1"/>
        <v>102.51391632249955</v>
      </c>
      <c r="G59" s="96"/>
    </row>
    <row r="60" spans="1:7">
      <c r="A60" s="95">
        <v>7</v>
      </c>
      <c r="B60" s="302" t="s">
        <v>153</v>
      </c>
      <c r="C60" s="6">
        <v>14144</v>
      </c>
      <c r="D60" s="9">
        <v>10918</v>
      </c>
      <c r="E60" s="41">
        <v>108.8</v>
      </c>
      <c r="F60" s="41">
        <f t="shared" si="1"/>
        <v>129.54753617878731</v>
      </c>
      <c r="G60" s="96"/>
    </row>
    <row r="61" spans="1:7">
      <c r="A61" s="95">
        <v>8</v>
      </c>
      <c r="B61" s="302" t="s">
        <v>85</v>
      </c>
      <c r="C61" s="6">
        <v>14128</v>
      </c>
      <c r="D61" s="9">
        <v>13158</v>
      </c>
      <c r="E61" s="41">
        <v>99.6</v>
      </c>
      <c r="F61" s="41">
        <f t="shared" si="1"/>
        <v>107.37194102447181</v>
      </c>
      <c r="G61" s="96"/>
    </row>
    <row r="62" spans="1:7">
      <c r="A62" s="95">
        <v>9</v>
      </c>
      <c r="B62" s="302" t="s">
        <v>115</v>
      </c>
      <c r="C62" s="111">
        <v>13929</v>
      </c>
      <c r="D62" s="101">
        <v>14478</v>
      </c>
      <c r="E62" s="102">
        <v>100.5</v>
      </c>
      <c r="F62" s="41">
        <f t="shared" si="1"/>
        <v>96.208039784500627</v>
      </c>
      <c r="G62" s="96"/>
    </row>
    <row r="63" spans="1:7" ht="14.25" thickBot="1">
      <c r="A63" s="100">
        <v>10</v>
      </c>
      <c r="B63" s="302" t="s">
        <v>221</v>
      </c>
      <c r="C63" s="111">
        <v>9659</v>
      </c>
      <c r="D63" s="101">
        <v>8056</v>
      </c>
      <c r="E63" s="102">
        <v>97.8</v>
      </c>
      <c r="F63" s="102">
        <f t="shared" si="1"/>
        <v>119.89821251241311</v>
      </c>
      <c r="G63" s="104"/>
    </row>
    <row r="64" spans="1:7" ht="14.25" thickBot="1">
      <c r="A64" s="80"/>
      <c r="B64" s="81" t="s">
        <v>62</v>
      </c>
      <c r="C64" s="82">
        <v>312028</v>
      </c>
      <c r="D64" s="82">
        <v>234678</v>
      </c>
      <c r="E64" s="85">
        <v>102.8</v>
      </c>
      <c r="F64" s="107">
        <f t="shared" si="1"/>
        <v>132.96005590639089</v>
      </c>
      <c r="G64" s="121">
        <v>74.599999999999994</v>
      </c>
    </row>
    <row r="65" spans="4:9">
      <c r="D65" s="537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H71" sqref="H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147</v>
      </c>
      <c r="O16" s="209" t="s">
        <v>149</v>
      </c>
    </row>
    <row r="17" spans="1:27" ht="11.1" customHeight="1">
      <c r="A17" s="10" t="s">
        <v>193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198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205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208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220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148</v>
      </c>
      <c r="O41" s="209" t="s">
        <v>149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198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205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208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218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148</v>
      </c>
      <c r="O65" s="392" t="s">
        <v>149</v>
      </c>
    </row>
    <row r="66" spans="1:26" ht="11.1" customHeight="1">
      <c r="A66" s="10" t="s">
        <v>193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198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205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218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/>
      <c r="J70" s="206"/>
      <c r="K70" s="206"/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H76" sqref="H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147</v>
      </c>
      <c r="O18" s="283" t="s">
        <v>149</v>
      </c>
    </row>
    <row r="19" spans="1:18" ht="11.1" customHeight="1">
      <c r="A19" s="10" t="s">
        <v>193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198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205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208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218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148</v>
      </c>
      <c r="O42" s="283" t="s">
        <v>149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198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205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148</v>
      </c>
      <c r="O70" s="283" t="s">
        <v>149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198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205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208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218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H89" sqref="H89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16" t="s">
        <v>149</v>
      </c>
      <c r="AA24" s="1"/>
    </row>
    <row r="25" spans="1:27" ht="11.1" customHeight="1">
      <c r="A25" s="10" t="s">
        <v>193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198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205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208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218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198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205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</row>
    <row r="84" spans="1:18" s="212" customFormat="1" ht="11.1" customHeight="1">
      <c r="A84" s="10" t="s">
        <v>193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198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205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208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218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H89" sqref="H8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198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205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208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218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198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205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198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205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/>
      <c r="J88" s="15"/>
      <c r="K88" s="15"/>
      <c r="L88" s="15"/>
      <c r="M88" s="15"/>
      <c r="N88" s="288">
        <f>SUM(B88:M88)/12</f>
        <v>54.608333333333327</v>
      </c>
      <c r="O88" s="208">
        <f t="shared" si="2"/>
        <v>56.9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H89" sqref="H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193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198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205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208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218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>
        <v>126.2</v>
      </c>
      <c r="H29" s="489">
        <v>126.9</v>
      </c>
      <c r="I29" s="489"/>
      <c r="J29" s="489"/>
      <c r="K29" s="489"/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148</v>
      </c>
      <c r="O53" s="501" t="s">
        <v>150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193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198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205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208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218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/>
      <c r="J58" s="215"/>
      <c r="K58" s="215"/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218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H89" sqref="H89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198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205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208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218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148</v>
      </c>
      <c r="O53" s="209" t="s">
        <v>150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193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198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205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208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218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/>
      <c r="J58" s="215"/>
      <c r="K58" s="215"/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218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T39" sqref="T3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198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205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198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205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198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205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/>
      <c r="J88" s="206"/>
      <c r="K88" s="206"/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7" workbookViewId="0">
      <selection activeCell="M39" sqref="M39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6" t="s">
        <v>156</v>
      </c>
      <c r="F1" s="201"/>
      <c r="G1" s="201"/>
      <c r="H1" s="201"/>
    </row>
    <row r="2" spans="1:13">
      <c r="A2" s="550"/>
    </row>
    <row r="3" spans="1:13" ht="17.25">
      <c r="A3" s="550"/>
      <c r="C3" s="201"/>
    </row>
    <row r="4" spans="1:13" ht="17.25">
      <c r="A4" s="550"/>
      <c r="J4" s="201"/>
      <c r="K4" s="201"/>
      <c r="L4" s="201"/>
      <c r="M4" s="201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77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07" t="s">
        <v>206</v>
      </c>
      <c r="C35" s="507" t="s">
        <v>133</v>
      </c>
      <c r="D35" s="507" t="s">
        <v>146</v>
      </c>
      <c r="E35" s="507" t="s">
        <v>155</v>
      </c>
      <c r="F35" s="507" t="s">
        <v>186</v>
      </c>
      <c r="G35" s="507" t="s">
        <v>187</v>
      </c>
      <c r="H35" s="508" t="s">
        <v>190</v>
      </c>
      <c r="I35" s="509" t="s">
        <v>193</v>
      </c>
      <c r="J35" s="509" t="s">
        <v>198</v>
      </c>
      <c r="K35" s="509" t="s">
        <v>205</v>
      </c>
      <c r="L35" s="509" t="s">
        <v>208</v>
      </c>
      <c r="M35" s="510" t="s">
        <v>229</v>
      </c>
      <c r="N35" s="56"/>
      <c r="O35" s="203"/>
    </row>
    <row r="36" spans="1:15" ht="25.5" customHeight="1">
      <c r="A36" s="550"/>
      <c r="B36" s="270" t="s">
        <v>131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122.9</v>
      </c>
      <c r="N36" s="1"/>
      <c r="O36" s="1"/>
    </row>
    <row r="37" spans="1:15" ht="25.5" customHeight="1">
      <c r="A37" s="550"/>
      <c r="B37" s="269" t="s">
        <v>160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240</v>
      </c>
      <c r="N37" s="1"/>
      <c r="O37" s="1"/>
    </row>
    <row r="38" spans="1:15" ht="24.75" customHeight="1">
      <c r="A38" s="550"/>
      <c r="B38" s="243" t="s">
        <v>159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32" sqref="M3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57" t="s">
        <v>230</v>
      </c>
      <c r="C1" s="557"/>
      <c r="D1" s="557"/>
      <c r="E1" s="557"/>
      <c r="F1" s="557"/>
      <c r="G1" s="558" t="s">
        <v>157</v>
      </c>
      <c r="H1" s="558"/>
      <c r="I1" s="558"/>
      <c r="J1" s="312" t="s">
        <v>134</v>
      </c>
      <c r="K1" s="5"/>
      <c r="M1" s="5" t="s">
        <v>200</v>
      </c>
    </row>
    <row r="2" spans="1:15">
      <c r="A2" s="309"/>
      <c r="B2" s="557"/>
      <c r="C2" s="557"/>
      <c r="D2" s="557"/>
      <c r="E2" s="557"/>
      <c r="F2" s="557"/>
      <c r="G2" s="558"/>
      <c r="H2" s="558"/>
      <c r="I2" s="558"/>
      <c r="J2" s="279">
        <v>208141</v>
      </c>
      <c r="K2" s="7" t="s">
        <v>136</v>
      </c>
      <c r="L2" s="279">
        <f t="shared" ref="L2:L7" si="0">SUM(J2)</f>
        <v>208141</v>
      </c>
      <c r="M2" s="469">
        <v>152185</v>
      </c>
    </row>
    <row r="3" spans="1:15">
      <c r="J3" s="279">
        <v>408953</v>
      </c>
      <c r="K3" s="5" t="s">
        <v>137</v>
      </c>
      <c r="L3" s="279">
        <f t="shared" si="0"/>
        <v>408953</v>
      </c>
      <c r="M3" s="469">
        <v>265627</v>
      </c>
    </row>
    <row r="4" spans="1:15">
      <c r="J4" s="279">
        <v>488222</v>
      </c>
      <c r="K4" s="5" t="s">
        <v>125</v>
      </c>
      <c r="L4" s="279">
        <f t="shared" si="0"/>
        <v>488222</v>
      </c>
      <c r="M4" s="469">
        <v>309047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69">
        <v>53982</v>
      </c>
    </row>
    <row r="6" spans="1:15">
      <c r="J6" s="279">
        <v>414074</v>
      </c>
      <c r="K6" s="5" t="s">
        <v>123</v>
      </c>
      <c r="L6" s="279">
        <f t="shared" si="0"/>
        <v>414074</v>
      </c>
      <c r="M6" s="469">
        <v>324577</v>
      </c>
    </row>
    <row r="7" spans="1:15">
      <c r="J7" s="279">
        <v>795372</v>
      </c>
      <c r="K7" s="5" t="s">
        <v>126</v>
      </c>
      <c r="L7" s="279">
        <f t="shared" si="0"/>
        <v>795372</v>
      </c>
      <c r="M7" s="469">
        <v>535407</v>
      </c>
    </row>
    <row r="8" spans="1:15">
      <c r="J8" s="279">
        <f>SUM(J2:J7)</f>
        <v>2400050</v>
      </c>
      <c r="K8" s="5" t="s">
        <v>112</v>
      </c>
      <c r="L8" s="60">
        <f>SUM(L2:L7)</f>
        <v>2400050</v>
      </c>
      <c r="M8" s="469">
        <f>SUM(M2:M7)</f>
        <v>1640825</v>
      </c>
    </row>
    <row r="10" spans="1:15">
      <c r="K10" s="5"/>
      <c r="L10" s="5" t="s">
        <v>200</v>
      </c>
      <c r="M10" s="5" t="s">
        <v>138</v>
      </c>
      <c r="N10" s="5"/>
      <c r="O10" s="5" t="s">
        <v>158</v>
      </c>
    </row>
    <row r="11" spans="1:15">
      <c r="K11" s="7" t="s">
        <v>136</v>
      </c>
      <c r="L11" s="279">
        <f>SUM(M2)</f>
        <v>152185</v>
      </c>
      <c r="M11" s="279">
        <f t="shared" ref="M11:M17" si="1">SUM(N11-L11)</f>
        <v>55956</v>
      </c>
      <c r="N11" s="279">
        <f t="shared" ref="N11:N17" si="2">SUM(L2)</f>
        <v>208141</v>
      </c>
      <c r="O11" s="470">
        <f>SUM(L11/N11)</f>
        <v>0.73116300969054626</v>
      </c>
    </row>
    <row r="12" spans="1:15">
      <c r="K12" s="5" t="s">
        <v>137</v>
      </c>
      <c r="L12" s="279">
        <f t="shared" ref="L12:L17" si="3">SUM(M3)</f>
        <v>265627</v>
      </c>
      <c r="M12" s="279">
        <f t="shared" si="1"/>
        <v>143326</v>
      </c>
      <c r="N12" s="279">
        <f t="shared" si="2"/>
        <v>408953</v>
      </c>
      <c r="O12" s="470">
        <f t="shared" ref="O12:O17" si="4">SUM(L12/N12)</f>
        <v>0.64952940802488301</v>
      </c>
    </row>
    <row r="13" spans="1:15">
      <c r="K13" s="5" t="s">
        <v>125</v>
      </c>
      <c r="L13" s="279">
        <f t="shared" si="3"/>
        <v>309047</v>
      </c>
      <c r="M13" s="279">
        <f t="shared" si="1"/>
        <v>179175</v>
      </c>
      <c r="N13" s="279">
        <f t="shared" si="2"/>
        <v>488222</v>
      </c>
      <c r="O13" s="470">
        <f t="shared" si="4"/>
        <v>0.63300506736689455</v>
      </c>
    </row>
    <row r="14" spans="1:15">
      <c r="K14" s="5" t="s">
        <v>105</v>
      </c>
      <c r="L14" s="279">
        <f t="shared" si="3"/>
        <v>53982</v>
      </c>
      <c r="M14" s="279">
        <f t="shared" si="1"/>
        <v>31306</v>
      </c>
      <c r="N14" s="279">
        <f t="shared" si="2"/>
        <v>85288</v>
      </c>
      <c r="O14" s="470">
        <f t="shared" si="4"/>
        <v>0.63293781071194077</v>
      </c>
    </row>
    <row r="15" spans="1:15">
      <c r="K15" s="5" t="s">
        <v>123</v>
      </c>
      <c r="L15" s="279">
        <f t="shared" si="3"/>
        <v>324577</v>
      </c>
      <c r="M15" s="279">
        <f t="shared" si="1"/>
        <v>89497</v>
      </c>
      <c r="N15" s="279">
        <f t="shared" si="2"/>
        <v>414074</v>
      </c>
      <c r="O15" s="470">
        <f t="shared" si="4"/>
        <v>0.78386230480542129</v>
      </c>
    </row>
    <row r="16" spans="1:15">
      <c r="K16" s="5" t="s">
        <v>126</v>
      </c>
      <c r="L16" s="279">
        <f t="shared" si="3"/>
        <v>535407</v>
      </c>
      <c r="M16" s="279">
        <f t="shared" si="1"/>
        <v>259965</v>
      </c>
      <c r="N16" s="279">
        <f t="shared" si="2"/>
        <v>795372</v>
      </c>
      <c r="O16" s="470">
        <f t="shared" si="4"/>
        <v>0.67315293975649126</v>
      </c>
    </row>
    <row r="17" spans="11:15">
      <c r="K17" s="5" t="s">
        <v>112</v>
      </c>
      <c r="L17" s="279">
        <f t="shared" si="3"/>
        <v>1640825</v>
      </c>
      <c r="M17" s="279">
        <f t="shared" si="1"/>
        <v>759225</v>
      </c>
      <c r="N17" s="279">
        <f t="shared" si="2"/>
        <v>2400050</v>
      </c>
      <c r="O17" s="470">
        <f t="shared" si="4"/>
        <v>0.68366284035749258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139</v>
      </c>
      <c r="B56" s="44"/>
      <c r="C56" s="559" t="s">
        <v>134</v>
      </c>
      <c r="D56" s="560"/>
      <c r="E56" s="559" t="s">
        <v>135</v>
      </c>
      <c r="F56" s="560"/>
      <c r="G56" s="563" t="s">
        <v>140</v>
      </c>
      <c r="H56" s="559" t="s">
        <v>141</v>
      </c>
      <c r="I56" s="560"/>
    </row>
    <row r="57" spans="1:11" ht="14.25">
      <c r="A57" s="45" t="s">
        <v>142</v>
      </c>
      <c r="B57" s="46"/>
      <c r="C57" s="561"/>
      <c r="D57" s="562"/>
      <c r="E57" s="561"/>
      <c r="F57" s="562"/>
      <c r="G57" s="564"/>
      <c r="H57" s="561"/>
      <c r="I57" s="562"/>
    </row>
    <row r="58" spans="1:11" ht="19.5" customHeight="1">
      <c r="A58" s="50" t="s">
        <v>143</v>
      </c>
      <c r="B58" s="47"/>
      <c r="C58" s="567" t="s">
        <v>192</v>
      </c>
      <c r="D58" s="566"/>
      <c r="E58" s="568" t="s">
        <v>231</v>
      </c>
      <c r="F58" s="566"/>
      <c r="G58" s="116">
        <v>15.4</v>
      </c>
      <c r="H58" s="48"/>
      <c r="I58" s="49"/>
    </row>
    <row r="59" spans="1:11" ht="19.5" customHeight="1">
      <c r="A59" s="50" t="s">
        <v>144</v>
      </c>
      <c r="B59" s="47"/>
      <c r="C59" s="565" t="s">
        <v>189</v>
      </c>
      <c r="D59" s="566"/>
      <c r="E59" s="568" t="s">
        <v>232</v>
      </c>
      <c r="F59" s="566"/>
      <c r="G59" s="122">
        <v>26.7</v>
      </c>
      <c r="H59" s="48"/>
      <c r="I59" s="49"/>
    </row>
    <row r="60" spans="1:11" ht="20.100000000000001" customHeight="1">
      <c r="A60" s="50" t="s">
        <v>145</v>
      </c>
      <c r="B60" s="47"/>
      <c r="C60" s="568" t="s">
        <v>222</v>
      </c>
      <c r="D60" s="569"/>
      <c r="E60" s="565" t="s">
        <v>233</v>
      </c>
      <c r="F60" s="566"/>
      <c r="G60" s="116">
        <v>75.099999999999994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H91" sqref="H91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151</v>
      </c>
      <c r="O25" s="209" t="s">
        <v>150</v>
      </c>
      <c r="AI25" s="481"/>
    </row>
    <row r="26" spans="1:35" ht="9.9499999999999993" customHeight="1">
      <c r="A26" s="10" t="s">
        <v>193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198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205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208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218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152</v>
      </c>
      <c r="O55" s="209" t="s">
        <v>150</v>
      </c>
    </row>
    <row r="56" spans="1:27" ht="9.9499999999999993" customHeight="1">
      <c r="A56" s="10" t="s">
        <v>193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198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205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208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218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152</v>
      </c>
      <c r="O85" s="209" t="s">
        <v>150</v>
      </c>
    </row>
    <row r="86" spans="1:25" ht="9.9499999999999993" customHeight="1">
      <c r="A86" s="10" t="s">
        <v>193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198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205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218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/>
      <c r="J90" s="207"/>
      <c r="K90" s="206"/>
      <c r="L90" s="206"/>
      <c r="M90" s="207"/>
      <c r="N90" s="288">
        <f>SUM(B90:M90)/12</f>
        <v>37.900000000000006</v>
      </c>
      <c r="O90" s="208">
        <f>SUM(N90/N89)*100</f>
        <v>57.730388423457732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49" sqref="I4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234</v>
      </c>
      <c r="B1" s="571"/>
      <c r="C1" s="571"/>
      <c r="D1" s="571"/>
      <c r="E1" s="571"/>
      <c r="F1" s="571"/>
      <c r="G1" s="571"/>
      <c r="M1" s="20"/>
      <c r="N1" s="457" t="s">
        <v>223</v>
      </c>
      <c r="O1" s="155"/>
      <c r="P1" s="58"/>
      <c r="Q1" s="385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118841</v>
      </c>
      <c r="K3" s="272">
        <v>1</v>
      </c>
      <c r="L3" s="5">
        <f>SUM(H3)</f>
        <v>33</v>
      </c>
      <c r="M3" s="224" t="s">
        <v>0</v>
      </c>
      <c r="N3" s="17">
        <f>SUM(J3)</f>
        <v>118841</v>
      </c>
      <c r="O3" s="5">
        <f>SUM(H3)</f>
        <v>33</v>
      </c>
      <c r="P3" s="224" t="s">
        <v>0</v>
      </c>
      <c r="Q3" s="273">
        <v>112044</v>
      </c>
    </row>
    <row r="4" spans="1:19" ht="13.5" customHeight="1">
      <c r="H4" s="119">
        <v>26</v>
      </c>
      <c r="I4" s="224" t="s">
        <v>32</v>
      </c>
      <c r="J4" s="17">
        <v>111807</v>
      </c>
      <c r="K4" s="272">
        <v>2</v>
      </c>
      <c r="L4" s="5">
        <f t="shared" ref="L4:L12" si="0">SUM(H4)</f>
        <v>26</v>
      </c>
      <c r="M4" s="224" t="s">
        <v>32</v>
      </c>
      <c r="N4" s="17">
        <f t="shared" ref="N4:N12" si="1">SUM(J4)</f>
        <v>111807</v>
      </c>
      <c r="O4" s="5">
        <f t="shared" ref="O4:O12" si="2">SUM(H4)</f>
        <v>26</v>
      </c>
      <c r="P4" s="224" t="s">
        <v>32</v>
      </c>
      <c r="Q4" s="125">
        <v>101184</v>
      </c>
    </row>
    <row r="5" spans="1:19" ht="13.5" customHeight="1">
      <c r="H5" s="119">
        <v>36</v>
      </c>
      <c r="I5" s="225" t="s">
        <v>5</v>
      </c>
      <c r="J5" s="17">
        <v>99163</v>
      </c>
      <c r="K5" s="272">
        <v>3</v>
      </c>
      <c r="L5" s="5">
        <f t="shared" si="0"/>
        <v>36</v>
      </c>
      <c r="M5" s="225" t="s">
        <v>5</v>
      </c>
      <c r="N5" s="17">
        <f t="shared" si="1"/>
        <v>99163</v>
      </c>
      <c r="O5" s="5">
        <f t="shared" si="2"/>
        <v>36</v>
      </c>
      <c r="P5" s="225" t="s">
        <v>5</v>
      </c>
      <c r="Q5" s="125">
        <v>34554</v>
      </c>
      <c r="S5" s="58"/>
    </row>
    <row r="6" spans="1:19" ht="13.5" customHeight="1">
      <c r="H6" s="119">
        <v>16</v>
      </c>
      <c r="I6" s="224" t="s">
        <v>3</v>
      </c>
      <c r="J6" s="303">
        <v>83766</v>
      </c>
      <c r="K6" s="272">
        <v>4</v>
      </c>
      <c r="L6" s="5">
        <f t="shared" si="0"/>
        <v>16</v>
      </c>
      <c r="M6" s="224" t="s">
        <v>3</v>
      </c>
      <c r="N6" s="17">
        <f t="shared" si="1"/>
        <v>83766</v>
      </c>
      <c r="O6" s="5">
        <f t="shared" si="2"/>
        <v>16</v>
      </c>
      <c r="P6" s="224" t="s">
        <v>3</v>
      </c>
      <c r="Q6" s="125">
        <v>72075</v>
      </c>
    </row>
    <row r="7" spans="1:19" ht="13.5" customHeight="1">
      <c r="H7" s="119">
        <v>34</v>
      </c>
      <c r="I7" s="224" t="s">
        <v>1</v>
      </c>
      <c r="J7" s="303">
        <v>60930</v>
      </c>
      <c r="K7" s="272">
        <v>5</v>
      </c>
      <c r="L7" s="5">
        <f t="shared" si="0"/>
        <v>34</v>
      </c>
      <c r="M7" s="224" t="s">
        <v>1</v>
      </c>
      <c r="N7" s="17">
        <f t="shared" si="1"/>
        <v>60930</v>
      </c>
      <c r="O7" s="5">
        <f t="shared" si="2"/>
        <v>34</v>
      </c>
      <c r="P7" s="224" t="s">
        <v>1</v>
      </c>
      <c r="Q7" s="125">
        <v>74857</v>
      </c>
    </row>
    <row r="8" spans="1:19" ht="13.5" customHeight="1">
      <c r="G8" s="525"/>
      <c r="H8" s="407">
        <v>40</v>
      </c>
      <c r="I8" s="225" t="s">
        <v>2</v>
      </c>
      <c r="J8" s="17">
        <v>58340</v>
      </c>
      <c r="K8" s="272">
        <v>6</v>
      </c>
      <c r="L8" s="5">
        <f t="shared" si="0"/>
        <v>40</v>
      </c>
      <c r="M8" s="225" t="s">
        <v>2</v>
      </c>
      <c r="N8" s="17">
        <f t="shared" si="1"/>
        <v>58340</v>
      </c>
      <c r="O8" s="5">
        <f t="shared" si="2"/>
        <v>40</v>
      </c>
      <c r="P8" s="225" t="s">
        <v>2</v>
      </c>
      <c r="Q8" s="125">
        <v>70583</v>
      </c>
    </row>
    <row r="9" spans="1:19" ht="13.5" customHeight="1">
      <c r="H9" s="194">
        <v>17</v>
      </c>
      <c r="I9" s="227" t="s">
        <v>23</v>
      </c>
      <c r="J9" s="303">
        <v>54952</v>
      </c>
      <c r="K9" s="272">
        <v>7</v>
      </c>
      <c r="L9" s="5">
        <f t="shared" si="0"/>
        <v>17</v>
      </c>
      <c r="M9" s="227" t="s">
        <v>23</v>
      </c>
      <c r="N9" s="17">
        <f t="shared" si="1"/>
        <v>54952</v>
      </c>
      <c r="O9" s="5">
        <f t="shared" si="2"/>
        <v>17</v>
      </c>
      <c r="P9" s="227" t="s">
        <v>23</v>
      </c>
      <c r="Q9" s="125">
        <v>43535</v>
      </c>
    </row>
    <row r="10" spans="1:19" ht="13.5" customHeight="1">
      <c r="G10" s="525"/>
      <c r="H10" s="119">
        <v>13</v>
      </c>
      <c r="I10" s="224" t="s">
        <v>7</v>
      </c>
      <c r="J10" s="17">
        <v>43618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43618</v>
      </c>
      <c r="O10" s="5">
        <f t="shared" si="2"/>
        <v>13</v>
      </c>
      <c r="P10" s="224" t="s">
        <v>7</v>
      </c>
      <c r="Q10" s="125">
        <v>34429</v>
      </c>
    </row>
    <row r="11" spans="1:19" ht="13.5" customHeight="1">
      <c r="H11" s="194">
        <v>25</v>
      </c>
      <c r="I11" s="227" t="s">
        <v>31</v>
      </c>
      <c r="J11" s="17">
        <v>36843</v>
      </c>
      <c r="K11" s="272">
        <v>9</v>
      </c>
      <c r="L11" s="5">
        <f t="shared" si="0"/>
        <v>25</v>
      </c>
      <c r="M11" s="227" t="s">
        <v>31</v>
      </c>
      <c r="N11" s="17">
        <f t="shared" si="1"/>
        <v>36843</v>
      </c>
      <c r="O11" s="5">
        <f t="shared" si="2"/>
        <v>25</v>
      </c>
      <c r="P11" s="227" t="s">
        <v>31</v>
      </c>
      <c r="Q11" s="125">
        <v>29553</v>
      </c>
    </row>
    <row r="12" spans="1:19" ht="13.5" customHeight="1" thickBot="1">
      <c r="H12" s="376">
        <v>24</v>
      </c>
      <c r="I12" s="463" t="s">
        <v>30</v>
      </c>
      <c r="J12" s="544">
        <v>35033</v>
      </c>
      <c r="K12" s="271">
        <v>10</v>
      </c>
      <c r="L12" s="5">
        <f t="shared" si="0"/>
        <v>24</v>
      </c>
      <c r="M12" s="463" t="s">
        <v>30</v>
      </c>
      <c r="N12" s="160">
        <f t="shared" si="1"/>
        <v>35033</v>
      </c>
      <c r="O12" s="18">
        <f t="shared" si="2"/>
        <v>24</v>
      </c>
      <c r="P12" s="463" t="s">
        <v>30</v>
      </c>
      <c r="Q12" s="274">
        <v>31810</v>
      </c>
    </row>
    <row r="13" spans="1:19" ht="13.5" customHeight="1" thickTop="1" thickBot="1">
      <c r="H13" s="168">
        <v>38</v>
      </c>
      <c r="I13" s="246" t="s">
        <v>40</v>
      </c>
      <c r="J13" s="543">
        <v>31660</v>
      </c>
      <c r="K13" s="147"/>
      <c r="L13" s="113"/>
      <c r="M13" s="228"/>
      <c r="N13" s="465">
        <f>SUM(J43)</f>
        <v>871586</v>
      </c>
      <c r="O13" s="5"/>
      <c r="P13" s="375" t="s">
        <v>184</v>
      </c>
      <c r="Q13" s="276">
        <v>753969</v>
      </c>
    </row>
    <row r="14" spans="1:19" ht="13.5" customHeight="1">
      <c r="B14" s="24"/>
      <c r="G14" s="1"/>
      <c r="H14" s="119">
        <v>3</v>
      </c>
      <c r="I14" s="224" t="s">
        <v>12</v>
      </c>
      <c r="J14" s="126">
        <v>23241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127</v>
      </c>
      <c r="J15" s="17">
        <v>19444</v>
      </c>
      <c r="K15" s="147"/>
      <c r="L15" s="31"/>
      <c r="M15" s="1" t="s">
        <v>224</v>
      </c>
      <c r="N15" s="19"/>
      <c r="O15"/>
      <c r="P15" s="457" t="s">
        <v>225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14141</v>
      </c>
      <c r="K16" s="147"/>
      <c r="L16" s="5">
        <f>SUM(L3)</f>
        <v>33</v>
      </c>
      <c r="M16" s="17">
        <f>SUM(N3)</f>
        <v>118841</v>
      </c>
      <c r="N16" s="224" t="s">
        <v>0</v>
      </c>
      <c r="O16" s="5">
        <f>SUM(O3)</f>
        <v>33</v>
      </c>
      <c r="P16" s="17">
        <f>SUM(M16)</f>
        <v>118841</v>
      </c>
      <c r="Q16" s="380">
        <v>113882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4" t="s">
        <v>22</v>
      </c>
      <c r="J17" s="17">
        <v>10624</v>
      </c>
      <c r="K17" s="147"/>
      <c r="L17" s="5">
        <f t="shared" ref="L17:L25" si="3">SUM(L4)</f>
        <v>26</v>
      </c>
      <c r="M17" s="17">
        <f t="shared" ref="M17:M25" si="4">SUM(N4)</f>
        <v>111807</v>
      </c>
      <c r="N17" s="224" t="s">
        <v>32</v>
      </c>
      <c r="O17" s="5">
        <f t="shared" ref="O17:O25" si="5">SUM(O4)</f>
        <v>26</v>
      </c>
      <c r="P17" s="17">
        <f t="shared" ref="P17:P25" si="6">SUM(M17)</f>
        <v>111807</v>
      </c>
      <c r="Q17" s="381">
        <v>110950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58" t="s">
        <v>203</v>
      </c>
      <c r="J18" s="17">
        <v>10273</v>
      </c>
      <c r="K18" s="147"/>
      <c r="L18" s="5">
        <f t="shared" si="3"/>
        <v>36</v>
      </c>
      <c r="M18" s="17">
        <f t="shared" si="4"/>
        <v>99163</v>
      </c>
      <c r="N18" s="225" t="s">
        <v>5</v>
      </c>
      <c r="O18" s="5">
        <f t="shared" si="5"/>
        <v>36</v>
      </c>
      <c r="P18" s="17">
        <f t="shared" si="6"/>
        <v>99163</v>
      </c>
      <c r="Q18" s="381">
        <v>88964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21</v>
      </c>
      <c r="I19" s="458" t="s">
        <v>195</v>
      </c>
      <c r="J19" s="17">
        <v>9747</v>
      </c>
      <c r="L19" s="5">
        <f t="shared" si="3"/>
        <v>16</v>
      </c>
      <c r="M19" s="17">
        <f t="shared" si="4"/>
        <v>83766</v>
      </c>
      <c r="N19" s="224" t="s">
        <v>3</v>
      </c>
      <c r="O19" s="5">
        <f t="shared" si="5"/>
        <v>16</v>
      </c>
      <c r="P19" s="17">
        <f t="shared" si="6"/>
        <v>83766</v>
      </c>
      <c r="Q19" s="381">
        <v>79711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37</v>
      </c>
      <c r="I20" s="224" t="s">
        <v>39</v>
      </c>
      <c r="J20" s="126">
        <v>9590</v>
      </c>
      <c r="L20" s="5">
        <f t="shared" si="3"/>
        <v>34</v>
      </c>
      <c r="M20" s="17">
        <f t="shared" si="4"/>
        <v>60930</v>
      </c>
      <c r="N20" s="224" t="s">
        <v>1</v>
      </c>
      <c r="O20" s="5">
        <f t="shared" si="5"/>
        <v>34</v>
      </c>
      <c r="P20" s="17">
        <f t="shared" si="6"/>
        <v>60930</v>
      </c>
      <c r="Q20" s="381">
        <v>60066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2</v>
      </c>
      <c r="I21" s="224" t="s">
        <v>6</v>
      </c>
      <c r="J21" s="193">
        <v>7864</v>
      </c>
      <c r="L21" s="5">
        <f t="shared" si="3"/>
        <v>40</v>
      </c>
      <c r="M21" s="17">
        <f t="shared" si="4"/>
        <v>58340</v>
      </c>
      <c r="N21" s="225" t="s">
        <v>2</v>
      </c>
      <c r="O21" s="5">
        <f t="shared" si="5"/>
        <v>40</v>
      </c>
      <c r="P21" s="17">
        <f t="shared" si="6"/>
        <v>58340</v>
      </c>
      <c r="Q21" s="381">
        <v>48350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4" t="s">
        <v>19</v>
      </c>
      <c r="J22" s="17">
        <v>7381</v>
      </c>
      <c r="K22" s="19"/>
      <c r="L22" s="5">
        <f t="shared" si="3"/>
        <v>17</v>
      </c>
      <c r="M22" s="17">
        <f t="shared" si="4"/>
        <v>54952</v>
      </c>
      <c r="N22" s="227" t="s">
        <v>23</v>
      </c>
      <c r="O22" s="5">
        <f t="shared" si="5"/>
        <v>17</v>
      </c>
      <c r="P22" s="17">
        <f t="shared" si="6"/>
        <v>54952</v>
      </c>
      <c r="Q22" s="381">
        <v>53795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4" t="s">
        <v>28</v>
      </c>
      <c r="J23" s="17">
        <v>3044</v>
      </c>
      <c r="K23" s="19"/>
      <c r="L23" s="5">
        <f t="shared" si="3"/>
        <v>13</v>
      </c>
      <c r="M23" s="17">
        <f t="shared" si="4"/>
        <v>43618</v>
      </c>
      <c r="N23" s="224" t="s">
        <v>7</v>
      </c>
      <c r="O23" s="5">
        <f t="shared" si="5"/>
        <v>13</v>
      </c>
      <c r="P23" s="17">
        <f t="shared" si="6"/>
        <v>43618</v>
      </c>
      <c r="Q23" s="381">
        <v>30546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20</v>
      </c>
      <c r="J24" s="303">
        <v>3027</v>
      </c>
      <c r="K24" s="19"/>
      <c r="L24" s="5">
        <f t="shared" si="3"/>
        <v>25</v>
      </c>
      <c r="M24" s="17">
        <f t="shared" si="4"/>
        <v>36843</v>
      </c>
      <c r="N24" s="227" t="s">
        <v>31</v>
      </c>
      <c r="O24" s="5">
        <f t="shared" si="5"/>
        <v>25</v>
      </c>
      <c r="P24" s="17">
        <f t="shared" si="6"/>
        <v>36843</v>
      </c>
      <c r="Q24" s="381">
        <v>23833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35</v>
      </c>
      <c r="J25" s="17">
        <v>3009</v>
      </c>
      <c r="K25" s="19"/>
      <c r="L25" s="18">
        <f t="shared" si="3"/>
        <v>24</v>
      </c>
      <c r="M25" s="160">
        <f t="shared" si="4"/>
        <v>35033</v>
      </c>
      <c r="N25" s="463" t="s">
        <v>30</v>
      </c>
      <c r="O25" s="18">
        <f t="shared" si="5"/>
        <v>24</v>
      </c>
      <c r="P25" s="160">
        <f t="shared" si="6"/>
        <v>35033</v>
      </c>
      <c r="Q25" s="382">
        <v>29628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39</v>
      </c>
      <c r="I26" s="224" t="s">
        <v>41</v>
      </c>
      <c r="J26" s="17">
        <v>2420</v>
      </c>
      <c r="K26" s="19"/>
      <c r="L26" s="161"/>
      <c r="M26" s="226">
        <f>SUM(J43-(M16+M17+M18+M19+M20+M21+M22+M23+M24+M25))</f>
        <v>168293</v>
      </c>
      <c r="N26" s="304" t="s">
        <v>47</v>
      </c>
      <c r="O26" s="162"/>
      <c r="P26" s="226">
        <f>SUM(M26)</f>
        <v>168293</v>
      </c>
      <c r="Q26" s="226"/>
      <c r="R26" s="247">
        <v>794127</v>
      </c>
      <c r="T26" s="33"/>
    </row>
    <row r="27" spans="2:20" ht="13.5" customHeight="1">
      <c r="H27" s="119">
        <v>1</v>
      </c>
      <c r="I27" s="224" t="s">
        <v>4</v>
      </c>
      <c r="J27" s="303">
        <v>2110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G28" s="21"/>
      <c r="H28" s="119">
        <v>18</v>
      </c>
      <c r="I28" s="224" t="s">
        <v>24</v>
      </c>
      <c r="J28" s="193">
        <v>1914</v>
      </c>
      <c r="K28" s="19"/>
      <c r="M28" s="125">
        <f t="shared" ref="M28:M37" si="7">SUM(Q3)</f>
        <v>112044</v>
      </c>
      <c r="N28" s="224" t="s">
        <v>0</v>
      </c>
      <c r="O28" s="5">
        <f>SUM(L3)</f>
        <v>33</v>
      </c>
      <c r="P28" s="125">
        <f t="shared" ref="P28:P37" si="8">SUM(Q3)</f>
        <v>112044</v>
      </c>
    </row>
    <row r="29" spans="2:20" ht="13.5" customHeight="1">
      <c r="H29" s="119">
        <v>27</v>
      </c>
      <c r="I29" s="224" t="s">
        <v>33</v>
      </c>
      <c r="J29" s="17">
        <v>1914</v>
      </c>
      <c r="K29" s="19"/>
      <c r="M29" s="125">
        <f t="shared" si="7"/>
        <v>101184</v>
      </c>
      <c r="N29" s="224" t="s">
        <v>32</v>
      </c>
      <c r="O29" s="5">
        <f t="shared" ref="O29:O37" si="9">SUM(L4)</f>
        <v>26</v>
      </c>
      <c r="P29" s="125">
        <f t="shared" si="8"/>
        <v>101184</v>
      </c>
    </row>
    <row r="30" spans="2:20" ht="13.5" customHeight="1">
      <c r="H30" s="119">
        <v>29</v>
      </c>
      <c r="I30" s="224" t="s">
        <v>117</v>
      </c>
      <c r="J30" s="17">
        <v>1730</v>
      </c>
      <c r="K30" s="19"/>
      <c r="M30" s="125">
        <f t="shared" si="7"/>
        <v>34554</v>
      </c>
      <c r="N30" s="225" t="s">
        <v>5</v>
      </c>
      <c r="O30" s="5">
        <f t="shared" si="9"/>
        <v>36</v>
      </c>
      <c r="P30" s="125">
        <f t="shared" si="8"/>
        <v>34554</v>
      </c>
    </row>
    <row r="31" spans="2:20" ht="13.5" customHeight="1">
      <c r="H31" s="119">
        <v>23</v>
      </c>
      <c r="I31" s="224" t="s">
        <v>29</v>
      </c>
      <c r="J31" s="17">
        <v>1309</v>
      </c>
      <c r="K31" s="19"/>
      <c r="M31" s="125">
        <f t="shared" si="7"/>
        <v>72075</v>
      </c>
      <c r="N31" s="224" t="s">
        <v>3</v>
      </c>
      <c r="O31" s="5">
        <f t="shared" si="9"/>
        <v>16</v>
      </c>
      <c r="P31" s="125">
        <f t="shared" si="8"/>
        <v>72075</v>
      </c>
    </row>
    <row r="32" spans="2:20" ht="13.5" customHeight="1">
      <c r="H32" s="119">
        <v>35</v>
      </c>
      <c r="I32" s="224" t="s">
        <v>38</v>
      </c>
      <c r="J32" s="17">
        <v>1115</v>
      </c>
      <c r="K32" s="19"/>
      <c r="M32" s="125">
        <f t="shared" si="7"/>
        <v>74857</v>
      </c>
      <c r="N32" s="224" t="s">
        <v>1</v>
      </c>
      <c r="O32" s="5">
        <f t="shared" si="9"/>
        <v>34</v>
      </c>
      <c r="P32" s="125">
        <f t="shared" si="8"/>
        <v>74857</v>
      </c>
      <c r="S32" s="14"/>
    </row>
    <row r="33" spans="7:21" ht="13.5" customHeight="1">
      <c r="G33" s="526"/>
      <c r="H33" s="119">
        <v>4</v>
      </c>
      <c r="I33" s="224" t="s">
        <v>13</v>
      </c>
      <c r="J33" s="193">
        <v>695</v>
      </c>
      <c r="K33" s="19"/>
      <c r="M33" s="125">
        <f t="shared" si="7"/>
        <v>70583</v>
      </c>
      <c r="N33" s="225" t="s">
        <v>2</v>
      </c>
      <c r="O33" s="5">
        <f t="shared" si="9"/>
        <v>40</v>
      </c>
      <c r="P33" s="125">
        <f t="shared" si="8"/>
        <v>70583</v>
      </c>
      <c r="S33" s="33"/>
      <c r="T33" s="33"/>
    </row>
    <row r="34" spans="7:21" ht="13.5" customHeight="1">
      <c r="H34" s="119">
        <v>6</v>
      </c>
      <c r="I34" s="224" t="s">
        <v>15</v>
      </c>
      <c r="J34" s="17">
        <v>676</v>
      </c>
      <c r="K34" s="19"/>
      <c r="M34" s="125">
        <f t="shared" si="7"/>
        <v>43535</v>
      </c>
      <c r="N34" s="227" t="s">
        <v>23</v>
      </c>
      <c r="O34" s="5">
        <f t="shared" si="9"/>
        <v>17</v>
      </c>
      <c r="P34" s="125">
        <f t="shared" si="8"/>
        <v>43535</v>
      </c>
      <c r="S34" s="33"/>
      <c r="T34" s="33"/>
    </row>
    <row r="35" spans="7:21" ht="13.5" customHeight="1">
      <c r="H35" s="119">
        <v>20</v>
      </c>
      <c r="I35" s="224" t="s">
        <v>26</v>
      </c>
      <c r="J35" s="17">
        <v>595</v>
      </c>
      <c r="K35" s="19"/>
      <c r="M35" s="125">
        <f t="shared" si="7"/>
        <v>34429</v>
      </c>
      <c r="N35" s="224" t="s">
        <v>7</v>
      </c>
      <c r="O35" s="5">
        <f t="shared" si="9"/>
        <v>13</v>
      </c>
      <c r="P35" s="125">
        <f t="shared" si="8"/>
        <v>34429</v>
      </c>
      <c r="S35" s="33"/>
    </row>
    <row r="36" spans="7:21" ht="13.5" customHeight="1">
      <c r="H36" s="119">
        <v>32</v>
      </c>
      <c r="I36" s="224" t="s">
        <v>37</v>
      </c>
      <c r="J36" s="17">
        <v>281</v>
      </c>
      <c r="K36" s="19"/>
      <c r="M36" s="125">
        <f t="shared" si="7"/>
        <v>29553</v>
      </c>
      <c r="N36" s="227" t="s">
        <v>31</v>
      </c>
      <c r="O36" s="5">
        <f t="shared" si="9"/>
        <v>25</v>
      </c>
      <c r="P36" s="125">
        <f t="shared" si="8"/>
        <v>29553</v>
      </c>
      <c r="S36" s="33"/>
    </row>
    <row r="37" spans="7:21" ht="13.5" customHeight="1" thickBot="1">
      <c r="H37" s="119">
        <v>19</v>
      </c>
      <c r="I37" s="224" t="s">
        <v>25</v>
      </c>
      <c r="J37" s="193">
        <v>207</v>
      </c>
      <c r="K37" s="19"/>
      <c r="M37" s="159">
        <f t="shared" si="7"/>
        <v>31810</v>
      </c>
      <c r="N37" s="463" t="s">
        <v>30</v>
      </c>
      <c r="O37" s="18">
        <f t="shared" si="9"/>
        <v>24</v>
      </c>
      <c r="P37" s="159">
        <f t="shared" si="8"/>
        <v>31810</v>
      </c>
      <c r="S37" s="33"/>
    </row>
    <row r="38" spans="7:21" ht="13.5" customHeight="1" thickTop="1">
      <c r="G38" s="505"/>
      <c r="H38" s="119">
        <v>28</v>
      </c>
      <c r="I38" s="224" t="s">
        <v>34</v>
      </c>
      <c r="J38" s="17">
        <v>167</v>
      </c>
      <c r="K38" s="19"/>
      <c r="M38" s="473">
        <f>SUM(Q13-(Q3+Q4+Q5+Q6+Q7+Q8+Q9+Q10+Q11+Q12))</f>
        <v>149345</v>
      </c>
      <c r="N38" s="474" t="s">
        <v>199</v>
      </c>
      <c r="O38" s="475"/>
      <c r="P38" s="476">
        <f>SUM(M38)</f>
        <v>149345</v>
      </c>
      <c r="U38" s="33"/>
    </row>
    <row r="39" spans="7:21" ht="13.5" customHeight="1">
      <c r="H39" s="119">
        <v>5</v>
      </c>
      <c r="I39" s="224" t="s">
        <v>14</v>
      </c>
      <c r="J39" s="17">
        <v>75</v>
      </c>
      <c r="K39" s="19"/>
      <c r="P39" s="33"/>
    </row>
    <row r="40" spans="7:21" ht="13.5" customHeight="1">
      <c r="H40" s="119">
        <v>10</v>
      </c>
      <c r="I40" s="224" t="s">
        <v>18</v>
      </c>
      <c r="J40" s="303">
        <v>40</v>
      </c>
      <c r="K40" s="19"/>
    </row>
    <row r="41" spans="7:21" ht="13.5" customHeight="1">
      <c r="G41" s="526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871586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223</v>
      </c>
      <c r="D52" s="12" t="s">
        <v>208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0</v>
      </c>
      <c r="C53" s="17">
        <f t="shared" ref="C53:C62" si="10">SUM(J3)</f>
        <v>118841</v>
      </c>
      <c r="D53" s="126">
        <f t="shared" ref="D53:D63" si="11">SUM(Q3)</f>
        <v>112044</v>
      </c>
      <c r="E53" s="123">
        <f t="shared" ref="E53:E62" si="12">SUM(P16/Q16*100)</f>
        <v>104.35450729702676</v>
      </c>
      <c r="F53" s="25">
        <f t="shared" ref="F53:F63" si="13">SUM(C53/D53*100)</f>
        <v>106.06636678447752</v>
      </c>
      <c r="G53" s="26"/>
      <c r="I53" s="223"/>
    </row>
    <row r="54" spans="1:16" ht="13.5" customHeight="1">
      <c r="A54" s="13">
        <v>2</v>
      </c>
      <c r="B54" s="224" t="s">
        <v>32</v>
      </c>
      <c r="C54" s="17">
        <f t="shared" si="10"/>
        <v>111807</v>
      </c>
      <c r="D54" s="126">
        <f t="shared" si="11"/>
        <v>101184</v>
      </c>
      <c r="E54" s="123">
        <f t="shared" si="12"/>
        <v>100.77242000901308</v>
      </c>
      <c r="F54" s="25">
        <f t="shared" si="13"/>
        <v>110.4986954459203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99163</v>
      </c>
      <c r="D55" s="126">
        <f t="shared" si="11"/>
        <v>34554</v>
      </c>
      <c r="E55" s="123">
        <f t="shared" si="12"/>
        <v>111.46418776134166</v>
      </c>
      <c r="F55" s="25">
        <f t="shared" si="13"/>
        <v>286.9797997337501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83766</v>
      </c>
      <c r="D56" s="126">
        <f t="shared" si="11"/>
        <v>72075</v>
      </c>
      <c r="E56" s="123">
        <f t="shared" si="12"/>
        <v>105.08712724718043</v>
      </c>
      <c r="F56" s="25">
        <f t="shared" si="13"/>
        <v>116.22060353798128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60930</v>
      </c>
      <c r="D57" s="126">
        <f t="shared" si="11"/>
        <v>74857</v>
      </c>
      <c r="E57" s="123">
        <f t="shared" si="12"/>
        <v>101.43841774048548</v>
      </c>
      <c r="F57" s="25">
        <f t="shared" si="13"/>
        <v>81.395193502277678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58340</v>
      </c>
      <c r="D58" s="126">
        <f t="shared" si="11"/>
        <v>70583</v>
      </c>
      <c r="E58" s="123">
        <f t="shared" si="12"/>
        <v>120.66184074457085</v>
      </c>
      <c r="F58" s="25">
        <f t="shared" si="13"/>
        <v>82.654463539379179</v>
      </c>
      <c r="G58" s="26"/>
    </row>
    <row r="59" spans="1:16" ht="13.5" customHeight="1">
      <c r="A59" s="13">
        <v>7</v>
      </c>
      <c r="B59" s="227" t="s">
        <v>23</v>
      </c>
      <c r="C59" s="17">
        <f t="shared" si="10"/>
        <v>54952</v>
      </c>
      <c r="D59" s="126">
        <f t="shared" si="11"/>
        <v>43535</v>
      </c>
      <c r="E59" s="123">
        <f t="shared" si="12"/>
        <v>102.15075750534437</v>
      </c>
      <c r="F59" s="25">
        <f t="shared" si="13"/>
        <v>126.22487653612036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43618</v>
      </c>
      <c r="D60" s="126">
        <f t="shared" si="11"/>
        <v>34429</v>
      </c>
      <c r="E60" s="123">
        <f t="shared" si="12"/>
        <v>142.794473908204</v>
      </c>
      <c r="F60" s="25">
        <f t="shared" si="13"/>
        <v>126.68970925673125</v>
      </c>
      <c r="G60" s="26"/>
    </row>
    <row r="61" spans="1:16" ht="13.5" customHeight="1">
      <c r="A61" s="13">
        <v>9</v>
      </c>
      <c r="B61" s="227" t="s">
        <v>31</v>
      </c>
      <c r="C61" s="17">
        <f t="shared" si="10"/>
        <v>36843</v>
      </c>
      <c r="D61" s="126">
        <f t="shared" si="11"/>
        <v>29553</v>
      </c>
      <c r="E61" s="123">
        <f t="shared" si="12"/>
        <v>154.58817605840639</v>
      </c>
      <c r="F61" s="25">
        <f t="shared" si="13"/>
        <v>124.66754644198559</v>
      </c>
      <c r="G61" s="26"/>
    </row>
    <row r="62" spans="1:16" ht="13.5" customHeight="1" thickBot="1">
      <c r="A62" s="179">
        <v>10</v>
      </c>
      <c r="B62" s="463" t="s">
        <v>30</v>
      </c>
      <c r="C62" s="160">
        <f t="shared" si="10"/>
        <v>35033</v>
      </c>
      <c r="D62" s="180">
        <f t="shared" si="11"/>
        <v>31810</v>
      </c>
      <c r="E62" s="181">
        <f t="shared" si="12"/>
        <v>118.24287835830971</v>
      </c>
      <c r="F62" s="182">
        <f t="shared" si="13"/>
        <v>110.13203395158754</v>
      </c>
      <c r="G62" s="183"/>
    </row>
    <row r="63" spans="1:16" ht="13.5" customHeight="1" thickTop="1">
      <c r="A63" s="161"/>
      <c r="B63" s="184" t="s">
        <v>83</v>
      </c>
      <c r="C63" s="185">
        <f>SUM(J43)</f>
        <v>871586</v>
      </c>
      <c r="D63" s="185">
        <f t="shared" si="11"/>
        <v>753969</v>
      </c>
      <c r="E63" s="186">
        <f>SUM(C63/R26*100)</f>
        <v>109.75398141607073</v>
      </c>
      <c r="F63" s="187">
        <f t="shared" si="13"/>
        <v>115.59971298554714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45" sqref="H4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223</v>
      </c>
      <c r="I2" s="119"/>
      <c r="J2" s="258" t="s">
        <v>124</v>
      </c>
      <c r="K2" s="5"/>
      <c r="L2" s="411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121</v>
      </c>
      <c r="I3" s="119"/>
      <c r="J3" s="202" t="s">
        <v>122</v>
      </c>
      <c r="K3" s="5"/>
      <c r="L3" s="411" t="s">
        <v>121</v>
      </c>
      <c r="M3" s="1"/>
      <c r="N3" s="129"/>
      <c r="O3" s="129"/>
      <c r="S3" s="31"/>
      <c r="T3" s="31"/>
      <c r="U3" s="31"/>
    </row>
    <row r="4" spans="8:30">
      <c r="H4" s="128">
        <v>28332</v>
      </c>
      <c r="I4" s="119">
        <v>33</v>
      </c>
      <c r="J4" s="224" t="s">
        <v>0</v>
      </c>
      <c r="K4" s="163">
        <f>SUM(I4)</f>
        <v>33</v>
      </c>
      <c r="L4" s="428">
        <v>27750</v>
      </c>
      <c r="M4" s="54"/>
      <c r="N4" s="130"/>
      <c r="O4" s="130"/>
      <c r="S4" s="31"/>
      <c r="T4" s="31"/>
      <c r="U4" s="31"/>
    </row>
    <row r="5" spans="8:30">
      <c r="H5" s="53">
        <v>21633</v>
      </c>
      <c r="I5" s="119">
        <v>26</v>
      </c>
      <c r="J5" s="224" t="s">
        <v>32</v>
      </c>
      <c r="K5" s="163">
        <f t="shared" ref="K5:K13" si="0">SUM(I5)</f>
        <v>26</v>
      </c>
      <c r="L5" s="429">
        <v>19789</v>
      </c>
      <c r="M5" s="54"/>
      <c r="N5" s="130"/>
      <c r="O5" s="130"/>
      <c r="S5" s="31"/>
      <c r="T5" s="31"/>
      <c r="U5" s="31"/>
    </row>
    <row r="6" spans="8:30">
      <c r="H6" s="127">
        <v>9268</v>
      </c>
      <c r="I6" s="119">
        <v>14</v>
      </c>
      <c r="J6" s="224" t="s">
        <v>21</v>
      </c>
      <c r="K6" s="163">
        <f t="shared" si="0"/>
        <v>14</v>
      </c>
      <c r="L6" s="429">
        <v>5409</v>
      </c>
      <c r="M6" s="54"/>
      <c r="N6" s="257"/>
      <c r="O6" s="130"/>
      <c r="S6" s="31"/>
      <c r="T6" s="31"/>
      <c r="U6" s="31"/>
    </row>
    <row r="7" spans="8:30">
      <c r="H7" s="127">
        <v>5032</v>
      </c>
      <c r="I7" s="119">
        <v>38</v>
      </c>
      <c r="J7" s="224" t="s">
        <v>40</v>
      </c>
      <c r="K7" s="163">
        <f t="shared" si="0"/>
        <v>38</v>
      </c>
      <c r="L7" s="429">
        <v>5199</v>
      </c>
      <c r="M7" s="54"/>
      <c r="N7" s="130"/>
      <c r="O7" s="130"/>
      <c r="S7" s="31"/>
      <c r="T7" s="31"/>
      <c r="U7" s="31"/>
    </row>
    <row r="8" spans="8:30">
      <c r="H8" s="127">
        <v>3332</v>
      </c>
      <c r="I8" s="119">
        <v>15</v>
      </c>
      <c r="J8" s="224" t="s">
        <v>22</v>
      </c>
      <c r="K8" s="163">
        <f t="shared" si="0"/>
        <v>15</v>
      </c>
      <c r="L8" s="429">
        <v>3203</v>
      </c>
      <c r="M8" s="54"/>
      <c r="N8" s="130"/>
      <c r="O8" s="130"/>
      <c r="S8" s="31"/>
      <c r="T8" s="31"/>
      <c r="U8" s="31"/>
    </row>
    <row r="9" spans="8:30">
      <c r="H9" s="268">
        <v>2952</v>
      </c>
      <c r="I9" s="119">
        <v>34</v>
      </c>
      <c r="J9" s="224" t="s">
        <v>1</v>
      </c>
      <c r="K9" s="163">
        <f t="shared" si="0"/>
        <v>34</v>
      </c>
      <c r="L9" s="429">
        <v>1591</v>
      </c>
      <c r="M9" s="54"/>
      <c r="N9" s="130"/>
      <c r="O9" s="130"/>
      <c r="S9" s="31"/>
      <c r="T9" s="31"/>
      <c r="U9" s="31"/>
    </row>
    <row r="10" spans="8:30">
      <c r="H10" s="268">
        <v>2857</v>
      </c>
      <c r="I10" s="194">
        <v>37</v>
      </c>
      <c r="J10" s="227" t="s">
        <v>39</v>
      </c>
      <c r="K10" s="163">
        <f t="shared" si="0"/>
        <v>37</v>
      </c>
      <c r="L10" s="429">
        <v>3975</v>
      </c>
      <c r="S10" s="31"/>
      <c r="T10" s="31"/>
      <c r="U10" s="31"/>
    </row>
    <row r="11" spans="8:30">
      <c r="H11" s="52">
        <v>2732</v>
      </c>
      <c r="I11" s="119">
        <v>24</v>
      </c>
      <c r="J11" s="224" t="s">
        <v>30</v>
      </c>
      <c r="K11" s="163">
        <f t="shared" si="0"/>
        <v>24</v>
      </c>
      <c r="L11" s="429">
        <v>910</v>
      </c>
      <c r="M11" s="54"/>
      <c r="N11" s="130"/>
      <c r="O11" s="130"/>
      <c r="S11" s="31"/>
      <c r="T11" s="31"/>
      <c r="U11" s="31"/>
    </row>
    <row r="12" spans="8:30">
      <c r="H12" s="195">
        <v>1590</v>
      </c>
      <c r="I12" s="194">
        <v>25</v>
      </c>
      <c r="J12" s="227" t="s">
        <v>31</v>
      </c>
      <c r="K12" s="163">
        <f t="shared" si="0"/>
        <v>25</v>
      </c>
      <c r="L12" s="429">
        <v>721</v>
      </c>
      <c r="M12" s="54"/>
      <c r="N12" s="130"/>
      <c r="O12" s="130"/>
      <c r="S12" s="31"/>
      <c r="T12" s="31"/>
      <c r="U12" s="31"/>
    </row>
    <row r="13" spans="8:30" ht="14.25" thickBot="1">
      <c r="H13" s="546">
        <v>1523</v>
      </c>
      <c r="I13" s="467">
        <v>17</v>
      </c>
      <c r="J13" s="468" t="s">
        <v>23</v>
      </c>
      <c r="K13" s="163">
        <f t="shared" si="0"/>
        <v>17</v>
      </c>
      <c r="L13" s="429">
        <v>1905</v>
      </c>
      <c r="M13" s="54"/>
      <c r="N13" s="130"/>
      <c r="O13" s="130"/>
      <c r="S13" s="31"/>
      <c r="T13" s="31"/>
      <c r="U13" s="31"/>
    </row>
    <row r="14" spans="8:30" ht="14.25" thickTop="1">
      <c r="H14" s="53">
        <v>1352</v>
      </c>
      <c r="I14" s="168">
        <v>36</v>
      </c>
      <c r="J14" s="246" t="s">
        <v>5</v>
      </c>
      <c r="K14" s="151" t="s">
        <v>9</v>
      </c>
      <c r="L14" s="430">
        <v>76410</v>
      </c>
      <c r="S14" s="31"/>
      <c r="T14" s="31"/>
      <c r="U14" s="31"/>
    </row>
    <row r="15" spans="8:30">
      <c r="H15" s="127">
        <v>1336</v>
      </c>
      <c r="I15" s="119">
        <v>27</v>
      </c>
      <c r="J15" s="224" t="s">
        <v>33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268">
        <v>566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28380</v>
      </c>
      <c r="N16" s="128">
        <f>SUM(H4)</f>
        <v>28332</v>
      </c>
      <c r="O16" s="54"/>
      <c r="P16" s="21"/>
      <c r="S16" s="31"/>
      <c r="T16" s="31"/>
      <c r="U16" s="31"/>
    </row>
    <row r="17" spans="1:21">
      <c r="H17" s="127">
        <v>327</v>
      </c>
      <c r="I17" s="407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2">
        <v>20917</v>
      </c>
      <c r="N17" s="128">
        <f t="shared" ref="N17:N25" si="2">SUM(H5)</f>
        <v>21633</v>
      </c>
      <c r="O17" s="54"/>
      <c r="P17" s="21"/>
      <c r="S17" s="31"/>
      <c r="T17" s="31"/>
      <c r="U17" s="31"/>
    </row>
    <row r="18" spans="1:21">
      <c r="H18" s="169">
        <v>181</v>
      </c>
      <c r="I18" s="119">
        <v>1</v>
      </c>
      <c r="J18" s="224" t="s">
        <v>4</v>
      </c>
      <c r="K18" s="163">
        <f t="shared" si="1"/>
        <v>14</v>
      </c>
      <c r="L18" s="224" t="s">
        <v>21</v>
      </c>
      <c r="M18" s="432">
        <v>7455</v>
      </c>
      <c r="N18" s="128">
        <f t="shared" si="2"/>
        <v>9268</v>
      </c>
      <c r="O18" s="54"/>
      <c r="P18" s="21"/>
      <c r="S18" s="31"/>
      <c r="T18" s="31"/>
      <c r="U18" s="31"/>
    </row>
    <row r="19" spans="1:21">
      <c r="H19" s="128">
        <v>181</v>
      </c>
      <c r="I19" s="119">
        <v>21</v>
      </c>
      <c r="J19" s="224" t="s">
        <v>27</v>
      </c>
      <c r="K19" s="163">
        <f t="shared" si="1"/>
        <v>38</v>
      </c>
      <c r="L19" s="224" t="s">
        <v>40</v>
      </c>
      <c r="M19" s="432">
        <v>4311</v>
      </c>
      <c r="N19" s="128">
        <f t="shared" si="2"/>
        <v>5032</v>
      </c>
      <c r="O19" s="54"/>
      <c r="P19" s="21"/>
      <c r="S19" s="31"/>
      <c r="T19" s="31"/>
      <c r="U19" s="31"/>
    </row>
    <row r="20" spans="1:21" ht="14.25" thickBot="1">
      <c r="H20" s="53">
        <v>170</v>
      </c>
      <c r="I20" s="119">
        <v>19</v>
      </c>
      <c r="J20" s="224" t="s">
        <v>25</v>
      </c>
      <c r="K20" s="163">
        <f t="shared" si="1"/>
        <v>15</v>
      </c>
      <c r="L20" s="224" t="s">
        <v>22</v>
      </c>
      <c r="M20" s="432">
        <v>4044</v>
      </c>
      <c r="N20" s="128">
        <f t="shared" si="2"/>
        <v>3332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223</v>
      </c>
      <c r="D21" s="74" t="s">
        <v>208</v>
      </c>
      <c r="E21" s="74" t="s">
        <v>55</v>
      </c>
      <c r="F21" s="74" t="s">
        <v>54</v>
      </c>
      <c r="G21" s="74" t="s">
        <v>56</v>
      </c>
      <c r="H21" s="53">
        <v>85</v>
      </c>
      <c r="I21" s="119">
        <v>23</v>
      </c>
      <c r="J21" s="224" t="s">
        <v>29</v>
      </c>
      <c r="K21" s="163">
        <f t="shared" si="1"/>
        <v>34</v>
      </c>
      <c r="L21" s="224" t="s">
        <v>1</v>
      </c>
      <c r="M21" s="432">
        <v>2165</v>
      </c>
      <c r="N21" s="128">
        <f t="shared" si="2"/>
        <v>2952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28332</v>
      </c>
      <c r="D22" s="128">
        <f>SUM(L4)</f>
        <v>27750</v>
      </c>
      <c r="E22" s="66">
        <f t="shared" ref="E22:E32" si="4">SUM(N16/M16*100)</f>
        <v>99.830866807611002</v>
      </c>
      <c r="F22" s="70">
        <f>SUM(C22/D22*100)</f>
        <v>102.0972972972973</v>
      </c>
      <c r="G22" s="5"/>
      <c r="H22" s="176">
        <v>70</v>
      </c>
      <c r="I22" s="119">
        <v>6</v>
      </c>
      <c r="J22" s="224" t="s">
        <v>15</v>
      </c>
      <c r="K22" s="163">
        <f t="shared" si="1"/>
        <v>37</v>
      </c>
      <c r="L22" s="227" t="s">
        <v>39</v>
      </c>
      <c r="M22" s="432">
        <v>2695</v>
      </c>
      <c r="N22" s="128">
        <f t="shared" si="2"/>
        <v>2857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21633</v>
      </c>
      <c r="D23" s="128">
        <f>SUM(L5)</f>
        <v>19789</v>
      </c>
      <c r="E23" s="66">
        <f t="shared" si="4"/>
        <v>103.4230530190754</v>
      </c>
      <c r="F23" s="70">
        <f t="shared" ref="F23:F32" si="5">SUM(C23/D23*100)</f>
        <v>109.31830815099298</v>
      </c>
      <c r="G23" s="5"/>
      <c r="H23" s="176">
        <v>70</v>
      </c>
      <c r="I23" s="119">
        <v>39</v>
      </c>
      <c r="J23" s="224" t="s">
        <v>41</v>
      </c>
      <c r="K23" s="163">
        <f t="shared" si="1"/>
        <v>24</v>
      </c>
      <c r="L23" s="224" t="s">
        <v>30</v>
      </c>
      <c r="M23" s="432">
        <v>2685</v>
      </c>
      <c r="N23" s="128">
        <f t="shared" si="2"/>
        <v>2732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9268</v>
      </c>
      <c r="D24" s="128">
        <f t="shared" ref="D24:D31" si="6">SUM(L6)</f>
        <v>5409</v>
      </c>
      <c r="E24" s="66">
        <f t="shared" si="4"/>
        <v>124.31924882629109</v>
      </c>
      <c r="F24" s="70">
        <f t="shared" si="5"/>
        <v>171.34405620262524</v>
      </c>
      <c r="G24" s="5"/>
      <c r="H24" s="176">
        <v>68</v>
      </c>
      <c r="I24" s="119">
        <v>2</v>
      </c>
      <c r="J24" s="224" t="s">
        <v>6</v>
      </c>
      <c r="K24" s="163">
        <f t="shared" si="1"/>
        <v>25</v>
      </c>
      <c r="L24" s="227" t="s">
        <v>31</v>
      </c>
      <c r="M24" s="432">
        <v>1522</v>
      </c>
      <c r="N24" s="128">
        <f t="shared" si="2"/>
        <v>1590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5032</v>
      </c>
      <c r="D25" s="128">
        <f t="shared" si="6"/>
        <v>5199</v>
      </c>
      <c r="E25" s="66">
        <f t="shared" si="4"/>
        <v>116.7246578520065</v>
      </c>
      <c r="F25" s="70">
        <f t="shared" si="5"/>
        <v>96.787843816118482</v>
      </c>
      <c r="G25" s="5"/>
      <c r="H25" s="527">
        <v>43</v>
      </c>
      <c r="I25" s="119">
        <v>9</v>
      </c>
      <c r="J25" s="458" t="s">
        <v>204</v>
      </c>
      <c r="K25" s="253">
        <f t="shared" si="1"/>
        <v>17</v>
      </c>
      <c r="L25" s="468" t="s">
        <v>23</v>
      </c>
      <c r="M25" s="433">
        <v>1739</v>
      </c>
      <c r="N25" s="234">
        <f t="shared" si="2"/>
        <v>1523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3332</v>
      </c>
      <c r="D26" s="128">
        <f t="shared" si="6"/>
        <v>3203</v>
      </c>
      <c r="E26" s="66">
        <f t="shared" si="4"/>
        <v>82.393669634025713</v>
      </c>
      <c r="F26" s="70">
        <f t="shared" si="5"/>
        <v>104.02747424289728</v>
      </c>
      <c r="G26" s="16"/>
      <c r="H26" s="131">
        <v>20</v>
      </c>
      <c r="I26" s="119">
        <v>4</v>
      </c>
      <c r="J26" s="224" t="s">
        <v>13</v>
      </c>
      <c r="K26" s="5"/>
      <c r="L26" s="511" t="s">
        <v>194</v>
      </c>
      <c r="M26" s="434">
        <v>80465</v>
      </c>
      <c r="N26" s="266">
        <f>SUM(H44)</f>
        <v>83748</v>
      </c>
      <c r="S26" s="31"/>
      <c r="T26" s="31"/>
      <c r="U26" s="31"/>
    </row>
    <row r="27" spans="1:21">
      <c r="A27" s="76">
        <v>6</v>
      </c>
      <c r="B27" s="224" t="s">
        <v>1</v>
      </c>
      <c r="C27" s="52">
        <f t="shared" si="3"/>
        <v>2952</v>
      </c>
      <c r="D27" s="128">
        <f t="shared" si="6"/>
        <v>1591</v>
      </c>
      <c r="E27" s="66">
        <f t="shared" si="4"/>
        <v>136.35103926097</v>
      </c>
      <c r="F27" s="70">
        <f t="shared" si="5"/>
        <v>185.54368321810182</v>
      </c>
      <c r="G27" s="5"/>
      <c r="H27" s="131">
        <v>13</v>
      </c>
      <c r="I27" s="119">
        <v>22</v>
      </c>
      <c r="J27" s="224" t="s">
        <v>28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39</v>
      </c>
      <c r="C28" s="52">
        <f t="shared" si="3"/>
        <v>2857</v>
      </c>
      <c r="D28" s="128">
        <f t="shared" si="6"/>
        <v>3975</v>
      </c>
      <c r="E28" s="66">
        <f t="shared" si="4"/>
        <v>106.01113172541743</v>
      </c>
      <c r="F28" s="70">
        <f t="shared" si="5"/>
        <v>71.874213836477992</v>
      </c>
      <c r="G28" s="5"/>
      <c r="H28" s="131">
        <v>10</v>
      </c>
      <c r="I28" s="119">
        <v>31</v>
      </c>
      <c r="J28" s="224" t="s">
        <v>127</v>
      </c>
      <c r="L28" s="36"/>
      <c r="S28" s="31"/>
      <c r="T28" s="31"/>
      <c r="U28" s="31"/>
    </row>
    <row r="29" spans="1:21">
      <c r="A29" s="76">
        <v>8</v>
      </c>
      <c r="B29" s="224" t="s">
        <v>30</v>
      </c>
      <c r="C29" s="52">
        <f t="shared" si="3"/>
        <v>2732</v>
      </c>
      <c r="D29" s="128">
        <f t="shared" si="6"/>
        <v>910</v>
      </c>
      <c r="E29" s="66">
        <f t="shared" si="4"/>
        <v>101.75046554934823</v>
      </c>
      <c r="F29" s="70">
        <f t="shared" si="5"/>
        <v>300.2197802197802</v>
      </c>
      <c r="G29" s="15"/>
      <c r="H29" s="527">
        <v>3</v>
      </c>
      <c r="I29" s="119">
        <v>32</v>
      </c>
      <c r="J29" s="224" t="s">
        <v>37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31</v>
      </c>
      <c r="C30" s="52">
        <f t="shared" si="3"/>
        <v>1590</v>
      </c>
      <c r="D30" s="128">
        <f t="shared" si="6"/>
        <v>721</v>
      </c>
      <c r="E30" s="66">
        <f t="shared" si="4"/>
        <v>104.46780551905388</v>
      </c>
      <c r="F30" s="70">
        <f t="shared" si="5"/>
        <v>220.52704576976421</v>
      </c>
      <c r="G30" s="16"/>
      <c r="H30" s="131">
        <v>2</v>
      </c>
      <c r="I30" s="119">
        <v>3</v>
      </c>
      <c r="J30" s="224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23</v>
      </c>
      <c r="C31" s="52">
        <f t="shared" si="3"/>
        <v>1523</v>
      </c>
      <c r="D31" s="128">
        <f t="shared" si="6"/>
        <v>1905</v>
      </c>
      <c r="E31" s="66">
        <f t="shared" si="4"/>
        <v>87.579068430132253</v>
      </c>
      <c r="F31" s="70">
        <f t="shared" si="5"/>
        <v>79.947506561679788</v>
      </c>
      <c r="G31" s="132"/>
      <c r="H31" s="131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83748</v>
      </c>
      <c r="D32" s="82">
        <f>SUM(L14)</f>
        <v>76410</v>
      </c>
      <c r="E32" s="85">
        <f t="shared" si="4"/>
        <v>104.08003479773815</v>
      </c>
      <c r="F32" s="83">
        <f t="shared" si="5"/>
        <v>109.60345504515116</v>
      </c>
      <c r="G32" s="84"/>
      <c r="H32" s="545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540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12</v>
      </c>
      <c r="J36" s="224" t="s">
        <v>20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44">
        <v>0</v>
      </c>
      <c r="I38" s="119">
        <v>18</v>
      </c>
      <c r="J38" s="224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68">
        <v>0</v>
      </c>
      <c r="I39" s="119">
        <v>20</v>
      </c>
      <c r="J39" s="224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4" t="s">
        <v>34</v>
      </c>
      <c r="L40" s="57"/>
      <c r="M40" s="31"/>
      <c r="S40" s="31"/>
      <c r="T40" s="31"/>
      <c r="U40" s="31"/>
    </row>
    <row r="41" spans="1:30">
      <c r="H41" s="456">
        <v>0</v>
      </c>
      <c r="I41" s="119">
        <v>29</v>
      </c>
      <c r="J41" s="224" t="s">
        <v>117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4" t="s">
        <v>35</v>
      </c>
      <c r="L42" s="57"/>
      <c r="M42" s="31"/>
      <c r="S42" s="31"/>
      <c r="T42" s="31"/>
      <c r="U42" s="31"/>
    </row>
    <row r="43" spans="1:30">
      <c r="H43" s="268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83748</v>
      </c>
      <c r="I44" s="119"/>
      <c r="J44" s="233" t="s">
        <v>119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218</v>
      </c>
      <c r="I47" s="119"/>
      <c r="J47" s="251" t="s">
        <v>80</v>
      </c>
      <c r="K47" s="5"/>
      <c r="L47" s="416" t="s">
        <v>208</v>
      </c>
      <c r="S47" s="31"/>
      <c r="T47" s="31"/>
      <c r="U47" s="31"/>
      <c r="V47" s="31"/>
    </row>
    <row r="48" spans="1:30">
      <c r="H48" s="259" t="s">
        <v>121</v>
      </c>
      <c r="I48" s="168"/>
      <c r="J48" s="250" t="s">
        <v>57</v>
      </c>
      <c r="K48" s="244"/>
      <c r="L48" s="421" t="s">
        <v>121</v>
      </c>
      <c r="S48" s="31"/>
      <c r="T48" s="31"/>
      <c r="U48" s="31"/>
      <c r="V48" s="31"/>
    </row>
    <row r="49" spans="1:22">
      <c r="H49" s="52">
        <v>58269</v>
      </c>
      <c r="I49" s="119">
        <v>26</v>
      </c>
      <c r="J49" s="224" t="s">
        <v>32</v>
      </c>
      <c r="K49" s="5">
        <f>SUM(I49)</f>
        <v>26</v>
      </c>
      <c r="L49" s="422">
        <v>53522</v>
      </c>
      <c r="M49" s="1"/>
      <c r="N49" s="129"/>
      <c r="O49" s="129"/>
      <c r="S49" s="31"/>
      <c r="T49" s="31"/>
      <c r="U49" s="31"/>
      <c r="V49" s="31"/>
    </row>
    <row r="50" spans="1:22">
      <c r="H50" s="52">
        <v>19589</v>
      </c>
      <c r="I50" s="119">
        <v>25</v>
      </c>
      <c r="J50" s="224" t="s">
        <v>31</v>
      </c>
      <c r="K50" s="5">
        <f t="shared" ref="K50:K58" si="7">SUM(I50)</f>
        <v>25</v>
      </c>
      <c r="L50" s="422">
        <v>12865</v>
      </c>
      <c r="M50" s="31"/>
      <c r="N50" s="130"/>
      <c r="O50" s="130"/>
      <c r="S50" s="31"/>
      <c r="T50" s="31"/>
      <c r="U50" s="31"/>
      <c r="V50" s="31"/>
    </row>
    <row r="51" spans="1:22">
      <c r="H51" s="127">
        <v>18764</v>
      </c>
      <c r="I51" s="119">
        <v>33</v>
      </c>
      <c r="J51" s="224" t="s">
        <v>0</v>
      </c>
      <c r="K51" s="5">
        <f t="shared" si="7"/>
        <v>33</v>
      </c>
      <c r="L51" s="422">
        <v>15923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18134</v>
      </c>
      <c r="I52" s="119">
        <v>13</v>
      </c>
      <c r="J52" s="224" t="s">
        <v>7</v>
      </c>
      <c r="K52" s="5">
        <f t="shared" si="7"/>
        <v>13</v>
      </c>
      <c r="L52" s="422">
        <v>12092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223</v>
      </c>
      <c r="D53" s="74" t="s">
        <v>208</v>
      </c>
      <c r="E53" s="74" t="s">
        <v>55</v>
      </c>
      <c r="F53" s="74" t="s">
        <v>54</v>
      </c>
      <c r="G53" s="74" t="s">
        <v>56</v>
      </c>
      <c r="H53" s="53">
        <v>10625</v>
      </c>
      <c r="I53" s="119">
        <v>40</v>
      </c>
      <c r="J53" s="224" t="s">
        <v>2</v>
      </c>
      <c r="K53" s="5">
        <f t="shared" si="7"/>
        <v>40</v>
      </c>
      <c r="L53" s="422">
        <v>5908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58269</v>
      </c>
      <c r="D54" s="139">
        <f>SUM(L49)</f>
        <v>53522</v>
      </c>
      <c r="E54" s="66">
        <f t="shared" ref="E54:E64" si="9">SUM(N63/M63*100)</f>
        <v>97.134426885377081</v>
      </c>
      <c r="F54" s="66">
        <f>SUM(C54/D54*100)</f>
        <v>108.86925002802586</v>
      </c>
      <c r="G54" s="5"/>
      <c r="H54" s="53">
        <v>9563</v>
      </c>
      <c r="I54" s="119">
        <v>34</v>
      </c>
      <c r="J54" s="224" t="s">
        <v>1</v>
      </c>
      <c r="K54" s="5">
        <f t="shared" si="7"/>
        <v>34</v>
      </c>
      <c r="L54" s="422">
        <v>8272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31</v>
      </c>
      <c r="C55" s="52">
        <f t="shared" si="8"/>
        <v>19589</v>
      </c>
      <c r="D55" s="139">
        <f t="shared" ref="D55:D64" si="10">SUM(L50)</f>
        <v>12865</v>
      </c>
      <c r="E55" s="66">
        <f t="shared" si="9"/>
        <v>211.33887150717445</v>
      </c>
      <c r="F55" s="66">
        <f t="shared" ref="F55:F64" si="11">SUM(C55/D55*100)</f>
        <v>152.26583754372328</v>
      </c>
      <c r="G55" s="5"/>
      <c r="H55" s="53">
        <v>7129</v>
      </c>
      <c r="I55" s="119">
        <v>16</v>
      </c>
      <c r="J55" s="224" t="s">
        <v>3</v>
      </c>
      <c r="K55" s="5">
        <f t="shared" si="7"/>
        <v>16</v>
      </c>
      <c r="L55" s="422">
        <v>6112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18764</v>
      </c>
      <c r="D56" s="139">
        <f t="shared" si="10"/>
        <v>15923</v>
      </c>
      <c r="E56" s="66">
        <f t="shared" si="9"/>
        <v>111.19407407407407</v>
      </c>
      <c r="F56" s="66">
        <f t="shared" si="11"/>
        <v>117.84211517930039</v>
      </c>
      <c r="G56" s="5"/>
      <c r="H56" s="127">
        <v>3792</v>
      </c>
      <c r="I56" s="119">
        <v>24</v>
      </c>
      <c r="J56" s="224" t="s">
        <v>30</v>
      </c>
      <c r="K56" s="5">
        <f t="shared" si="7"/>
        <v>24</v>
      </c>
      <c r="L56" s="422">
        <v>4649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7</v>
      </c>
      <c r="C57" s="52">
        <f t="shared" si="8"/>
        <v>18134</v>
      </c>
      <c r="D57" s="139">
        <f t="shared" si="10"/>
        <v>12092</v>
      </c>
      <c r="E57" s="66">
        <f t="shared" si="9"/>
        <v>148.32324554228694</v>
      </c>
      <c r="F57" s="66">
        <f t="shared" si="11"/>
        <v>149.96692027786966</v>
      </c>
      <c r="G57" s="5"/>
      <c r="H57" s="131">
        <v>2686</v>
      </c>
      <c r="I57" s="119">
        <v>15</v>
      </c>
      <c r="J57" s="224" t="s">
        <v>22</v>
      </c>
      <c r="K57" s="5">
        <f t="shared" si="7"/>
        <v>15</v>
      </c>
      <c r="L57" s="422">
        <v>1971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2</v>
      </c>
      <c r="C58" s="52">
        <f t="shared" si="8"/>
        <v>10625</v>
      </c>
      <c r="D58" s="139">
        <f t="shared" si="10"/>
        <v>5908</v>
      </c>
      <c r="E58" s="66">
        <f t="shared" si="9"/>
        <v>278.4329140461216</v>
      </c>
      <c r="F58" s="66">
        <f t="shared" si="11"/>
        <v>179.84089370345296</v>
      </c>
      <c r="G58" s="16"/>
      <c r="H58" s="234">
        <v>2270</v>
      </c>
      <c r="I58" s="194">
        <v>36</v>
      </c>
      <c r="J58" s="227" t="s">
        <v>5</v>
      </c>
      <c r="K58" s="18">
        <f t="shared" si="7"/>
        <v>36</v>
      </c>
      <c r="L58" s="423">
        <v>1739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9563</v>
      </c>
      <c r="D59" s="139">
        <f t="shared" si="10"/>
        <v>8272</v>
      </c>
      <c r="E59" s="66">
        <f t="shared" si="9"/>
        <v>107.73997296079314</v>
      </c>
      <c r="F59" s="66">
        <f t="shared" si="11"/>
        <v>115.60686653771761</v>
      </c>
      <c r="G59" s="5"/>
      <c r="H59" s="455">
        <v>1914</v>
      </c>
      <c r="I59" s="464">
        <v>22</v>
      </c>
      <c r="J59" s="307" t="s">
        <v>28</v>
      </c>
      <c r="K59" s="12" t="s">
        <v>76</v>
      </c>
      <c r="L59" s="424">
        <v>126833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</v>
      </c>
      <c r="C60" s="52">
        <f t="shared" si="8"/>
        <v>7129</v>
      </c>
      <c r="D60" s="139">
        <f t="shared" si="10"/>
        <v>6112</v>
      </c>
      <c r="E60" s="66">
        <f t="shared" si="9"/>
        <v>126.76031294452348</v>
      </c>
      <c r="F60" s="66">
        <f t="shared" si="11"/>
        <v>116.63939790575917</v>
      </c>
      <c r="G60" s="5"/>
      <c r="H60" s="176">
        <v>778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3792</v>
      </c>
      <c r="D61" s="139">
        <f t="shared" si="10"/>
        <v>4649</v>
      </c>
      <c r="E61" s="66">
        <f t="shared" si="9"/>
        <v>98.365758754863805</v>
      </c>
      <c r="F61" s="66">
        <f t="shared" si="11"/>
        <v>81.565928156592818</v>
      </c>
      <c r="G61" s="15"/>
      <c r="H61" s="541">
        <v>466</v>
      </c>
      <c r="I61" s="197">
        <v>17</v>
      </c>
      <c r="J61" s="224" t="s">
        <v>23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2686</v>
      </c>
      <c r="D62" s="139">
        <f t="shared" si="10"/>
        <v>1971</v>
      </c>
      <c r="E62" s="66">
        <f t="shared" si="9"/>
        <v>81.418611700515314</v>
      </c>
      <c r="F62" s="66">
        <f t="shared" si="11"/>
        <v>136.27600202942668</v>
      </c>
      <c r="G62" s="16"/>
      <c r="H62" s="131">
        <v>392</v>
      </c>
      <c r="I62" s="245">
        <v>21</v>
      </c>
      <c r="J62" s="5" t="s">
        <v>191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0">
        <f t="shared" si="8"/>
        <v>2270</v>
      </c>
      <c r="D63" s="195">
        <f t="shared" si="10"/>
        <v>1739</v>
      </c>
      <c r="E63" s="72">
        <f t="shared" si="9"/>
        <v>116.88980432543769</v>
      </c>
      <c r="F63" s="72">
        <f t="shared" si="11"/>
        <v>130.53479010925818</v>
      </c>
      <c r="G63" s="132"/>
      <c r="H63" s="131">
        <v>144</v>
      </c>
      <c r="I63" s="119">
        <v>9</v>
      </c>
      <c r="J63" s="458" t="s">
        <v>201</v>
      </c>
      <c r="K63" s="5">
        <f>SUM(K49)</f>
        <v>26</v>
      </c>
      <c r="L63" s="224" t="s">
        <v>32</v>
      </c>
      <c r="M63" s="237">
        <v>59988</v>
      </c>
      <c r="N63" s="128">
        <f>SUM(H49)</f>
        <v>58269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154765</v>
      </c>
      <c r="D64" s="196">
        <f t="shared" si="10"/>
        <v>126833</v>
      </c>
      <c r="E64" s="85">
        <f t="shared" si="9"/>
        <v>118.45136502445335</v>
      </c>
      <c r="F64" s="85">
        <f t="shared" si="11"/>
        <v>122.02265971789676</v>
      </c>
      <c r="G64" s="84"/>
      <c r="H64" s="131">
        <v>99</v>
      </c>
      <c r="I64" s="119">
        <v>4</v>
      </c>
      <c r="J64" s="224" t="s">
        <v>13</v>
      </c>
      <c r="K64" s="5">
        <f t="shared" ref="K64:K72" si="12">SUM(K50)</f>
        <v>25</v>
      </c>
      <c r="L64" s="224" t="s">
        <v>31</v>
      </c>
      <c r="M64" s="237">
        <v>9269</v>
      </c>
      <c r="N64" s="128">
        <f t="shared" ref="N64:N72" si="13">SUM(H50)</f>
        <v>19589</v>
      </c>
      <c r="O64" s="54"/>
      <c r="S64" s="31"/>
      <c r="T64" s="31"/>
      <c r="U64" s="31"/>
      <c r="V64" s="31"/>
    </row>
    <row r="65" spans="2:22">
      <c r="H65" s="128">
        <v>66</v>
      </c>
      <c r="I65" s="119">
        <v>23</v>
      </c>
      <c r="J65" s="224" t="s">
        <v>29</v>
      </c>
      <c r="K65" s="5">
        <f t="shared" si="12"/>
        <v>33</v>
      </c>
      <c r="L65" s="224" t="s">
        <v>0</v>
      </c>
      <c r="M65" s="237">
        <v>16875</v>
      </c>
      <c r="N65" s="128">
        <f t="shared" si="13"/>
        <v>18764</v>
      </c>
      <c r="O65" s="54"/>
      <c r="S65" s="31"/>
      <c r="T65" s="31"/>
      <c r="U65" s="31"/>
      <c r="V65" s="31"/>
    </row>
    <row r="66" spans="2:22">
      <c r="H66" s="52">
        <v>33</v>
      </c>
      <c r="I66" s="119">
        <v>29</v>
      </c>
      <c r="J66" s="224" t="s">
        <v>117</v>
      </c>
      <c r="K66" s="5">
        <f t="shared" si="12"/>
        <v>13</v>
      </c>
      <c r="L66" s="224" t="s">
        <v>7</v>
      </c>
      <c r="M66" s="237">
        <v>12226</v>
      </c>
      <c r="N66" s="128">
        <f t="shared" si="13"/>
        <v>18134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27</v>
      </c>
      <c r="I67" s="119">
        <v>1</v>
      </c>
      <c r="J67" s="224" t="s">
        <v>4</v>
      </c>
      <c r="K67" s="5">
        <f t="shared" si="12"/>
        <v>40</v>
      </c>
      <c r="L67" s="224" t="s">
        <v>2</v>
      </c>
      <c r="M67" s="237">
        <v>3816</v>
      </c>
      <c r="N67" s="128">
        <f t="shared" si="13"/>
        <v>10625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22</v>
      </c>
      <c r="I68" s="119">
        <v>30</v>
      </c>
      <c r="J68" s="224" t="s">
        <v>35</v>
      </c>
      <c r="K68" s="5">
        <f t="shared" si="12"/>
        <v>34</v>
      </c>
      <c r="L68" s="224" t="s">
        <v>1</v>
      </c>
      <c r="M68" s="237">
        <v>8876</v>
      </c>
      <c r="N68" s="128">
        <f t="shared" si="13"/>
        <v>9563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3</v>
      </c>
      <c r="I69" s="119">
        <v>27</v>
      </c>
      <c r="J69" s="224" t="s">
        <v>33</v>
      </c>
      <c r="K69" s="5">
        <f t="shared" si="12"/>
        <v>16</v>
      </c>
      <c r="L69" s="224" t="s">
        <v>3</v>
      </c>
      <c r="M69" s="237">
        <v>5624</v>
      </c>
      <c r="N69" s="128">
        <f t="shared" si="13"/>
        <v>7129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2</v>
      </c>
      <c r="J70" s="224" t="s">
        <v>6</v>
      </c>
      <c r="K70" s="5">
        <f t="shared" si="12"/>
        <v>24</v>
      </c>
      <c r="L70" s="224" t="s">
        <v>30</v>
      </c>
      <c r="M70" s="237">
        <v>3855</v>
      </c>
      <c r="N70" s="128">
        <f t="shared" si="13"/>
        <v>3792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4" t="s">
        <v>12</v>
      </c>
      <c r="K71" s="5">
        <f t="shared" si="12"/>
        <v>15</v>
      </c>
      <c r="L71" s="224" t="s">
        <v>22</v>
      </c>
      <c r="M71" s="237">
        <v>3299</v>
      </c>
      <c r="N71" s="128">
        <f t="shared" si="13"/>
        <v>2686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400">
        <v>0</v>
      </c>
      <c r="I72" s="119">
        <v>5</v>
      </c>
      <c r="J72" s="224" t="s">
        <v>14</v>
      </c>
      <c r="K72" s="5">
        <f t="shared" si="12"/>
        <v>36</v>
      </c>
      <c r="L72" s="227" t="s">
        <v>5</v>
      </c>
      <c r="M72" s="238">
        <v>1942</v>
      </c>
      <c r="N72" s="128">
        <f t="shared" si="13"/>
        <v>2270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6</v>
      </c>
      <c r="J73" s="224" t="s">
        <v>15</v>
      </c>
      <c r="K73" s="52"/>
      <c r="L73" s="386" t="s">
        <v>107</v>
      </c>
      <c r="M73" s="236">
        <v>130657</v>
      </c>
      <c r="N73" s="235">
        <f>SUM(H89)</f>
        <v>154765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7</v>
      </c>
      <c r="J74" s="224" t="s">
        <v>16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8</v>
      </c>
      <c r="J75" s="224" t="s">
        <v>17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456">
        <v>0</v>
      </c>
      <c r="I76" s="119">
        <v>10</v>
      </c>
      <c r="J76" s="224" t="s">
        <v>18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11</v>
      </c>
      <c r="J77" s="224" t="s">
        <v>19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12</v>
      </c>
      <c r="J78" s="224" t="s">
        <v>20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6">
        <v>0</v>
      </c>
      <c r="I79" s="119">
        <v>14</v>
      </c>
      <c r="J79" s="224" t="s">
        <v>21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18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8">
        <v>0</v>
      </c>
      <c r="I81" s="119">
        <v>19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20</v>
      </c>
      <c r="J82" s="224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56">
        <v>0</v>
      </c>
      <c r="I83" s="119">
        <v>28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4" t="s">
        <v>118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32</v>
      </c>
      <c r="J85" s="224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35</v>
      </c>
      <c r="J86" s="224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154765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L82" sqref="L8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223</v>
      </c>
      <c r="I2" s="119"/>
      <c r="J2" s="260" t="s">
        <v>125</v>
      </c>
      <c r="K2" s="5"/>
      <c r="L2" s="252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121</v>
      </c>
      <c r="I3" s="119"/>
      <c r="J3" s="202" t="s">
        <v>122</v>
      </c>
      <c r="K3" s="5"/>
      <c r="L3" s="51" t="s">
        <v>121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24785</v>
      </c>
      <c r="I4" s="119">
        <v>17</v>
      </c>
      <c r="J4" s="40" t="s">
        <v>23</v>
      </c>
      <c r="K4" s="278">
        <f>SUM(I4)</f>
        <v>17</v>
      </c>
      <c r="L4" s="377">
        <v>26428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23552</v>
      </c>
      <c r="I5" s="119">
        <v>33</v>
      </c>
      <c r="J5" s="40" t="s">
        <v>0</v>
      </c>
      <c r="K5" s="278">
        <f t="shared" ref="K5:K13" si="0">SUM(I5)</f>
        <v>33</v>
      </c>
      <c r="L5" s="377">
        <v>19776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23239</v>
      </c>
      <c r="I6" s="119">
        <v>3</v>
      </c>
      <c r="J6" s="40" t="s">
        <v>12</v>
      </c>
      <c r="K6" s="278">
        <f t="shared" si="0"/>
        <v>3</v>
      </c>
      <c r="L6" s="377">
        <v>7417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18372</v>
      </c>
      <c r="I7" s="119">
        <v>34</v>
      </c>
      <c r="J7" s="40" t="s">
        <v>1</v>
      </c>
      <c r="K7" s="278">
        <f t="shared" si="0"/>
        <v>34</v>
      </c>
      <c r="L7" s="377">
        <v>18538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17658</v>
      </c>
      <c r="I8" s="119">
        <v>31</v>
      </c>
      <c r="J8" s="40" t="s">
        <v>72</v>
      </c>
      <c r="K8" s="278">
        <f t="shared" si="0"/>
        <v>31</v>
      </c>
      <c r="L8" s="377">
        <v>13816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53">
        <v>15351</v>
      </c>
      <c r="I9" s="119">
        <v>40</v>
      </c>
      <c r="J9" s="40" t="s">
        <v>2</v>
      </c>
      <c r="K9" s="278">
        <f t="shared" si="0"/>
        <v>40</v>
      </c>
      <c r="L9" s="377">
        <v>15080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15296</v>
      </c>
      <c r="I10" s="119">
        <v>13</v>
      </c>
      <c r="J10" s="40" t="s">
        <v>7</v>
      </c>
      <c r="K10" s="278">
        <f t="shared" si="0"/>
        <v>13</v>
      </c>
      <c r="L10" s="377">
        <v>15972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12671</v>
      </c>
      <c r="I11" s="119">
        <v>16</v>
      </c>
      <c r="J11" s="40" t="s">
        <v>3</v>
      </c>
      <c r="K11" s="278">
        <f t="shared" si="0"/>
        <v>16</v>
      </c>
      <c r="L11" s="377">
        <v>11726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7">
        <v>8208</v>
      </c>
      <c r="I12" s="119">
        <v>26</v>
      </c>
      <c r="J12" s="40" t="s">
        <v>32</v>
      </c>
      <c r="K12" s="278">
        <f t="shared" si="0"/>
        <v>26</v>
      </c>
      <c r="L12" s="378">
        <v>6916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1">
        <v>8193</v>
      </c>
      <c r="I13" s="194">
        <v>21</v>
      </c>
      <c r="J13" s="539" t="s">
        <v>195</v>
      </c>
      <c r="K13" s="278">
        <f t="shared" si="0"/>
        <v>21</v>
      </c>
      <c r="L13" s="378">
        <v>9006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5">
        <v>7710</v>
      </c>
      <c r="I14" s="306">
        <v>2</v>
      </c>
      <c r="J14" s="530" t="s">
        <v>6</v>
      </c>
      <c r="K14" s="151" t="s">
        <v>9</v>
      </c>
      <c r="L14" s="379">
        <v>195000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400">
        <v>7328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6264</v>
      </c>
      <c r="I16" s="119">
        <v>38</v>
      </c>
      <c r="J16" s="40" t="s">
        <v>40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5781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2542</v>
      </c>
      <c r="I18" s="119">
        <v>14</v>
      </c>
      <c r="J18" s="40" t="s">
        <v>21</v>
      </c>
      <c r="K18" s="1"/>
      <c r="L18" s="261" t="s">
        <v>125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2342</v>
      </c>
      <c r="I19" s="119">
        <v>9</v>
      </c>
      <c r="J19" s="458" t="s">
        <v>203</v>
      </c>
      <c r="K19" s="163">
        <f>SUM(I4)</f>
        <v>17</v>
      </c>
      <c r="L19" s="40" t="s">
        <v>23</v>
      </c>
      <c r="M19" s="532">
        <v>22328</v>
      </c>
      <c r="N19" s="128">
        <f>SUM(H4)</f>
        <v>24785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223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2000</v>
      </c>
      <c r="I20" s="119">
        <v>25</v>
      </c>
      <c r="J20" s="40" t="s">
        <v>31</v>
      </c>
      <c r="K20" s="163">
        <f t="shared" ref="K20:K28" si="1">SUM(I5)</f>
        <v>33</v>
      </c>
      <c r="L20" s="40" t="s">
        <v>0</v>
      </c>
      <c r="M20" s="533">
        <v>21055</v>
      </c>
      <c r="N20" s="128">
        <f t="shared" ref="N20:N28" si="2">SUM(H5)</f>
        <v>23552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7">
        <f>SUM(H4)</f>
        <v>24785</v>
      </c>
      <c r="D21" s="9">
        <f>SUM(L4)</f>
        <v>26428</v>
      </c>
      <c r="E21" s="66">
        <f t="shared" ref="E21:E30" si="3">SUM(N19/M19*100)</f>
        <v>111.00412038695808</v>
      </c>
      <c r="F21" s="66">
        <f t="shared" ref="F21:F31" si="4">SUM(C21/D21*100)</f>
        <v>93.783108823974572</v>
      </c>
      <c r="G21" s="77"/>
      <c r="H21" s="127">
        <v>1150</v>
      </c>
      <c r="I21" s="119">
        <v>1</v>
      </c>
      <c r="J21" s="40" t="s">
        <v>4</v>
      </c>
      <c r="K21" s="163">
        <f t="shared" si="1"/>
        <v>3</v>
      </c>
      <c r="L21" s="40" t="s">
        <v>12</v>
      </c>
      <c r="M21" s="533">
        <v>4299</v>
      </c>
      <c r="N21" s="128">
        <f t="shared" si="2"/>
        <v>23239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7">
        <f t="shared" ref="C22:C30" si="5">SUM(H5)</f>
        <v>23552</v>
      </c>
      <c r="D22" s="9">
        <f t="shared" ref="D22:D30" si="6">SUM(L5)</f>
        <v>19776</v>
      </c>
      <c r="E22" s="66">
        <f t="shared" si="3"/>
        <v>111.85941581572074</v>
      </c>
      <c r="F22" s="66">
        <f t="shared" si="4"/>
        <v>119.0938511326861</v>
      </c>
      <c r="G22" s="77"/>
      <c r="H22" s="400">
        <v>557</v>
      </c>
      <c r="I22" s="119">
        <v>4</v>
      </c>
      <c r="J22" s="40" t="s">
        <v>13</v>
      </c>
      <c r="K22" s="163">
        <f t="shared" si="1"/>
        <v>34</v>
      </c>
      <c r="L22" s="40" t="s">
        <v>1</v>
      </c>
      <c r="M22" s="533">
        <v>16518</v>
      </c>
      <c r="N22" s="128">
        <f t="shared" si="2"/>
        <v>18372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12</v>
      </c>
      <c r="C23" s="299">
        <f t="shared" si="5"/>
        <v>23239</v>
      </c>
      <c r="D23" s="139">
        <f t="shared" si="6"/>
        <v>7417</v>
      </c>
      <c r="E23" s="300">
        <f t="shared" si="3"/>
        <v>540.5675738543847</v>
      </c>
      <c r="F23" s="300">
        <f t="shared" si="4"/>
        <v>313.32074962923014</v>
      </c>
      <c r="G23" s="77"/>
      <c r="H23" s="127">
        <v>535</v>
      </c>
      <c r="I23" s="119">
        <v>36</v>
      </c>
      <c r="J23" s="40" t="s">
        <v>5</v>
      </c>
      <c r="K23" s="163">
        <f t="shared" si="1"/>
        <v>31</v>
      </c>
      <c r="L23" s="40" t="s">
        <v>72</v>
      </c>
      <c r="M23" s="533">
        <v>13495</v>
      </c>
      <c r="N23" s="128">
        <f t="shared" si="2"/>
        <v>17658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18372</v>
      </c>
      <c r="D24" s="9">
        <f t="shared" si="6"/>
        <v>18538</v>
      </c>
      <c r="E24" s="66">
        <f t="shared" si="3"/>
        <v>111.22411914275337</v>
      </c>
      <c r="F24" s="66">
        <f t="shared" si="4"/>
        <v>99.10454202179308</v>
      </c>
      <c r="G24" s="77"/>
      <c r="H24" s="127">
        <v>533</v>
      </c>
      <c r="I24" s="119">
        <v>39</v>
      </c>
      <c r="J24" s="40" t="s">
        <v>41</v>
      </c>
      <c r="K24" s="163">
        <f t="shared" si="1"/>
        <v>40</v>
      </c>
      <c r="L24" s="40" t="s">
        <v>2</v>
      </c>
      <c r="M24" s="533">
        <v>11862</v>
      </c>
      <c r="N24" s="128">
        <f t="shared" si="2"/>
        <v>15351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7">
        <f t="shared" si="5"/>
        <v>17658</v>
      </c>
      <c r="D25" s="9">
        <f t="shared" si="6"/>
        <v>13816</v>
      </c>
      <c r="E25" s="66">
        <f t="shared" si="3"/>
        <v>130.84846239347908</v>
      </c>
      <c r="F25" s="66">
        <f t="shared" si="4"/>
        <v>127.80833815865662</v>
      </c>
      <c r="G25" s="87"/>
      <c r="H25" s="127">
        <v>527</v>
      </c>
      <c r="I25" s="119">
        <v>12</v>
      </c>
      <c r="J25" s="40" t="s">
        <v>20</v>
      </c>
      <c r="K25" s="163">
        <f t="shared" si="1"/>
        <v>13</v>
      </c>
      <c r="L25" s="40" t="s">
        <v>7</v>
      </c>
      <c r="M25" s="533">
        <v>12079</v>
      </c>
      <c r="N25" s="128">
        <f t="shared" si="2"/>
        <v>15296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2</v>
      </c>
      <c r="C26" s="277">
        <f t="shared" si="5"/>
        <v>15351</v>
      </c>
      <c r="D26" s="9">
        <f t="shared" si="6"/>
        <v>15080</v>
      </c>
      <c r="E26" s="66">
        <f t="shared" si="3"/>
        <v>129.41325240263023</v>
      </c>
      <c r="F26" s="66">
        <f t="shared" si="4"/>
        <v>101.79708222811672</v>
      </c>
      <c r="G26" s="77"/>
      <c r="H26" s="127">
        <v>444</v>
      </c>
      <c r="I26" s="119">
        <v>27</v>
      </c>
      <c r="J26" s="40" t="s">
        <v>33</v>
      </c>
      <c r="K26" s="163">
        <f t="shared" si="1"/>
        <v>16</v>
      </c>
      <c r="L26" s="40" t="s">
        <v>3</v>
      </c>
      <c r="M26" s="533">
        <v>9338</v>
      </c>
      <c r="N26" s="128">
        <f t="shared" si="2"/>
        <v>12671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15296</v>
      </c>
      <c r="D27" s="9">
        <f t="shared" si="6"/>
        <v>15972</v>
      </c>
      <c r="E27" s="66">
        <f t="shared" si="3"/>
        <v>126.63299942048182</v>
      </c>
      <c r="F27" s="66">
        <f t="shared" si="4"/>
        <v>95.767593288254446</v>
      </c>
      <c r="G27" s="77"/>
      <c r="H27" s="127">
        <v>241</v>
      </c>
      <c r="I27" s="119">
        <v>32</v>
      </c>
      <c r="J27" s="40" t="s">
        <v>37</v>
      </c>
      <c r="K27" s="163">
        <f t="shared" si="1"/>
        <v>26</v>
      </c>
      <c r="L27" s="40" t="s">
        <v>32</v>
      </c>
      <c r="M27" s="534">
        <v>9024</v>
      </c>
      <c r="N27" s="128">
        <f t="shared" si="2"/>
        <v>8208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12671</v>
      </c>
      <c r="D28" s="9">
        <f t="shared" si="6"/>
        <v>11726</v>
      </c>
      <c r="E28" s="66">
        <f t="shared" si="3"/>
        <v>135.69286785178841</v>
      </c>
      <c r="F28" s="66">
        <f t="shared" si="4"/>
        <v>108.05901415657513</v>
      </c>
      <c r="G28" s="88"/>
      <c r="H28" s="127">
        <v>146</v>
      </c>
      <c r="I28" s="119">
        <v>29</v>
      </c>
      <c r="J28" s="40" t="s">
        <v>58</v>
      </c>
      <c r="K28" s="253">
        <f t="shared" si="1"/>
        <v>21</v>
      </c>
      <c r="L28" s="539" t="s">
        <v>191</v>
      </c>
      <c r="M28" s="535">
        <v>8187</v>
      </c>
      <c r="N28" s="234">
        <f t="shared" si="2"/>
        <v>8193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32</v>
      </c>
      <c r="C29" s="277">
        <f t="shared" si="5"/>
        <v>8208</v>
      </c>
      <c r="D29" s="9">
        <f t="shared" si="6"/>
        <v>6916</v>
      </c>
      <c r="E29" s="66">
        <f t="shared" si="3"/>
        <v>90.957446808510639</v>
      </c>
      <c r="F29" s="66">
        <f t="shared" si="4"/>
        <v>118.68131868131869</v>
      </c>
      <c r="G29" s="87"/>
      <c r="H29" s="127">
        <v>82</v>
      </c>
      <c r="I29" s="119">
        <v>20</v>
      </c>
      <c r="J29" s="40" t="s">
        <v>26</v>
      </c>
      <c r="K29" s="161"/>
      <c r="L29" s="161" t="s">
        <v>207</v>
      </c>
      <c r="M29" s="536">
        <v>179665</v>
      </c>
      <c r="N29" s="242">
        <f>SUM(H44)</f>
        <v>205686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39" t="s">
        <v>191</v>
      </c>
      <c r="C30" s="277">
        <f t="shared" si="5"/>
        <v>8193</v>
      </c>
      <c r="D30" s="9">
        <f t="shared" si="6"/>
        <v>9006</v>
      </c>
      <c r="E30" s="72">
        <f t="shared" si="3"/>
        <v>100.07328691828508</v>
      </c>
      <c r="F30" s="78">
        <f t="shared" si="4"/>
        <v>90.972684876748829</v>
      </c>
      <c r="G30" s="90"/>
      <c r="H30" s="53">
        <v>61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205686</v>
      </c>
      <c r="D31" s="82">
        <f>SUM(L14)</f>
        <v>195000</v>
      </c>
      <c r="E31" s="85">
        <f>SUM(N29/M29*100)</f>
        <v>114.4830657056188</v>
      </c>
      <c r="F31" s="78">
        <f t="shared" si="4"/>
        <v>105.47999999999999</v>
      </c>
      <c r="G31" s="86"/>
      <c r="H31" s="127">
        <v>40</v>
      </c>
      <c r="I31" s="119">
        <v>10</v>
      </c>
      <c r="J31" s="40" t="s">
        <v>18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34</v>
      </c>
      <c r="I32" s="119">
        <v>18</v>
      </c>
      <c r="J32" s="40" t="s">
        <v>24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15</v>
      </c>
      <c r="I33" s="119">
        <v>23</v>
      </c>
      <c r="J33" s="40" t="s">
        <v>29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11</v>
      </c>
      <c r="I34" s="119">
        <v>15</v>
      </c>
      <c r="J34" s="40" t="s">
        <v>22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11</v>
      </c>
      <c r="I35" s="119">
        <v>19</v>
      </c>
      <c r="J35" s="40" t="s">
        <v>25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6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1</v>
      </c>
      <c r="I37" s="119">
        <v>37</v>
      </c>
      <c r="J37" s="40" t="s">
        <v>39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456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205686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223</v>
      </c>
      <c r="I48" s="119"/>
      <c r="J48" s="263" t="s">
        <v>105</v>
      </c>
      <c r="K48" s="5"/>
      <c r="L48" s="446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121</v>
      </c>
      <c r="I49" s="119"/>
      <c r="J49" s="202" t="s">
        <v>11</v>
      </c>
      <c r="K49" s="5"/>
      <c r="L49" s="446" t="s">
        <v>121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44065</v>
      </c>
      <c r="I50" s="119">
        <v>16</v>
      </c>
      <c r="J50" s="40" t="s">
        <v>3</v>
      </c>
      <c r="K50" s="444">
        <f>SUM(I50)</f>
        <v>16</v>
      </c>
      <c r="L50" s="447">
        <v>36606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7300</v>
      </c>
      <c r="I51" s="119">
        <v>38</v>
      </c>
      <c r="J51" s="40" t="s">
        <v>40</v>
      </c>
      <c r="K51" s="444">
        <f t="shared" ref="K51:K59" si="7">SUM(I51)</f>
        <v>38</v>
      </c>
      <c r="L51" s="448">
        <v>2266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4097</v>
      </c>
      <c r="I52" s="119">
        <v>33</v>
      </c>
      <c r="J52" s="40" t="s">
        <v>0</v>
      </c>
      <c r="K52" s="444">
        <f t="shared" si="7"/>
        <v>33</v>
      </c>
      <c r="L52" s="448">
        <v>1324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223</v>
      </c>
      <c r="D53" s="74" t="s">
        <v>208</v>
      </c>
      <c r="E53" s="74" t="s">
        <v>55</v>
      </c>
      <c r="F53" s="74" t="s">
        <v>54</v>
      </c>
      <c r="G53" s="75" t="s">
        <v>56</v>
      </c>
      <c r="H53" s="53">
        <v>3948</v>
      </c>
      <c r="I53" s="119">
        <v>26</v>
      </c>
      <c r="J53" s="40" t="s">
        <v>32</v>
      </c>
      <c r="K53" s="444">
        <f t="shared" si="7"/>
        <v>26</v>
      </c>
      <c r="L53" s="448">
        <v>3050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44065</v>
      </c>
      <c r="D54" s="139">
        <f>SUM(L50)</f>
        <v>36606</v>
      </c>
      <c r="E54" s="66">
        <f t="shared" ref="E54:E63" si="8">SUM(N67/M67*100)</f>
        <v>96.201288068988106</v>
      </c>
      <c r="F54" s="66">
        <f t="shared" ref="F54:F61" si="9">SUM(C54/D54*100)</f>
        <v>120.37644102059772</v>
      </c>
      <c r="G54" s="77"/>
      <c r="H54" s="53">
        <v>3444</v>
      </c>
      <c r="I54" s="119">
        <v>25</v>
      </c>
      <c r="J54" s="40" t="s">
        <v>31</v>
      </c>
      <c r="K54" s="444">
        <f t="shared" si="7"/>
        <v>25</v>
      </c>
      <c r="L54" s="448">
        <v>3403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40</v>
      </c>
      <c r="C55" s="52">
        <f t="shared" ref="C55:C63" si="10">SUM(H51)</f>
        <v>7300</v>
      </c>
      <c r="D55" s="139">
        <f t="shared" ref="D55:D63" si="11">SUM(L51)</f>
        <v>2266</v>
      </c>
      <c r="E55" s="66">
        <f t="shared" si="8"/>
        <v>545.99850411368743</v>
      </c>
      <c r="F55" s="66">
        <f t="shared" si="9"/>
        <v>322.15357458075908</v>
      </c>
      <c r="G55" s="77"/>
      <c r="H55" s="53">
        <v>881</v>
      </c>
      <c r="I55" s="119">
        <v>14</v>
      </c>
      <c r="J55" s="40" t="s">
        <v>21</v>
      </c>
      <c r="K55" s="444">
        <f t="shared" si="7"/>
        <v>14</v>
      </c>
      <c r="L55" s="448">
        <v>538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4097</v>
      </c>
      <c r="D56" s="139">
        <f t="shared" si="11"/>
        <v>1324</v>
      </c>
      <c r="E56" s="66">
        <f t="shared" si="8"/>
        <v>169.15772089182494</v>
      </c>
      <c r="F56" s="66">
        <f t="shared" si="9"/>
        <v>309.44108761329306</v>
      </c>
      <c r="G56" s="77"/>
      <c r="H56" s="53">
        <v>847</v>
      </c>
      <c r="I56" s="119">
        <v>34</v>
      </c>
      <c r="J56" s="40" t="s">
        <v>1</v>
      </c>
      <c r="K56" s="444">
        <f t="shared" si="7"/>
        <v>34</v>
      </c>
      <c r="L56" s="448">
        <v>937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32</v>
      </c>
      <c r="C57" s="52">
        <f t="shared" si="10"/>
        <v>3948</v>
      </c>
      <c r="D57" s="139">
        <f t="shared" si="11"/>
        <v>3050</v>
      </c>
      <c r="E57" s="66">
        <f t="shared" si="8"/>
        <v>137.70491803278688</v>
      </c>
      <c r="F57" s="66">
        <f t="shared" si="9"/>
        <v>129.44262295081967</v>
      </c>
      <c r="G57" s="77"/>
      <c r="H57" s="53">
        <v>650</v>
      </c>
      <c r="I57" s="119">
        <v>31</v>
      </c>
      <c r="J57" s="40" t="s">
        <v>129</v>
      </c>
      <c r="K57" s="444">
        <f t="shared" si="7"/>
        <v>31</v>
      </c>
      <c r="L57" s="448">
        <v>647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31</v>
      </c>
      <c r="C58" s="52">
        <f t="shared" si="10"/>
        <v>3444</v>
      </c>
      <c r="D58" s="139">
        <f t="shared" si="11"/>
        <v>3403</v>
      </c>
      <c r="E58" s="66">
        <f t="shared" si="8"/>
        <v>180.40859088528026</v>
      </c>
      <c r="F58" s="66">
        <f t="shared" si="9"/>
        <v>101.20481927710843</v>
      </c>
      <c r="G58" s="87"/>
      <c r="H58" s="127">
        <v>436</v>
      </c>
      <c r="I58" s="119">
        <v>40</v>
      </c>
      <c r="J58" s="40" t="s">
        <v>2</v>
      </c>
      <c r="K58" s="444">
        <f t="shared" si="7"/>
        <v>40</v>
      </c>
      <c r="L58" s="448">
        <v>412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21</v>
      </c>
      <c r="C59" s="52">
        <f t="shared" si="10"/>
        <v>881</v>
      </c>
      <c r="D59" s="139">
        <f t="shared" si="11"/>
        <v>538</v>
      </c>
      <c r="E59" s="66">
        <f t="shared" si="8"/>
        <v>106.91747572815532</v>
      </c>
      <c r="F59" s="66">
        <f t="shared" si="9"/>
        <v>163.75464684014872</v>
      </c>
      <c r="G59" s="77"/>
      <c r="H59" s="542">
        <v>377</v>
      </c>
      <c r="I59" s="194">
        <v>24</v>
      </c>
      <c r="J59" s="538" t="s">
        <v>30</v>
      </c>
      <c r="K59" s="445">
        <f t="shared" si="7"/>
        <v>24</v>
      </c>
      <c r="L59" s="449">
        <v>281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1</v>
      </c>
      <c r="C60" s="128">
        <f t="shared" si="10"/>
        <v>847</v>
      </c>
      <c r="D60" s="139">
        <f t="shared" si="11"/>
        <v>937</v>
      </c>
      <c r="E60" s="300">
        <f t="shared" si="8"/>
        <v>99.296600234466595</v>
      </c>
      <c r="F60" s="300">
        <f t="shared" si="9"/>
        <v>90.394877267876211</v>
      </c>
      <c r="G60" s="513"/>
      <c r="H60" s="548">
        <v>198</v>
      </c>
      <c r="I60" s="306">
        <v>37</v>
      </c>
      <c r="J60" s="530" t="s">
        <v>39</v>
      </c>
      <c r="K60" s="514" t="s">
        <v>9</v>
      </c>
      <c r="L60" s="515">
        <v>50606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129</v>
      </c>
      <c r="C61" s="52">
        <f t="shared" si="10"/>
        <v>650</v>
      </c>
      <c r="D61" s="139">
        <f t="shared" si="11"/>
        <v>647</v>
      </c>
      <c r="E61" s="66">
        <f t="shared" si="8"/>
        <v>42.043984476067273</v>
      </c>
      <c r="F61" s="66">
        <f t="shared" si="9"/>
        <v>100.46367851622875</v>
      </c>
      <c r="G61" s="88"/>
      <c r="H61" s="127">
        <v>161</v>
      </c>
      <c r="I61" s="119">
        <v>13</v>
      </c>
      <c r="J61" s="40" t="s">
        <v>7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436</v>
      </c>
      <c r="D62" s="139">
        <f t="shared" si="11"/>
        <v>412</v>
      </c>
      <c r="E62" s="66">
        <f t="shared" si="8"/>
        <v>115.34391534391534</v>
      </c>
      <c r="F62" s="66">
        <f>SUM(C62/D62*100)</f>
        <v>105.8252427184466</v>
      </c>
      <c r="G62" s="87"/>
      <c r="H62" s="127">
        <v>84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38" t="s">
        <v>30</v>
      </c>
      <c r="C63" s="52">
        <f t="shared" si="10"/>
        <v>377</v>
      </c>
      <c r="D63" s="139">
        <f t="shared" si="11"/>
        <v>281</v>
      </c>
      <c r="E63" s="72">
        <f t="shared" si="8"/>
        <v>71.26654064272212</v>
      </c>
      <c r="F63" s="66">
        <f>SUM(C63/D63*100)</f>
        <v>134.16370106761565</v>
      </c>
      <c r="G63" s="90"/>
      <c r="H63" s="53">
        <v>80</v>
      </c>
      <c r="I63" s="119">
        <v>9</v>
      </c>
      <c r="J63" s="458" t="s">
        <v>203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66699</v>
      </c>
      <c r="D64" s="82">
        <f>SUM(L60)</f>
        <v>50606</v>
      </c>
      <c r="E64" s="85">
        <f>SUM(N77/M77*100)</f>
        <v>112.45827010622156</v>
      </c>
      <c r="F64" s="85">
        <f>SUM(C64/D64*100)</f>
        <v>131.80057700667905</v>
      </c>
      <c r="G64" s="86"/>
      <c r="H64" s="478">
        <v>75</v>
      </c>
      <c r="I64" s="119">
        <v>1</v>
      </c>
      <c r="J64" s="40" t="s">
        <v>4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26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17</v>
      </c>
      <c r="I66" s="119">
        <v>17</v>
      </c>
      <c r="J66" s="40" t="s">
        <v>23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10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45805</v>
      </c>
      <c r="N67" s="128">
        <f>SUM(H50)</f>
        <v>44065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3</v>
      </c>
      <c r="I68" s="119">
        <v>23</v>
      </c>
      <c r="J68" s="40" t="s">
        <v>29</v>
      </c>
      <c r="K68" s="5">
        <f t="shared" ref="K68:K76" si="12">SUM(I51)</f>
        <v>38</v>
      </c>
      <c r="L68" s="40" t="s">
        <v>40</v>
      </c>
      <c r="M68" s="240">
        <v>1337</v>
      </c>
      <c r="N68" s="128">
        <f t="shared" ref="N68:N76" si="13">SUM(H51)</f>
        <v>7300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40">
        <v>2422</v>
      </c>
      <c r="N69" s="128">
        <f t="shared" si="13"/>
        <v>4097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26</v>
      </c>
      <c r="L70" s="40" t="s">
        <v>32</v>
      </c>
      <c r="M70" s="240">
        <v>2867</v>
      </c>
      <c r="N70" s="128">
        <f t="shared" si="13"/>
        <v>3948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25</v>
      </c>
      <c r="L71" s="40" t="s">
        <v>31</v>
      </c>
      <c r="M71" s="240">
        <v>1909</v>
      </c>
      <c r="N71" s="128">
        <f t="shared" si="13"/>
        <v>3444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14</v>
      </c>
      <c r="L72" s="40" t="s">
        <v>21</v>
      </c>
      <c r="M72" s="240">
        <v>824</v>
      </c>
      <c r="N72" s="128">
        <f t="shared" si="13"/>
        <v>881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0">
        <v>853</v>
      </c>
      <c r="N73" s="128">
        <f t="shared" si="13"/>
        <v>847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129</v>
      </c>
      <c r="M74" s="240">
        <v>1546</v>
      </c>
      <c r="N74" s="128">
        <f t="shared" si="13"/>
        <v>650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0">
        <v>378</v>
      </c>
      <c r="N75" s="128">
        <f t="shared" si="13"/>
        <v>436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24</v>
      </c>
      <c r="L76" s="538" t="s">
        <v>30</v>
      </c>
      <c r="M76" s="241">
        <v>529</v>
      </c>
      <c r="N76" s="234">
        <f t="shared" si="13"/>
        <v>377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1" t="s">
        <v>70</v>
      </c>
      <c r="M77" s="412">
        <v>59310</v>
      </c>
      <c r="N77" s="242">
        <f>SUM(H90)</f>
        <v>66699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8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400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127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66699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K45" sqref="K4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123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226</v>
      </c>
      <c r="I2" s="5"/>
      <c r="J2" s="255" t="s">
        <v>123</v>
      </c>
      <c r="K2" s="117"/>
      <c r="L2" s="435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121</v>
      </c>
      <c r="I3" s="5"/>
      <c r="J3" s="202" t="s">
        <v>11</v>
      </c>
      <c r="K3" s="117"/>
      <c r="L3" s="436" t="s">
        <v>121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36269</v>
      </c>
      <c r="I4" s="119">
        <v>33</v>
      </c>
      <c r="J4" s="225" t="s">
        <v>0</v>
      </c>
      <c r="K4" s="167">
        <f>SUM(I4)</f>
        <v>33</v>
      </c>
      <c r="L4" s="428">
        <v>39254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26382</v>
      </c>
      <c r="I5" s="119">
        <v>34</v>
      </c>
      <c r="J5" s="225" t="s">
        <v>1</v>
      </c>
      <c r="K5" s="167">
        <f t="shared" ref="K5:K13" si="0">SUM(I5)</f>
        <v>34</v>
      </c>
      <c r="L5" s="429">
        <v>41769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18680</v>
      </c>
      <c r="I6" s="119">
        <v>40</v>
      </c>
      <c r="J6" s="225" t="s">
        <v>2</v>
      </c>
      <c r="K6" s="167">
        <f t="shared" si="0"/>
        <v>40</v>
      </c>
      <c r="L6" s="429">
        <v>25796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9679</v>
      </c>
      <c r="I7" s="119">
        <v>13</v>
      </c>
      <c r="J7" s="225" t="s">
        <v>7</v>
      </c>
      <c r="K7" s="167">
        <f t="shared" si="0"/>
        <v>13</v>
      </c>
      <c r="L7" s="429">
        <v>5786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0">
        <v>7764</v>
      </c>
      <c r="I8" s="119">
        <v>24</v>
      </c>
      <c r="J8" s="225" t="s">
        <v>30</v>
      </c>
      <c r="K8" s="167">
        <f t="shared" si="0"/>
        <v>24</v>
      </c>
      <c r="L8" s="429">
        <v>7033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7477</v>
      </c>
      <c r="I9" s="119">
        <v>9</v>
      </c>
      <c r="J9" s="479" t="s">
        <v>202</v>
      </c>
      <c r="K9" s="167">
        <f t="shared" si="0"/>
        <v>9</v>
      </c>
      <c r="L9" s="429">
        <v>7773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6822</v>
      </c>
      <c r="I10" s="119">
        <v>36</v>
      </c>
      <c r="J10" s="225" t="s">
        <v>5</v>
      </c>
      <c r="K10" s="167">
        <f t="shared" si="0"/>
        <v>36</v>
      </c>
      <c r="L10" s="429">
        <v>7950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3145</v>
      </c>
      <c r="I11" s="119">
        <v>25</v>
      </c>
      <c r="J11" s="225" t="s">
        <v>31</v>
      </c>
      <c r="K11" s="167">
        <f t="shared" si="0"/>
        <v>25</v>
      </c>
      <c r="L11" s="429">
        <v>2567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2500</v>
      </c>
      <c r="I12" s="119">
        <v>12</v>
      </c>
      <c r="J12" s="225" t="s">
        <v>20</v>
      </c>
      <c r="K12" s="167">
        <f t="shared" si="0"/>
        <v>12</v>
      </c>
      <c r="L12" s="429">
        <v>2840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1207</v>
      </c>
      <c r="I13" s="194">
        <v>38</v>
      </c>
      <c r="J13" s="305" t="s">
        <v>40</v>
      </c>
      <c r="K13" s="254">
        <f t="shared" si="0"/>
        <v>38</v>
      </c>
      <c r="L13" s="437">
        <v>232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1126</v>
      </c>
      <c r="I14" s="306">
        <v>31</v>
      </c>
      <c r="J14" s="306" t="s">
        <v>185</v>
      </c>
      <c r="K14" s="117" t="s">
        <v>9</v>
      </c>
      <c r="L14" s="438">
        <v>147606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400">
        <v>1074</v>
      </c>
      <c r="I15" s="119">
        <v>22</v>
      </c>
      <c r="J15" s="225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1059</v>
      </c>
      <c r="I16" s="119">
        <v>17</v>
      </c>
      <c r="J16" s="225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1002</v>
      </c>
      <c r="I17" s="119">
        <v>26</v>
      </c>
      <c r="J17" s="225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714</v>
      </c>
      <c r="I18" s="119">
        <v>16</v>
      </c>
      <c r="J18" s="225" t="s">
        <v>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624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596</v>
      </c>
      <c r="I20" s="119">
        <v>6</v>
      </c>
      <c r="J20" s="225" t="s">
        <v>15</v>
      </c>
      <c r="K20" s="167">
        <f>SUM(I4)</f>
        <v>33</v>
      </c>
      <c r="L20" s="225" t="s">
        <v>0</v>
      </c>
      <c r="M20" s="439">
        <v>38138</v>
      </c>
      <c r="N20" s="128">
        <f>SUM(H4)</f>
        <v>36269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223</v>
      </c>
      <c r="D21" s="74" t="s">
        <v>208</v>
      </c>
      <c r="E21" s="74" t="s">
        <v>55</v>
      </c>
      <c r="F21" s="74" t="s">
        <v>54</v>
      </c>
      <c r="G21" s="75" t="s">
        <v>56</v>
      </c>
      <c r="H21" s="400">
        <v>290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0">
        <v>29112</v>
      </c>
      <c r="N21" s="128">
        <f t="shared" ref="N21:N29" si="2">SUM(H5)</f>
        <v>26382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36269</v>
      </c>
      <c r="D22" s="139">
        <f>SUM(L4)</f>
        <v>39254</v>
      </c>
      <c r="E22" s="70">
        <f t="shared" ref="E22:E31" si="3">SUM(N20/M20*100)</f>
        <v>95.09937595049557</v>
      </c>
      <c r="F22" s="66">
        <f t="shared" ref="F22:F32" si="4">SUM(C22/D22*100)</f>
        <v>92.395679421205472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0">
        <v>18642</v>
      </c>
      <c r="N22" s="128">
        <f t="shared" si="2"/>
        <v>18680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26382</v>
      </c>
      <c r="D23" s="139">
        <f t="shared" ref="D23:D31" si="6">SUM(L5)</f>
        <v>41769</v>
      </c>
      <c r="E23" s="70">
        <f t="shared" si="3"/>
        <v>90.622423742786481</v>
      </c>
      <c r="F23" s="66">
        <f t="shared" si="4"/>
        <v>63.161674926380805</v>
      </c>
      <c r="G23" s="77"/>
      <c r="H23" s="127">
        <v>86</v>
      </c>
      <c r="I23" s="119">
        <v>2</v>
      </c>
      <c r="J23" s="225" t="s">
        <v>6</v>
      </c>
      <c r="K23" s="167">
        <f t="shared" si="1"/>
        <v>13</v>
      </c>
      <c r="L23" s="225" t="s">
        <v>7</v>
      </c>
      <c r="M23" s="440">
        <v>5720</v>
      </c>
      <c r="N23" s="128">
        <f t="shared" si="2"/>
        <v>9679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18680</v>
      </c>
      <c r="D24" s="139">
        <f t="shared" si="6"/>
        <v>25796</v>
      </c>
      <c r="E24" s="70">
        <f t="shared" si="3"/>
        <v>100.20384078961484</v>
      </c>
      <c r="F24" s="66">
        <f t="shared" si="4"/>
        <v>72.414327802760113</v>
      </c>
      <c r="G24" s="77"/>
      <c r="H24" s="127">
        <v>53</v>
      </c>
      <c r="I24" s="119">
        <v>11</v>
      </c>
      <c r="J24" s="225" t="s">
        <v>19</v>
      </c>
      <c r="K24" s="167">
        <f t="shared" si="1"/>
        <v>24</v>
      </c>
      <c r="L24" s="225" t="s">
        <v>30</v>
      </c>
      <c r="M24" s="440">
        <v>8005</v>
      </c>
      <c r="N24" s="128">
        <f t="shared" si="2"/>
        <v>7764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9679</v>
      </c>
      <c r="D25" s="139">
        <f t="shared" si="6"/>
        <v>5786</v>
      </c>
      <c r="E25" s="70">
        <f t="shared" si="3"/>
        <v>169.21328671328669</v>
      </c>
      <c r="F25" s="66">
        <f t="shared" si="4"/>
        <v>167.28309713100589</v>
      </c>
      <c r="G25" s="77"/>
      <c r="H25" s="127">
        <v>37</v>
      </c>
      <c r="I25" s="119">
        <v>32</v>
      </c>
      <c r="J25" s="225" t="s">
        <v>37</v>
      </c>
      <c r="K25" s="167">
        <f t="shared" si="1"/>
        <v>9</v>
      </c>
      <c r="L25" s="479" t="s">
        <v>201</v>
      </c>
      <c r="M25" s="440">
        <v>6922</v>
      </c>
      <c r="N25" s="128">
        <f t="shared" si="2"/>
        <v>7477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7764</v>
      </c>
      <c r="D26" s="139">
        <f t="shared" si="6"/>
        <v>7033</v>
      </c>
      <c r="E26" s="70">
        <f t="shared" si="3"/>
        <v>96.989381636477205</v>
      </c>
      <c r="F26" s="66">
        <f t="shared" si="4"/>
        <v>110.39385752879282</v>
      </c>
      <c r="G26" s="87"/>
      <c r="H26" s="127">
        <v>32</v>
      </c>
      <c r="I26" s="119">
        <v>29</v>
      </c>
      <c r="J26" s="225" t="s">
        <v>117</v>
      </c>
      <c r="K26" s="167">
        <f t="shared" si="1"/>
        <v>36</v>
      </c>
      <c r="L26" s="225" t="s">
        <v>5</v>
      </c>
      <c r="M26" s="440">
        <v>5551</v>
      </c>
      <c r="N26" s="128">
        <f t="shared" si="2"/>
        <v>6822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79" t="s">
        <v>201</v>
      </c>
      <c r="C27" s="52">
        <f t="shared" si="5"/>
        <v>7477</v>
      </c>
      <c r="D27" s="139">
        <f t="shared" si="6"/>
        <v>7773</v>
      </c>
      <c r="E27" s="70">
        <f t="shared" si="3"/>
        <v>108.01791389771742</v>
      </c>
      <c r="F27" s="66">
        <f t="shared" si="4"/>
        <v>96.191946481410014</v>
      </c>
      <c r="G27" s="91"/>
      <c r="H27" s="127">
        <v>25</v>
      </c>
      <c r="I27" s="119">
        <v>27</v>
      </c>
      <c r="J27" s="225" t="s">
        <v>33</v>
      </c>
      <c r="K27" s="167">
        <f t="shared" si="1"/>
        <v>25</v>
      </c>
      <c r="L27" s="225" t="s">
        <v>31</v>
      </c>
      <c r="M27" s="440">
        <v>2331</v>
      </c>
      <c r="N27" s="128">
        <f t="shared" si="2"/>
        <v>3145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6822</v>
      </c>
      <c r="D28" s="139">
        <f t="shared" si="6"/>
        <v>7950</v>
      </c>
      <c r="E28" s="70">
        <f t="shared" si="3"/>
        <v>122.89677535579176</v>
      </c>
      <c r="F28" s="66">
        <f t="shared" si="4"/>
        <v>85.811320754716974</v>
      </c>
      <c r="G28" s="77"/>
      <c r="H28" s="127">
        <v>20</v>
      </c>
      <c r="I28" s="119">
        <v>28</v>
      </c>
      <c r="J28" s="225" t="s">
        <v>34</v>
      </c>
      <c r="K28" s="167">
        <f t="shared" si="1"/>
        <v>12</v>
      </c>
      <c r="L28" s="225" t="s">
        <v>20</v>
      </c>
      <c r="M28" s="440">
        <v>3850</v>
      </c>
      <c r="N28" s="128">
        <f t="shared" si="2"/>
        <v>2500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3145</v>
      </c>
      <c r="D29" s="139">
        <f t="shared" si="6"/>
        <v>2567</v>
      </c>
      <c r="E29" s="70">
        <f t="shared" si="3"/>
        <v>134.92063492063494</v>
      </c>
      <c r="F29" s="66">
        <f t="shared" si="4"/>
        <v>122.51655629139073</v>
      </c>
      <c r="G29" s="88"/>
      <c r="H29" s="127">
        <v>14</v>
      </c>
      <c r="I29" s="119">
        <v>5</v>
      </c>
      <c r="J29" s="225" t="s">
        <v>14</v>
      </c>
      <c r="K29" s="254">
        <f t="shared" si="1"/>
        <v>38</v>
      </c>
      <c r="L29" s="305" t="s">
        <v>40</v>
      </c>
      <c r="M29" s="441">
        <v>1358</v>
      </c>
      <c r="N29" s="128">
        <f t="shared" si="2"/>
        <v>1207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2500</v>
      </c>
      <c r="D30" s="139">
        <f t="shared" si="6"/>
        <v>2840</v>
      </c>
      <c r="E30" s="70">
        <f t="shared" si="3"/>
        <v>64.935064935064929</v>
      </c>
      <c r="F30" s="66">
        <f t="shared" si="4"/>
        <v>88.028169014084511</v>
      </c>
      <c r="G30" s="87"/>
      <c r="H30" s="127">
        <v>12</v>
      </c>
      <c r="I30" s="119">
        <v>15</v>
      </c>
      <c r="J30" s="225" t="s">
        <v>22</v>
      </c>
      <c r="K30" s="161"/>
      <c r="L30" s="454" t="s">
        <v>130</v>
      </c>
      <c r="M30" s="442">
        <v>126181</v>
      </c>
      <c r="N30" s="128">
        <f>SUM(H44)</f>
        <v>126879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1207</v>
      </c>
      <c r="D31" s="139">
        <f t="shared" si="6"/>
        <v>232</v>
      </c>
      <c r="E31" s="71">
        <f t="shared" si="3"/>
        <v>88.880706921944025</v>
      </c>
      <c r="F31" s="78">
        <f t="shared" si="4"/>
        <v>520.25862068965512</v>
      </c>
      <c r="G31" s="90"/>
      <c r="H31" s="127">
        <v>4</v>
      </c>
      <c r="I31" s="119">
        <v>39</v>
      </c>
      <c r="J31" s="225" t="s">
        <v>41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126879</v>
      </c>
      <c r="D32" s="82">
        <f>SUM(L14)</f>
        <v>147606</v>
      </c>
      <c r="E32" s="83">
        <f>SUM(N30/M30*100)</f>
        <v>100.55317361567906</v>
      </c>
      <c r="F32" s="78">
        <f t="shared" si="4"/>
        <v>85.957887890736146</v>
      </c>
      <c r="G32" s="86"/>
      <c r="H32" s="128">
        <v>2</v>
      </c>
      <c r="I32" s="119">
        <v>4</v>
      </c>
      <c r="J32" s="225" t="s">
        <v>13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20</v>
      </c>
      <c r="J33" s="225" t="s">
        <v>26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2</v>
      </c>
      <c r="I34" s="119">
        <v>23</v>
      </c>
      <c r="J34" s="225" t="s">
        <v>29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452">
        <v>0</v>
      </c>
      <c r="I35" s="119">
        <v>1</v>
      </c>
      <c r="J35" s="225" t="s">
        <v>4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3</v>
      </c>
      <c r="J36" s="225" t="s">
        <v>12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7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400">
        <v>0</v>
      </c>
      <c r="I38" s="119">
        <v>8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10</v>
      </c>
      <c r="J39" s="225" t="s">
        <v>18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19</v>
      </c>
      <c r="J40" s="225" t="s">
        <v>25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126879</v>
      </c>
      <c r="I44" s="5"/>
      <c r="J44" s="224" t="s">
        <v>128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223</v>
      </c>
      <c r="I48" s="5"/>
      <c r="J48" s="251" t="s">
        <v>126</v>
      </c>
      <c r="K48" s="117"/>
      <c r="L48" s="414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121</v>
      </c>
      <c r="I49" s="5"/>
      <c r="J49" s="202" t="s">
        <v>11</v>
      </c>
      <c r="K49" s="140"/>
      <c r="L49" s="135" t="s">
        <v>121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88174</v>
      </c>
      <c r="I50" s="225">
        <v>36</v>
      </c>
      <c r="J50" s="225" t="s">
        <v>5</v>
      </c>
      <c r="K50" s="170">
        <f>SUM(I50)</f>
        <v>36</v>
      </c>
      <c r="L50" s="415">
        <v>22338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27102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13577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18747</v>
      </c>
      <c r="I52" s="225">
        <v>26</v>
      </c>
      <c r="J52" s="224" t="s">
        <v>32</v>
      </c>
      <c r="K52" s="170">
        <f t="shared" si="7"/>
        <v>26</v>
      </c>
      <c r="L52" s="415">
        <v>17257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18621</v>
      </c>
      <c r="I53" s="225">
        <v>16</v>
      </c>
      <c r="J53" s="224" t="s">
        <v>3</v>
      </c>
      <c r="K53" s="170">
        <f t="shared" si="7"/>
        <v>16</v>
      </c>
      <c r="L53" s="415">
        <v>14600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223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14587</v>
      </c>
      <c r="I54" s="225">
        <v>24</v>
      </c>
      <c r="J54" s="224" t="s">
        <v>30</v>
      </c>
      <c r="K54" s="170">
        <f t="shared" si="7"/>
        <v>24</v>
      </c>
      <c r="L54" s="415">
        <v>13396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88174</v>
      </c>
      <c r="D55" s="9">
        <f t="shared" ref="D55:D64" si="8">SUM(L50)</f>
        <v>22338</v>
      </c>
      <c r="E55" s="66">
        <f>SUM(N66/M66*100)</f>
        <v>111.27180030791752</v>
      </c>
      <c r="F55" s="66">
        <f t="shared" ref="F55:F65" si="9">SUM(C55/D55*100)</f>
        <v>394.72647506491182</v>
      </c>
      <c r="G55" s="77"/>
      <c r="H55" s="127">
        <v>12921</v>
      </c>
      <c r="I55" s="225">
        <v>40</v>
      </c>
      <c r="J55" s="224" t="s">
        <v>2</v>
      </c>
      <c r="K55" s="170">
        <f t="shared" si="7"/>
        <v>40</v>
      </c>
      <c r="L55" s="415">
        <v>23023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27102</v>
      </c>
      <c r="D56" s="9">
        <f t="shared" si="8"/>
        <v>13577</v>
      </c>
      <c r="E56" s="66">
        <f t="shared" ref="E56:E65" si="11">SUM(N67/M67*100)</f>
        <v>98.567064300261848</v>
      </c>
      <c r="F56" s="66">
        <f t="shared" si="9"/>
        <v>199.61699933711424</v>
      </c>
      <c r="G56" s="77"/>
      <c r="H56" s="400">
        <v>11079</v>
      </c>
      <c r="I56" s="225">
        <v>38</v>
      </c>
      <c r="J56" s="224" t="s">
        <v>40</v>
      </c>
      <c r="K56" s="170">
        <f t="shared" si="7"/>
        <v>38</v>
      </c>
      <c r="L56" s="415">
        <v>10657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32</v>
      </c>
      <c r="C57" s="52">
        <f t="shared" si="10"/>
        <v>18747</v>
      </c>
      <c r="D57" s="9">
        <f t="shared" si="8"/>
        <v>17257</v>
      </c>
      <c r="E57" s="66">
        <f t="shared" si="11"/>
        <v>108.02074330164217</v>
      </c>
      <c r="F57" s="66">
        <f t="shared" si="9"/>
        <v>108.63417743524366</v>
      </c>
      <c r="G57" s="77"/>
      <c r="H57" s="268">
        <v>7827</v>
      </c>
      <c r="I57" s="225">
        <v>33</v>
      </c>
      <c r="J57" s="224" t="s">
        <v>0</v>
      </c>
      <c r="K57" s="170">
        <f t="shared" si="7"/>
        <v>33</v>
      </c>
      <c r="L57" s="415">
        <v>8017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</v>
      </c>
      <c r="C58" s="52">
        <f t="shared" si="10"/>
        <v>18621</v>
      </c>
      <c r="D58" s="9">
        <f t="shared" si="8"/>
        <v>14600</v>
      </c>
      <c r="E58" s="66">
        <f t="shared" si="11"/>
        <v>106.77178899082568</v>
      </c>
      <c r="F58" s="66">
        <f t="shared" si="9"/>
        <v>127.54109589041096</v>
      </c>
      <c r="G58" s="77"/>
      <c r="H58" s="523">
        <v>7075</v>
      </c>
      <c r="I58" s="227">
        <v>25</v>
      </c>
      <c r="J58" s="227" t="s">
        <v>31</v>
      </c>
      <c r="K58" s="170">
        <f t="shared" si="7"/>
        <v>25</v>
      </c>
      <c r="L58" s="413">
        <v>7220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14587</v>
      </c>
      <c r="D59" s="9">
        <f t="shared" si="8"/>
        <v>13396</v>
      </c>
      <c r="E59" s="66">
        <f t="shared" si="11"/>
        <v>124.99571550985434</v>
      </c>
      <c r="F59" s="66">
        <f t="shared" si="9"/>
        <v>108.89071364586445</v>
      </c>
      <c r="G59" s="87"/>
      <c r="H59" s="523">
        <v>6534</v>
      </c>
      <c r="I59" s="305">
        <v>37</v>
      </c>
      <c r="J59" s="227" t="s">
        <v>39</v>
      </c>
      <c r="K59" s="170">
        <f t="shared" si="7"/>
        <v>37</v>
      </c>
      <c r="L59" s="413">
        <v>8462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12921</v>
      </c>
      <c r="D60" s="9">
        <f t="shared" si="8"/>
        <v>23023</v>
      </c>
      <c r="E60" s="66">
        <f t="shared" si="11"/>
        <v>99.868604111918387</v>
      </c>
      <c r="F60" s="66">
        <f t="shared" si="9"/>
        <v>56.122138730834379</v>
      </c>
      <c r="G60" s="77"/>
      <c r="H60" s="528">
        <v>4499</v>
      </c>
      <c r="I60" s="307">
        <v>15</v>
      </c>
      <c r="J60" s="307" t="s">
        <v>22</v>
      </c>
      <c r="K60" s="117" t="s">
        <v>9</v>
      </c>
      <c r="L60" s="417">
        <v>157514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11079</v>
      </c>
      <c r="D61" s="9">
        <f t="shared" si="8"/>
        <v>10657</v>
      </c>
      <c r="E61" s="66">
        <f t="shared" si="11"/>
        <v>83.231913455037187</v>
      </c>
      <c r="F61" s="66">
        <f t="shared" si="9"/>
        <v>103.95983860373464</v>
      </c>
      <c r="G61" s="77"/>
      <c r="H61" s="400">
        <v>2987</v>
      </c>
      <c r="I61" s="225">
        <v>30</v>
      </c>
      <c r="J61" s="224" t="s">
        <v>120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7827</v>
      </c>
      <c r="D62" s="9">
        <f t="shared" si="8"/>
        <v>8017</v>
      </c>
      <c r="E62" s="66">
        <f t="shared" si="11"/>
        <v>111.62293211637193</v>
      </c>
      <c r="F62" s="66">
        <f t="shared" si="9"/>
        <v>97.630036173132098</v>
      </c>
      <c r="G62" s="88"/>
      <c r="H62" s="127">
        <v>2814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7075</v>
      </c>
      <c r="D63" s="9">
        <f t="shared" si="8"/>
        <v>7220</v>
      </c>
      <c r="E63" s="66">
        <f t="shared" si="11"/>
        <v>105.22010707911957</v>
      </c>
      <c r="F63" s="66">
        <f t="shared" si="9"/>
        <v>97.99168975069253</v>
      </c>
      <c r="G63" s="87"/>
      <c r="H63" s="127">
        <v>1813</v>
      </c>
      <c r="I63" s="224">
        <v>39</v>
      </c>
      <c r="J63" s="224" t="s">
        <v>41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39</v>
      </c>
      <c r="C64" s="52">
        <f t="shared" si="10"/>
        <v>6534</v>
      </c>
      <c r="D64" s="9">
        <f t="shared" si="8"/>
        <v>8462</v>
      </c>
      <c r="E64" s="72">
        <f t="shared" si="11"/>
        <v>106.17484562885929</v>
      </c>
      <c r="F64" s="66">
        <f t="shared" si="9"/>
        <v>77.215788229732922</v>
      </c>
      <c r="G64" s="90"/>
      <c r="H64" s="169">
        <v>1700</v>
      </c>
      <c r="I64" s="224">
        <v>18</v>
      </c>
      <c r="J64" s="224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233809</v>
      </c>
      <c r="D65" s="82">
        <f>SUM(L60)</f>
        <v>157514</v>
      </c>
      <c r="E65" s="85">
        <f t="shared" si="11"/>
        <v>107.32617547016513</v>
      </c>
      <c r="F65" s="85">
        <f t="shared" si="9"/>
        <v>148.43696433332909</v>
      </c>
      <c r="G65" s="86"/>
      <c r="H65" s="128">
        <v>1519</v>
      </c>
      <c r="I65" s="225">
        <v>29</v>
      </c>
      <c r="J65" s="224" t="s">
        <v>117</v>
      </c>
      <c r="K65" s="1"/>
      <c r="L65" s="265" t="s">
        <v>126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1160</v>
      </c>
      <c r="I66" s="225">
        <v>14</v>
      </c>
      <c r="J66" s="224" t="s">
        <v>21</v>
      </c>
      <c r="K66" s="163">
        <f>SUM(I50)</f>
        <v>36</v>
      </c>
      <c r="L66" s="225" t="s">
        <v>5</v>
      </c>
      <c r="M66" s="427">
        <v>79242</v>
      </c>
      <c r="N66" s="128">
        <f>SUM(H50)</f>
        <v>88174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1138</v>
      </c>
      <c r="I67" s="224">
        <v>23</v>
      </c>
      <c r="J67" s="224" t="s">
        <v>29</v>
      </c>
      <c r="K67" s="163">
        <f t="shared" ref="K67:K75" si="12">SUM(I51)</f>
        <v>17</v>
      </c>
      <c r="L67" s="224" t="s">
        <v>23</v>
      </c>
      <c r="M67" s="425">
        <v>27496</v>
      </c>
      <c r="N67" s="128">
        <f t="shared" ref="N67:N75" si="13">SUM(H51)</f>
        <v>27102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1115</v>
      </c>
      <c r="I68" s="225">
        <v>35</v>
      </c>
      <c r="J68" s="224" t="s">
        <v>38</v>
      </c>
      <c r="K68" s="163">
        <f t="shared" si="12"/>
        <v>26</v>
      </c>
      <c r="L68" s="224" t="s">
        <v>32</v>
      </c>
      <c r="M68" s="425">
        <v>17355</v>
      </c>
      <c r="N68" s="128">
        <f t="shared" si="13"/>
        <v>18747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677</v>
      </c>
      <c r="I69" s="224">
        <v>1</v>
      </c>
      <c r="J69" s="224" t="s">
        <v>4</v>
      </c>
      <c r="K69" s="163">
        <f t="shared" si="12"/>
        <v>16</v>
      </c>
      <c r="L69" s="224" t="s">
        <v>3</v>
      </c>
      <c r="M69" s="425">
        <v>17440</v>
      </c>
      <c r="N69" s="128">
        <f t="shared" si="13"/>
        <v>18621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511</v>
      </c>
      <c r="I70" s="224">
        <v>20</v>
      </c>
      <c r="J70" s="224" t="s">
        <v>26</v>
      </c>
      <c r="K70" s="163">
        <f t="shared" si="12"/>
        <v>24</v>
      </c>
      <c r="L70" s="224" t="s">
        <v>30</v>
      </c>
      <c r="M70" s="425">
        <v>11670</v>
      </c>
      <c r="N70" s="128">
        <f t="shared" si="13"/>
        <v>14587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400">
        <v>357</v>
      </c>
      <c r="I71" s="224">
        <v>21</v>
      </c>
      <c r="J71" s="224" t="s">
        <v>27</v>
      </c>
      <c r="K71" s="163">
        <f t="shared" si="12"/>
        <v>40</v>
      </c>
      <c r="L71" s="224" t="s">
        <v>2</v>
      </c>
      <c r="M71" s="425">
        <v>12938</v>
      </c>
      <c r="N71" s="128">
        <f t="shared" si="13"/>
        <v>12921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348</v>
      </c>
      <c r="I72" s="224">
        <v>13</v>
      </c>
      <c r="J72" s="224" t="s">
        <v>7</v>
      </c>
      <c r="K72" s="163">
        <f t="shared" si="12"/>
        <v>38</v>
      </c>
      <c r="L72" s="224" t="s">
        <v>40</v>
      </c>
      <c r="M72" s="425">
        <v>13311</v>
      </c>
      <c r="N72" s="128">
        <f t="shared" si="13"/>
        <v>11079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187</v>
      </c>
      <c r="I73" s="224">
        <v>9</v>
      </c>
      <c r="J73" s="458" t="s">
        <v>202</v>
      </c>
      <c r="K73" s="163">
        <f t="shared" si="12"/>
        <v>33</v>
      </c>
      <c r="L73" s="224" t="s">
        <v>0</v>
      </c>
      <c r="M73" s="425">
        <v>7012</v>
      </c>
      <c r="N73" s="128">
        <f t="shared" si="13"/>
        <v>7827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147</v>
      </c>
      <c r="I74" s="224">
        <v>28</v>
      </c>
      <c r="J74" s="224" t="s">
        <v>34</v>
      </c>
      <c r="K74" s="163">
        <f t="shared" si="12"/>
        <v>25</v>
      </c>
      <c r="L74" s="227" t="s">
        <v>31</v>
      </c>
      <c r="M74" s="426">
        <v>6724</v>
      </c>
      <c r="N74" s="128">
        <f t="shared" si="13"/>
        <v>7075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106</v>
      </c>
      <c r="I75" s="224">
        <v>27</v>
      </c>
      <c r="J75" s="224" t="s">
        <v>33</v>
      </c>
      <c r="K75" s="163">
        <f t="shared" si="12"/>
        <v>37</v>
      </c>
      <c r="L75" s="227" t="s">
        <v>39</v>
      </c>
      <c r="M75" s="426">
        <v>6154</v>
      </c>
      <c r="N75" s="234">
        <f t="shared" si="13"/>
        <v>6534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43</v>
      </c>
      <c r="I76" s="224">
        <v>22</v>
      </c>
      <c r="J76" s="224" t="s">
        <v>28</v>
      </c>
      <c r="K76" s="5"/>
      <c r="L76" s="454" t="s">
        <v>130</v>
      </c>
      <c r="M76" s="466">
        <v>217849</v>
      </c>
      <c r="N76" s="242">
        <f>SUM(H90)</f>
        <v>233809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17</v>
      </c>
      <c r="I77" s="224">
        <v>4</v>
      </c>
      <c r="J77" s="224" t="s">
        <v>13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4</v>
      </c>
      <c r="I78" s="224">
        <v>6</v>
      </c>
      <c r="J78" s="224" t="s">
        <v>15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0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400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233809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M32" sqref="M32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0" t="s">
        <v>235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223</v>
      </c>
      <c r="J2" s="404" t="s">
        <v>219</v>
      </c>
      <c r="K2" s="408" t="s">
        <v>208</v>
      </c>
      <c r="L2" s="408" t="s">
        <v>213</v>
      </c>
    </row>
    <row r="3" spans="1:12">
      <c r="I3" s="40" t="s">
        <v>85</v>
      </c>
      <c r="J3" s="405">
        <v>183851</v>
      </c>
      <c r="K3" s="40" t="s">
        <v>85</v>
      </c>
      <c r="L3" s="409">
        <v>157789</v>
      </c>
    </row>
    <row r="4" spans="1:12">
      <c r="I4" s="18" t="s">
        <v>87</v>
      </c>
      <c r="J4" s="405">
        <v>130551</v>
      </c>
      <c r="K4" s="18" t="s">
        <v>87</v>
      </c>
      <c r="L4" s="409">
        <v>62846</v>
      </c>
    </row>
    <row r="5" spans="1:12">
      <c r="I5" s="18" t="s">
        <v>116</v>
      </c>
      <c r="J5" s="405">
        <v>98148</v>
      </c>
      <c r="K5" s="18" t="s">
        <v>116</v>
      </c>
      <c r="L5" s="409">
        <v>95803</v>
      </c>
    </row>
    <row r="6" spans="1:12">
      <c r="I6" s="18" t="s">
        <v>88</v>
      </c>
      <c r="J6" s="405">
        <v>95796</v>
      </c>
      <c r="K6" s="18" t="s">
        <v>88</v>
      </c>
      <c r="L6" s="409">
        <v>89539</v>
      </c>
    </row>
    <row r="7" spans="1:12">
      <c r="I7" s="18" t="s">
        <v>106</v>
      </c>
      <c r="J7" s="405">
        <v>93586</v>
      </c>
      <c r="K7" s="18" t="s">
        <v>106</v>
      </c>
      <c r="L7" s="409">
        <v>100562</v>
      </c>
    </row>
    <row r="8" spans="1:12">
      <c r="I8" s="18" t="s">
        <v>108</v>
      </c>
      <c r="J8" s="405">
        <v>83799</v>
      </c>
      <c r="K8" s="18" t="s">
        <v>108</v>
      </c>
      <c r="L8" s="409">
        <v>67472</v>
      </c>
    </row>
    <row r="9" spans="1:12">
      <c r="I9" s="18" t="s">
        <v>114</v>
      </c>
      <c r="J9" s="405">
        <v>79620</v>
      </c>
      <c r="K9" s="18" t="s">
        <v>114</v>
      </c>
      <c r="L9" s="409">
        <v>71887</v>
      </c>
    </row>
    <row r="10" spans="1:12">
      <c r="I10" s="18" t="s">
        <v>110</v>
      </c>
      <c r="J10" s="405">
        <v>51649</v>
      </c>
      <c r="K10" s="18" t="s">
        <v>110</v>
      </c>
      <c r="L10" s="409">
        <v>42078</v>
      </c>
    </row>
    <row r="11" spans="1:12">
      <c r="I11" s="18" t="s">
        <v>111</v>
      </c>
      <c r="J11" s="405">
        <v>50867</v>
      </c>
      <c r="K11" s="18" t="s">
        <v>111</v>
      </c>
      <c r="L11" s="409">
        <v>43800</v>
      </c>
    </row>
    <row r="12" spans="1:12" ht="14.25" thickBot="1">
      <c r="I12" s="18" t="s">
        <v>115</v>
      </c>
      <c r="J12" s="406">
        <v>50126</v>
      </c>
      <c r="K12" s="18" t="s">
        <v>115</v>
      </c>
      <c r="L12" s="410">
        <v>40989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1265499</v>
      </c>
      <c r="K13" s="35" t="s">
        <v>9</v>
      </c>
      <c r="L13" s="174">
        <v>1109963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227</v>
      </c>
      <c r="K23" s="482" t="s">
        <v>228</v>
      </c>
      <c r="L23" s="22" t="s">
        <v>71</v>
      </c>
      <c r="M23" s="8"/>
    </row>
    <row r="24" spans="9:14">
      <c r="I24" s="405">
        <f t="shared" ref="I24:I33" si="0">SUM(J3)</f>
        <v>183851</v>
      </c>
      <c r="J24" s="40" t="s">
        <v>85</v>
      </c>
      <c r="K24" s="405">
        <f>SUM(I24)</f>
        <v>183851</v>
      </c>
      <c r="L24" s="519">
        <v>183898</v>
      </c>
      <c r="M24" s="141"/>
      <c r="N24" s="1"/>
    </row>
    <row r="25" spans="9:14">
      <c r="I25" s="405">
        <f t="shared" si="0"/>
        <v>130551</v>
      </c>
      <c r="J25" s="18" t="s">
        <v>87</v>
      </c>
      <c r="K25" s="405">
        <f t="shared" ref="K25:K33" si="1">SUM(I25)</f>
        <v>130551</v>
      </c>
      <c r="L25" s="519">
        <v>125974</v>
      </c>
      <c r="M25" s="177"/>
      <c r="N25" s="1"/>
    </row>
    <row r="26" spans="9:14">
      <c r="I26" s="405">
        <f t="shared" si="0"/>
        <v>98148</v>
      </c>
      <c r="J26" s="18" t="s">
        <v>116</v>
      </c>
      <c r="K26" s="405">
        <f t="shared" si="1"/>
        <v>98148</v>
      </c>
      <c r="L26" s="519">
        <v>97545</v>
      </c>
      <c r="M26" s="141"/>
      <c r="N26" s="1"/>
    </row>
    <row r="27" spans="9:14">
      <c r="I27" s="405">
        <f t="shared" si="0"/>
        <v>95796</v>
      </c>
      <c r="J27" s="18" t="s">
        <v>88</v>
      </c>
      <c r="K27" s="405">
        <f t="shared" si="1"/>
        <v>95796</v>
      </c>
      <c r="L27" s="519">
        <v>96165</v>
      </c>
      <c r="M27" s="141"/>
      <c r="N27" s="1"/>
    </row>
    <row r="28" spans="9:14">
      <c r="I28" s="405">
        <f t="shared" si="0"/>
        <v>93586</v>
      </c>
      <c r="J28" s="18" t="s">
        <v>106</v>
      </c>
      <c r="K28" s="405">
        <f t="shared" si="1"/>
        <v>93586</v>
      </c>
      <c r="L28" s="519">
        <v>85708</v>
      </c>
      <c r="M28" s="141"/>
      <c r="N28" s="2"/>
    </row>
    <row r="29" spans="9:14">
      <c r="I29" s="405">
        <f t="shared" si="0"/>
        <v>83799</v>
      </c>
      <c r="J29" s="18" t="s">
        <v>108</v>
      </c>
      <c r="K29" s="405">
        <f t="shared" si="1"/>
        <v>83799</v>
      </c>
      <c r="L29" s="519">
        <v>78505</v>
      </c>
      <c r="M29" s="141"/>
      <c r="N29" s="1"/>
    </row>
    <row r="30" spans="9:14">
      <c r="I30" s="405">
        <f t="shared" si="0"/>
        <v>79620</v>
      </c>
      <c r="J30" s="18" t="s">
        <v>114</v>
      </c>
      <c r="K30" s="405">
        <f t="shared" si="1"/>
        <v>79620</v>
      </c>
      <c r="L30" s="519">
        <v>75154</v>
      </c>
      <c r="M30" s="141"/>
      <c r="N30" s="1"/>
    </row>
    <row r="31" spans="9:14">
      <c r="I31" s="405">
        <f t="shared" si="0"/>
        <v>51649</v>
      </c>
      <c r="J31" s="18" t="s">
        <v>110</v>
      </c>
      <c r="K31" s="405">
        <f t="shared" si="1"/>
        <v>51649</v>
      </c>
      <c r="L31" s="519">
        <v>47595</v>
      </c>
      <c r="M31" s="141"/>
      <c r="N31" s="1"/>
    </row>
    <row r="32" spans="9:14">
      <c r="I32" s="405">
        <f t="shared" si="0"/>
        <v>50867</v>
      </c>
      <c r="J32" s="18" t="s">
        <v>111</v>
      </c>
      <c r="K32" s="405">
        <f t="shared" si="1"/>
        <v>50867</v>
      </c>
      <c r="L32" s="519">
        <v>49608</v>
      </c>
      <c r="M32" s="141"/>
      <c r="N32" s="37"/>
    </row>
    <row r="33" spans="8:14">
      <c r="I33" s="405">
        <f t="shared" si="0"/>
        <v>50126</v>
      </c>
      <c r="J33" s="18" t="s">
        <v>115</v>
      </c>
      <c r="K33" s="405">
        <f t="shared" si="1"/>
        <v>50126</v>
      </c>
      <c r="L33" s="520">
        <v>40836</v>
      </c>
      <c r="M33" s="141"/>
      <c r="N33" s="37"/>
    </row>
    <row r="34" spans="8:14" ht="14.25" thickBot="1">
      <c r="H34" s="8"/>
      <c r="I34" s="171">
        <f>SUM(J13-(I24+I25+I26+I27+I28+I29+I30+I31+I32+I33))</f>
        <v>347506</v>
      </c>
      <c r="J34" s="108" t="s">
        <v>132</v>
      </c>
      <c r="K34" s="171">
        <f>SUM(I34)</f>
        <v>347506</v>
      </c>
      <c r="L34" s="171" t="s">
        <v>86</v>
      </c>
    </row>
    <row r="35" spans="8:14" ht="15.75" thickTop="1" thickBot="1">
      <c r="H35" s="8"/>
      <c r="I35" s="460">
        <f>SUM(I24:I34)</f>
        <v>1265499</v>
      </c>
      <c r="J35" s="190" t="s">
        <v>9</v>
      </c>
      <c r="K35" s="172">
        <f>SUM(J13)</f>
        <v>1265499</v>
      </c>
      <c r="L35" s="192">
        <v>1227881</v>
      </c>
    </row>
    <row r="36" spans="8:14" ht="14.25" thickTop="1"/>
    <row r="37" spans="8:14">
      <c r="I37" s="457" t="s">
        <v>212</v>
      </c>
      <c r="J37" s="65"/>
      <c r="K37" s="482" t="s">
        <v>212</v>
      </c>
    </row>
    <row r="38" spans="8:14">
      <c r="I38" s="409">
        <f>SUM(L3)</f>
        <v>157789</v>
      </c>
      <c r="J38" s="40" t="s">
        <v>85</v>
      </c>
      <c r="K38" s="409">
        <f>SUM(I38)</f>
        <v>157789</v>
      </c>
    </row>
    <row r="39" spans="8:14">
      <c r="I39" s="409">
        <f t="shared" ref="I39:I47" si="2">SUM(L4)</f>
        <v>62846</v>
      </c>
      <c r="J39" s="18" t="s">
        <v>87</v>
      </c>
      <c r="K39" s="409">
        <f t="shared" ref="K39:K47" si="3">SUM(I39)</f>
        <v>62846</v>
      </c>
    </row>
    <row r="40" spans="8:14">
      <c r="I40" s="409">
        <f t="shared" si="2"/>
        <v>95803</v>
      </c>
      <c r="J40" s="18" t="s">
        <v>116</v>
      </c>
      <c r="K40" s="409">
        <f t="shared" si="3"/>
        <v>95803</v>
      </c>
    </row>
    <row r="41" spans="8:14">
      <c r="I41" s="409">
        <f t="shared" si="2"/>
        <v>89539</v>
      </c>
      <c r="J41" s="18" t="s">
        <v>88</v>
      </c>
      <c r="K41" s="409">
        <f t="shared" si="3"/>
        <v>89539</v>
      </c>
    </row>
    <row r="42" spans="8:14">
      <c r="I42" s="409">
        <f t="shared" si="2"/>
        <v>100562</v>
      </c>
      <c r="J42" s="18" t="s">
        <v>106</v>
      </c>
      <c r="K42" s="409">
        <f t="shared" si="3"/>
        <v>100562</v>
      </c>
    </row>
    <row r="43" spans="8:14">
      <c r="I43" s="409">
        <f>SUM(L8)</f>
        <v>67472</v>
      </c>
      <c r="J43" s="18" t="s">
        <v>108</v>
      </c>
      <c r="K43" s="409">
        <f t="shared" si="3"/>
        <v>67472</v>
      </c>
    </row>
    <row r="44" spans="8:14">
      <c r="I44" s="409">
        <f t="shared" si="2"/>
        <v>71887</v>
      </c>
      <c r="J44" s="18" t="s">
        <v>114</v>
      </c>
      <c r="K44" s="409">
        <f t="shared" si="3"/>
        <v>71887</v>
      </c>
    </row>
    <row r="45" spans="8:14">
      <c r="I45" s="409">
        <f>SUM(L10)</f>
        <v>42078</v>
      </c>
      <c r="J45" s="18" t="s">
        <v>110</v>
      </c>
      <c r="K45" s="409">
        <f t="shared" si="3"/>
        <v>42078</v>
      </c>
    </row>
    <row r="46" spans="8:14">
      <c r="I46" s="409">
        <f t="shared" si="2"/>
        <v>43800</v>
      </c>
      <c r="J46" s="18" t="s">
        <v>111</v>
      </c>
      <c r="K46" s="409">
        <f t="shared" si="3"/>
        <v>43800</v>
      </c>
      <c r="M46" s="8"/>
    </row>
    <row r="47" spans="8:14">
      <c r="I47" s="409">
        <f t="shared" si="2"/>
        <v>40989</v>
      </c>
      <c r="J47" s="18" t="s">
        <v>115</v>
      </c>
      <c r="K47" s="524">
        <f t="shared" si="3"/>
        <v>40989</v>
      </c>
      <c r="M47" s="8"/>
    </row>
    <row r="48" spans="8:14" ht="14.25" thickBot="1">
      <c r="I48" s="157">
        <f>SUM(L13-(I38+I39+I40+I41+I42+I43+I44+I45+I46+I47))</f>
        <v>337198</v>
      </c>
      <c r="J48" s="103" t="s">
        <v>132</v>
      </c>
      <c r="K48" s="157">
        <f>SUM(I48)</f>
        <v>337198</v>
      </c>
    </row>
    <row r="49" spans="1:12" ht="15" thickTop="1" thickBot="1">
      <c r="I49" s="517">
        <f>SUM(I38:I48)</f>
        <v>1109963</v>
      </c>
      <c r="J49" s="459" t="s">
        <v>196</v>
      </c>
      <c r="K49" s="173">
        <f>SUM(L13)</f>
        <v>1109963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223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183851</v>
      </c>
      <c r="D52" s="6">
        <f t="shared" ref="D52:D61" si="5">SUM(I38)</f>
        <v>157789</v>
      </c>
      <c r="E52" s="41">
        <f t="shared" ref="E52:E61" si="6">SUM(K24/L24*100)</f>
        <v>99.974442353913588</v>
      </c>
      <c r="F52" s="41">
        <f t="shared" ref="F52:F62" si="7">SUM(C52/D52*100)</f>
        <v>116.51699421379185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130551</v>
      </c>
      <c r="D53" s="6">
        <f t="shared" si="5"/>
        <v>62846</v>
      </c>
      <c r="E53" s="41">
        <f t="shared" si="6"/>
        <v>103.63328940892565</v>
      </c>
      <c r="F53" s="41">
        <f t="shared" si="7"/>
        <v>207.73159787416859</v>
      </c>
      <c r="G53" s="40"/>
      <c r="I53" s="8"/>
    </row>
    <row r="54" spans="1:12">
      <c r="A54" s="28">
        <v>3</v>
      </c>
      <c r="B54" s="18" t="s">
        <v>116</v>
      </c>
      <c r="C54" s="6">
        <f t="shared" si="4"/>
        <v>98148</v>
      </c>
      <c r="D54" s="6">
        <f t="shared" si="5"/>
        <v>95803</v>
      </c>
      <c r="E54" s="41">
        <f t="shared" si="6"/>
        <v>100.61817622635706</v>
      </c>
      <c r="F54" s="41">
        <f t="shared" si="7"/>
        <v>102.44773128190141</v>
      </c>
      <c r="G54" s="40"/>
      <c r="I54" s="8"/>
    </row>
    <row r="55" spans="1:12" s="58" customFormat="1">
      <c r="A55" s="249">
        <v>4</v>
      </c>
      <c r="B55" s="18" t="s">
        <v>88</v>
      </c>
      <c r="C55" s="452">
        <f t="shared" si="4"/>
        <v>95796</v>
      </c>
      <c r="D55" s="452">
        <f t="shared" si="5"/>
        <v>89539</v>
      </c>
      <c r="E55" s="230">
        <f t="shared" si="6"/>
        <v>99.616284510996721</v>
      </c>
      <c r="F55" s="230">
        <f t="shared" si="7"/>
        <v>106.98801639509041</v>
      </c>
      <c r="G55" s="407"/>
    </row>
    <row r="56" spans="1:12">
      <c r="A56" s="28">
        <v>5</v>
      </c>
      <c r="B56" s="18" t="s">
        <v>106</v>
      </c>
      <c r="C56" s="6">
        <f t="shared" si="4"/>
        <v>93586</v>
      </c>
      <c r="D56" s="452">
        <f t="shared" si="5"/>
        <v>100562</v>
      </c>
      <c r="E56" s="41">
        <f t="shared" si="6"/>
        <v>109.19167405609744</v>
      </c>
      <c r="F56" s="41">
        <f t="shared" si="7"/>
        <v>93.0629860185756</v>
      </c>
      <c r="G56" s="40"/>
    </row>
    <row r="57" spans="1:12">
      <c r="A57" s="28">
        <v>6</v>
      </c>
      <c r="B57" s="18" t="s">
        <v>108</v>
      </c>
      <c r="C57" s="6">
        <f t="shared" si="4"/>
        <v>83799</v>
      </c>
      <c r="D57" s="6">
        <f t="shared" si="5"/>
        <v>67472</v>
      </c>
      <c r="E57" s="41">
        <f t="shared" si="6"/>
        <v>106.74351952104961</v>
      </c>
      <c r="F57" s="41">
        <f t="shared" si="7"/>
        <v>124.19818591415699</v>
      </c>
      <c r="G57" s="40"/>
    </row>
    <row r="58" spans="1:12" s="58" customFormat="1">
      <c r="A58" s="249">
        <v>7</v>
      </c>
      <c r="B58" s="18" t="s">
        <v>114</v>
      </c>
      <c r="C58" s="452">
        <f t="shared" si="4"/>
        <v>79620</v>
      </c>
      <c r="D58" s="452">
        <f t="shared" si="5"/>
        <v>71887</v>
      </c>
      <c r="E58" s="230">
        <f t="shared" si="6"/>
        <v>105.94246480559917</v>
      </c>
      <c r="F58" s="230">
        <f t="shared" si="7"/>
        <v>110.75716054363099</v>
      </c>
      <c r="G58" s="407"/>
    </row>
    <row r="59" spans="1:12">
      <c r="A59" s="28">
        <v>8</v>
      </c>
      <c r="B59" s="18" t="s">
        <v>110</v>
      </c>
      <c r="C59" s="6">
        <f t="shared" si="4"/>
        <v>51649</v>
      </c>
      <c r="D59" s="6">
        <f t="shared" si="5"/>
        <v>42078</v>
      </c>
      <c r="E59" s="41">
        <f t="shared" si="6"/>
        <v>108.51770143922681</v>
      </c>
      <c r="F59" s="41">
        <f t="shared" si="7"/>
        <v>122.74585293977852</v>
      </c>
      <c r="G59" s="40"/>
    </row>
    <row r="60" spans="1:12">
      <c r="A60" s="28">
        <v>9</v>
      </c>
      <c r="B60" s="18" t="s">
        <v>111</v>
      </c>
      <c r="C60" s="6">
        <f t="shared" si="4"/>
        <v>50867</v>
      </c>
      <c r="D60" s="6">
        <f t="shared" si="5"/>
        <v>43800</v>
      </c>
      <c r="E60" s="41">
        <f t="shared" si="6"/>
        <v>102.5378971133688</v>
      </c>
      <c r="F60" s="41">
        <f t="shared" si="7"/>
        <v>116.13470319634702</v>
      </c>
      <c r="G60" s="40"/>
    </row>
    <row r="61" spans="1:12" ht="14.25" thickBot="1">
      <c r="A61" s="108">
        <v>10</v>
      </c>
      <c r="B61" s="18" t="s">
        <v>115</v>
      </c>
      <c r="C61" s="111">
        <f t="shared" si="4"/>
        <v>50126</v>
      </c>
      <c r="D61" s="111">
        <f t="shared" si="5"/>
        <v>40989</v>
      </c>
      <c r="E61" s="102">
        <f t="shared" si="6"/>
        <v>122.74953472426292</v>
      </c>
      <c r="F61" s="102">
        <f t="shared" si="7"/>
        <v>122.29134645880602</v>
      </c>
      <c r="G61" s="103"/>
    </row>
    <row r="62" spans="1:12" ht="14.25" thickTop="1">
      <c r="A62" s="188"/>
      <c r="B62" s="161" t="s">
        <v>83</v>
      </c>
      <c r="C62" s="189">
        <f>SUM(J13)</f>
        <v>1265499</v>
      </c>
      <c r="D62" s="189">
        <f>SUM(L13)</f>
        <v>1109963</v>
      </c>
      <c r="E62" s="191">
        <f>SUM(C62/L35)*100</f>
        <v>103.06365193369716</v>
      </c>
      <c r="F62" s="191">
        <f t="shared" si="7"/>
        <v>114.012719342897</v>
      </c>
      <c r="G62" s="198">
        <v>68.400000000000006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2019-09-04T02:06:17Z</cp:lastPrinted>
  <dcterms:created xsi:type="dcterms:W3CDTF">2004-08-12T01:21:30Z</dcterms:created>
  <dcterms:modified xsi:type="dcterms:W3CDTF">2019-09-13T06:14:05Z</dcterms:modified>
</cp:coreProperties>
</file>