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4.xml" ContentType="application/vnd.openxmlformats-officedocument.drawingml.chartshapes+xml"/>
  <Override PartName="/xl/charts/chart18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7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20.xml" ContentType="application/vnd.openxmlformats-officedocument.drawing+xml"/>
  <Override PartName="/xl/charts/chart25.xml" ContentType="application/vnd.openxmlformats-officedocument.drawingml.chart+xml"/>
  <Override PartName="/xl/drawings/drawing21.xml" ContentType="application/vnd.openxmlformats-officedocument.drawingml.chartshapes+xml"/>
  <Override PartName="/xl/charts/chart26.xml" ContentType="application/vnd.openxmlformats-officedocument.drawingml.chart+xml"/>
  <Override PartName="/xl/drawings/drawing22.xml" ContentType="application/vnd.openxmlformats-officedocument.drawingml.chartshapes+xml"/>
  <Override PartName="/xl/charts/chart27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28.xml" ContentType="application/vnd.openxmlformats-officedocument.drawingml.chart+xml"/>
  <Override PartName="/xl/drawings/drawing25.xml" ContentType="application/vnd.openxmlformats-officedocument.drawingml.chartshapes+xml"/>
  <Override PartName="/xl/charts/chart29.xml" ContentType="application/vnd.openxmlformats-officedocument.drawingml.chart+xml"/>
  <Override PartName="/xl/drawings/drawing26.xml" ContentType="application/vnd.openxmlformats-officedocument.drawingml.chartshapes+xml"/>
  <Override PartName="/xl/charts/chart30.xml" ContentType="application/vnd.openxmlformats-officedocument.drawingml.chart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charts/chart31.xml" ContentType="application/vnd.openxmlformats-officedocument.drawingml.chart+xml"/>
  <Override PartName="/xl/drawings/drawing29.xml" ContentType="application/vnd.openxmlformats-officedocument.drawingml.chartshapes+xml"/>
  <Override PartName="/xl/charts/chart32.xml" ContentType="application/vnd.openxmlformats-officedocument.drawingml.chart+xml"/>
  <Override PartName="/xl/drawings/drawing30.xml" ContentType="application/vnd.openxmlformats-officedocument.drawingml.chartshapes+xml"/>
  <Override PartName="/xl/charts/chart33.xml" ContentType="application/vnd.openxmlformats-officedocument.drawingml.chart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34.xml" ContentType="application/vnd.openxmlformats-officedocument.drawingml.chart+xml"/>
  <Override PartName="/xl/drawings/drawing33.xml" ContentType="application/vnd.openxmlformats-officedocument.drawingml.chartshapes+xml"/>
  <Override PartName="/xl/charts/chart35.xml" ContentType="application/vnd.openxmlformats-officedocument.drawingml.chart+xml"/>
  <Override PartName="/xl/drawings/drawing34.xml" ContentType="application/vnd.openxmlformats-officedocument.drawingml.chartshapes+xml"/>
  <Override PartName="/xl/charts/chart36.xml" ContentType="application/vnd.openxmlformats-officedocument.drawingml.chart+xml"/>
  <Override PartName="/xl/drawings/drawing35.xml" ContentType="application/vnd.openxmlformats-officedocument.drawingml.chartshapes+xml"/>
  <Override PartName="/xl/drawings/drawing36.xml" ContentType="application/vnd.openxmlformats-officedocument.drawing+xml"/>
  <Override PartName="/xl/charts/chart37.xml" ContentType="application/vnd.openxmlformats-officedocument.drawingml.chart+xml"/>
  <Override PartName="/xl/drawings/drawing37.xml" ContentType="application/vnd.openxmlformats-officedocument.drawingml.chartshapes+xml"/>
  <Override PartName="/xl/charts/chart38.xml" ContentType="application/vnd.openxmlformats-officedocument.drawingml.chart+xml"/>
  <Override PartName="/xl/drawings/drawing38.xml" ContentType="application/vnd.openxmlformats-officedocument.drawingml.chartshapes+xml"/>
  <Override PartName="/xl/charts/chart39.xml" ContentType="application/vnd.openxmlformats-officedocument.drawingml.chart+xml"/>
  <Override PartName="/xl/drawings/drawing39.xml" ContentType="application/vnd.openxmlformats-officedocument.drawingml.chartshapes+xml"/>
  <Override PartName="/xl/drawings/drawing40.xml" ContentType="application/vnd.openxmlformats-officedocument.drawing+xml"/>
  <Override PartName="/xl/charts/chart40.xml" ContentType="application/vnd.openxmlformats-officedocument.drawingml.chart+xml"/>
  <Override PartName="/xl/drawings/drawing41.xml" ContentType="application/vnd.openxmlformats-officedocument.drawingml.chartshapes+xml"/>
  <Override PartName="/xl/charts/chart41.xml" ContentType="application/vnd.openxmlformats-officedocument.drawingml.chart+xml"/>
  <Override PartName="/xl/drawings/drawing42.xml" ContentType="application/vnd.openxmlformats-officedocument.drawingml.chartshapes+xml"/>
  <Override PartName="/xl/charts/chart42.xml" ContentType="application/vnd.openxmlformats-officedocument.drawingml.chart+xml"/>
  <Override PartName="/xl/drawings/drawing43.xml" ContentType="application/vnd.openxmlformats-officedocument.drawingml.chartshapes+xml"/>
  <Override PartName="/xl/drawings/drawing44.xml" ContentType="application/vnd.openxmlformats-officedocument.drawing+xml"/>
  <Override PartName="/xl/charts/chart43.xml" ContentType="application/vnd.openxmlformats-officedocument.drawingml.chart+xml"/>
  <Override PartName="/xl/drawings/drawing45.xml" ContentType="application/vnd.openxmlformats-officedocument.drawingml.chartshapes+xml"/>
  <Override PartName="/xl/charts/chart44.xml" ContentType="application/vnd.openxmlformats-officedocument.drawingml.chart+xml"/>
  <Override PartName="/xl/drawings/drawing46.xml" ContentType="application/vnd.openxmlformats-officedocument.drawingml.chartshapes+xml"/>
  <Override PartName="/xl/charts/chart45.xml" ContentType="application/vnd.openxmlformats-officedocument.drawingml.chart+xml"/>
  <Override PartName="/xl/drawings/drawing4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倉庫協会\webdocs\http\pdf\"/>
    </mc:Choice>
  </mc:AlternateContent>
  <bookViews>
    <workbookView xWindow="120" yWindow="75" windowWidth="5415" windowHeight="8340" tabRatio="597"/>
  </bookViews>
  <sheets>
    <sheet name="貨物動向目次" sheetId="52" r:id="rId1"/>
    <sheet name="1・面積、会員数 " sheetId="53" r:id="rId2"/>
    <sheet name="2・使用状況 " sheetId="41" r:id="rId3"/>
    <sheet name="3・推移  " sheetId="54" r:id="rId4"/>
    <sheet name="4・入庫高" sheetId="7" r:id="rId5"/>
    <sheet name="5・東部・富士" sheetId="8" r:id="rId6"/>
    <sheet name="6・清水・静岡" sheetId="15" r:id="rId7"/>
    <sheet name="7・駿遠・西部" sheetId="13" r:id="rId8"/>
    <sheet name="8・保管残高" sheetId="44" r:id="rId9"/>
    <sheet name="9・東部、富士" sheetId="9" r:id="rId10"/>
    <sheet name="10・清水、静岡" sheetId="17" r:id="rId11"/>
    <sheet name="11・駿遠、西部" sheetId="19" r:id="rId12"/>
    <sheet name="12・東部推移 " sheetId="46" r:id="rId13"/>
    <sheet name="13・富士推移" sheetId="47" r:id="rId14"/>
    <sheet name="14・清水推移" sheetId="48" r:id="rId15"/>
    <sheet name="15・静岡推移 " sheetId="49" r:id="rId16"/>
    <sheet name="16・駿遠推移（千ﾄﾝ） " sheetId="56" r:id="rId17"/>
    <sheet name="16・駿遠推移（万ﾄﾝ）" sheetId="55" r:id="rId18"/>
    <sheet name="17・西部推移 " sheetId="51" r:id="rId19"/>
  </sheets>
  <definedNames>
    <definedName name="_xlnm.Print_Area" localSheetId="1">'1・面積、会員数 '!$A$1:$M$38</definedName>
    <definedName name="_xlnm.Print_Area" localSheetId="10">'10・清水、静岡'!$A$1:$G$64</definedName>
    <definedName name="_xlnm.Print_Area" localSheetId="11">'11・駿遠、西部'!$A$1:$G$67</definedName>
    <definedName name="_xlnm.Print_Area" localSheetId="12">'12・東部推移 '!$A$1:$O$70</definedName>
    <definedName name="_xlnm.Print_Area" localSheetId="13">'13・富士推移'!$A$1:$O$79</definedName>
    <definedName name="_xlnm.Print_Area" localSheetId="14">'14・清水推移'!$A$1:$O$92</definedName>
    <definedName name="_xlnm.Print_Area" localSheetId="15">'15・静岡推移 '!$A$1:$O$92</definedName>
    <definedName name="_xlnm.Print_Area" localSheetId="16">'16・駿遠推移（千ﾄﾝ） '!$A$1:$O$92</definedName>
    <definedName name="_xlnm.Print_Area" localSheetId="17">'16・駿遠推移（万ﾄﾝ）'!$A$1:$O$92</definedName>
    <definedName name="_xlnm.Print_Area" localSheetId="18">'17・西部推移 '!$A$1:$O$92</definedName>
    <definedName name="_xlnm.Print_Area" localSheetId="2">'2・使用状況 '!$A$1:$I$62</definedName>
    <definedName name="_xlnm.Print_Area" localSheetId="3">'3・推移  '!$A$1:$O$95</definedName>
    <definedName name="_xlnm.Print_Area" localSheetId="4">'4・入庫高'!$A$1:$G$64</definedName>
    <definedName name="_xlnm.Print_Area" localSheetId="5">'5・東部・富士'!$A$1:$G$64</definedName>
    <definedName name="_xlnm.Print_Area" localSheetId="6">'6・清水・静岡'!$A$1:$G$64</definedName>
    <definedName name="_xlnm.Print_Area" localSheetId="7">'7・駿遠・西部'!$A$1:$G$65</definedName>
    <definedName name="_xlnm.Print_Area" localSheetId="8">'8・保管残高'!$A$1:$G$62</definedName>
    <definedName name="_xlnm.Print_Area" localSheetId="9">'9・東部、富士'!$A$1:$G$64</definedName>
  </definedNames>
  <calcPr calcId="152511"/>
</workbook>
</file>

<file path=xl/calcChain.xml><?xml version="1.0" encoding="utf-8"?>
<calcChain xmlns="http://schemas.openxmlformats.org/spreadsheetml/2006/main">
  <c r="D62" i="44" l="1"/>
  <c r="F30" i="19" l="1"/>
  <c r="L11" i="41" l="1"/>
  <c r="L12" i="41"/>
  <c r="L13" i="41"/>
  <c r="L14" i="41"/>
  <c r="L15" i="41"/>
  <c r="L16" i="41"/>
  <c r="D23" i="8" l="1"/>
  <c r="O45" i="46" l="1"/>
  <c r="N88" i="49" l="1"/>
  <c r="D55" i="13" l="1"/>
  <c r="H44" i="15" l="1"/>
  <c r="C55" i="44" l="1"/>
  <c r="J43" i="7" l="1"/>
  <c r="N87" i="56" l="1"/>
  <c r="N86" i="56"/>
  <c r="N85" i="56"/>
  <c r="N84" i="56"/>
  <c r="N57" i="56"/>
  <c r="N56" i="56"/>
  <c r="O56" i="56" s="1"/>
  <c r="N55" i="56"/>
  <c r="O55" i="56" s="1"/>
  <c r="N54" i="56"/>
  <c r="N28" i="56"/>
  <c r="O27" i="56"/>
  <c r="N27" i="56"/>
  <c r="N26" i="56"/>
  <c r="N25" i="56"/>
  <c r="O87" i="56" l="1"/>
  <c r="O86" i="56"/>
  <c r="O85" i="56"/>
  <c r="O28" i="56"/>
  <c r="O26" i="56"/>
  <c r="N87" i="55"/>
  <c r="N86" i="55"/>
  <c r="O86" i="55" s="1"/>
  <c r="N85" i="55"/>
  <c r="O85" i="55" s="1"/>
  <c r="N84" i="55"/>
  <c r="N57" i="55"/>
  <c r="N56" i="55"/>
  <c r="O56" i="55" s="1"/>
  <c r="N55" i="55"/>
  <c r="N54" i="55"/>
  <c r="O55" i="55" s="1"/>
  <c r="N28" i="55"/>
  <c r="N27" i="55"/>
  <c r="O27" i="55" s="1"/>
  <c r="N26" i="55"/>
  <c r="N25" i="55"/>
  <c r="O87" i="55" l="1"/>
  <c r="O28" i="55"/>
  <c r="O26" i="55"/>
  <c r="N84" i="51"/>
  <c r="N25" i="51"/>
  <c r="N54" i="51"/>
  <c r="N84" i="49"/>
  <c r="N54" i="49"/>
  <c r="N25" i="49"/>
  <c r="N84" i="48"/>
  <c r="N54" i="48"/>
  <c r="N25" i="48"/>
  <c r="N71" i="47"/>
  <c r="N43" i="47" l="1"/>
  <c r="N19" i="47"/>
  <c r="N66" i="46" l="1"/>
  <c r="N42" i="46"/>
  <c r="O59" i="54"/>
  <c r="N57" i="54"/>
  <c r="N58" i="54"/>
  <c r="O58" i="54" s="1"/>
  <c r="N59" i="54"/>
  <c r="N27" i="54"/>
  <c r="N28" i="54"/>
  <c r="N29" i="54"/>
  <c r="N26" i="54"/>
  <c r="N17" i="46"/>
  <c r="N86" i="54"/>
  <c r="N56" i="54"/>
  <c r="O57" i="54" l="1"/>
  <c r="N89" i="54"/>
  <c r="N88" i="54"/>
  <c r="N87" i="54"/>
  <c r="O87" i="54" s="1"/>
  <c r="O28" i="54"/>
  <c r="O27" i="54"/>
  <c r="O88" i="54" l="1"/>
  <c r="O89" i="54"/>
  <c r="O29" i="54"/>
  <c r="D26" i="8" l="1"/>
  <c r="H44" i="8" l="1"/>
  <c r="N64" i="8" l="1"/>
  <c r="N65" i="8"/>
  <c r="N66" i="8"/>
  <c r="N67" i="8"/>
  <c r="N68" i="8"/>
  <c r="N69" i="8"/>
  <c r="N70" i="8"/>
  <c r="N71" i="8"/>
  <c r="N72" i="8"/>
  <c r="N63" i="8"/>
  <c r="F62" i="9" l="1"/>
  <c r="F60" i="17" l="1"/>
  <c r="I24" i="44" l="1"/>
  <c r="F63" i="9" l="1"/>
  <c r="D61" i="8" l="1"/>
  <c r="N56" i="51"/>
  <c r="N57" i="51"/>
  <c r="N85" i="51"/>
  <c r="O85" i="51" s="1"/>
  <c r="N86" i="51"/>
  <c r="O86" i="51" s="1"/>
  <c r="N87" i="51"/>
  <c r="N55" i="48"/>
  <c r="N56" i="48"/>
  <c r="D62" i="15"/>
  <c r="M8" i="41"/>
  <c r="L17" i="41" s="1"/>
  <c r="N55" i="51"/>
  <c r="N28" i="51"/>
  <c r="N27" i="51"/>
  <c r="N26" i="51"/>
  <c r="N87" i="49"/>
  <c r="N86" i="49"/>
  <c r="N85" i="49"/>
  <c r="O85" i="49" s="1"/>
  <c r="N57" i="49"/>
  <c r="N56" i="49"/>
  <c r="N55" i="49"/>
  <c r="O55" i="49" s="1"/>
  <c r="N28" i="49"/>
  <c r="N27" i="49"/>
  <c r="N26" i="49"/>
  <c r="O26" i="49" s="1"/>
  <c r="N85" i="48"/>
  <c r="N86" i="48"/>
  <c r="N87" i="48"/>
  <c r="N57" i="48"/>
  <c r="N28" i="48"/>
  <c r="N27" i="48"/>
  <c r="O27" i="48" s="1"/>
  <c r="N26" i="48"/>
  <c r="O26" i="48"/>
  <c r="N74" i="47"/>
  <c r="N73" i="47"/>
  <c r="N72" i="47"/>
  <c r="O72" i="47" s="1"/>
  <c r="N46" i="47"/>
  <c r="N45" i="47"/>
  <c r="N44" i="47"/>
  <c r="N22" i="47"/>
  <c r="N21" i="47"/>
  <c r="N20" i="47"/>
  <c r="O20" i="47" s="1"/>
  <c r="N69" i="46"/>
  <c r="N68" i="46"/>
  <c r="N67" i="46"/>
  <c r="O67" i="46" s="1"/>
  <c r="N45" i="46"/>
  <c r="N44" i="46"/>
  <c r="N43" i="46"/>
  <c r="O43" i="46" s="1"/>
  <c r="N20" i="46"/>
  <c r="N19" i="46"/>
  <c r="N18" i="46"/>
  <c r="H44" i="13"/>
  <c r="C32" i="13" s="1"/>
  <c r="K35" i="44"/>
  <c r="C52" i="44"/>
  <c r="C53" i="44"/>
  <c r="C54" i="44"/>
  <c r="C56" i="44"/>
  <c r="C57" i="44"/>
  <c r="C58" i="44"/>
  <c r="C59" i="44"/>
  <c r="C60" i="44"/>
  <c r="C61" i="44"/>
  <c r="C62" i="44"/>
  <c r="N67" i="15"/>
  <c r="N68" i="15"/>
  <c r="N69" i="15"/>
  <c r="N70" i="15"/>
  <c r="N71" i="15"/>
  <c r="N72" i="15"/>
  <c r="N73" i="15"/>
  <c r="N74" i="15"/>
  <c r="N75" i="15"/>
  <c r="N76" i="15"/>
  <c r="H89" i="8"/>
  <c r="N73" i="8" s="1"/>
  <c r="N20" i="13"/>
  <c r="N21" i="13"/>
  <c r="N22" i="13"/>
  <c r="N23" i="13"/>
  <c r="N24" i="13"/>
  <c r="N25" i="13"/>
  <c r="N26" i="13"/>
  <c r="N27" i="13"/>
  <c r="N28" i="13"/>
  <c r="N29" i="13"/>
  <c r="D61" i="15"/>
  <c r="O57" i="49" l="1"/>
  <c r="O87" i="48"/>
  <c r="O73" i="47"/>
  <c r="O69" i="46"/>
  <c r="O86" i="49"/>
  <c r="O56" i="48"/>
  <c r="O44" i="46"/>
  <c r="O27" i="51"/>
  <c r="O56" i="49"/>
  <c r="O27" i="49"/>
  <c r="O28" i="49"/>
  <c r="O86" i="48"/>
  <c r="O85" i="48"/>
  <c r="O55" i="48"/>
  <c r="O28" i="48"/>
  <c r="O46" i="47"/>
  <c r="O44" i="47"/>
  <c r="O45" i="47"/>
  <c r="O21" i="47"/>
  <c r="O22" i="47"/>
  <c r="O68" i="46"/>
  <c r="O18" i="46"/>
  <c r="O19" i="46"/>
  <c r="O20" i="46"/>
  <c r="O26" i="51"/>
  <c r="O28" i="51"/>
  <c r="E62" i="44" l="1"/>
  <c r="K49" i="44"/>
  <c r="I47" i="44"/>
  <c r="D61" i="44" s="1"/>
  <c r="I46" i="44"/>
  <c r="D60" i="44" s="1"/>
  <c r="I45" i="44"/>
  <c r="D59" i="44" s="1"/>
  <c r="I44" i="44"/>
  <c r="D58" i="44" s="1"/>
  <c r="I43" i="44"/>
  <c r="D57" i="44" s="1"/>
  <c r="I42" i="44"/>
  <c r="D56" i="44" s="1"/>
  <c r="I41" i="44"/>
  <c r="D55" i="44" s="1"/>
  <c r="I40" i="44"/>
  <c r="D54" i="44" s="1"/>
  <c r="I39" i="44"/>
  <c r="D53" i="44" s="1"/>
  <c r="I38" i="44"/>
  <c r="I33" i="44"/>
  <c r="K33" i="44" s="1"/>
  <c r="E61" i="44" s="1"/>
  <c r="I32" i="44"/>
  <c r="K32" i="44" s="1"/>
  <c r="E60" i="44" s="1"/>
  <c r="I31" i="44"/>
  <c r="K31" i="44" s="1"/>
  <c r="E59" i="44" s="1"/>
  <c r="I30" i="44"/>
  <c r="K30" i="44" s="1"/>
  <c r="E58" i="44" s="1"/>
  <c r="I29" i="44"/>
  <c r="K29" i="44" s="1"/>
  <c r="E57" i="44" s="1"/>
  <c r="I28" i="44"/>
  <c r="K28" i="44" s="1"/>
  <c r="E56" i="44" s="1"/>
  <c r="I27" i="44"/>
  <c r="K27" i="44" s="1"/>
  <c r="E55" i="44" s="1"/>
  <c r="I26" i="44"/>
  <c r="K26" i="44" s="1"/>
  <c r="E54" i="44" s="1"/>
  <c r="I25" i="44"/>
  <c r="K25" i="44" s="1"/>
  <c r="E53" i="44" s="1"/>
  <c r="F54" i="44" l="1"/>
  <c r="F56" i="44"/>
  <c r="F58" i="44"/>
  <c r="F60" i="44"/>
  <c r="F53" i="44"/>
  <c r="F55" i="44"/>
  <c r="F57" i="44"/>
  <c r="F59" i="44"/>
  <c r="F61" i="44"/>
  <c r="K24" i="44"/>
  <c r="E52" i="44" s="1"/>
  <c r="K38" i="44"/>
  <c r="K39" i="44"/>
  <c r="K40" i="44"/>
  <c r="K41" i="44"/>
  <c r="K42" i="44"/>
  <c r="K43" i="44"/>
  <c r="K44" i="44"/>
  <c r="K45" i="44"/>
  <c r="K46" i="44"/>
  <c r="K47" i="44"/>
  <c r="D52" i="44"/>
  <c r="F52" i="44" s="1"/>
  <c r="F62" i="44"/>
  <c r="I34" i="44"/>
  <c r="K34" i="44" s="1"/>
  <c r="I48" i="44"/>
  <c r="K48" i="44" s="1"/>
  <c r="C27" i="8"/>
  <c r="D27" i="8"/>
  <c r="N21" i="8"/>
  <c r="E27" i="8" s="1"/>
  <c r="C55" i="13"/>
  <c r="C56" i="13"/>
  <c r="C57" i="13"/>
  <c r="C58" i="13"/>
  <c r="C59" i="13"/>
  <c r="C60" i="13"/>
  <c r="C61" i="13"/>
  <c r="C62" i="13"/>
  <c r="C63" i="13"/>
  <c r="C64" i="13"/>
  <c r="C30" i="8"/>
  <c r="D30" i="8"/>
  <c r="N26" i="8"/>
  <c r="E32" i="8" s="1"/>
  <c r="C31" i="8"/>
  <c r="D31" i="8"/>
  <c r="N25" i="8"/>
  <c r="E31" i="8" s="1"/>
  <c r="F64" i="9"/>
  <c r="D64" i="13"/>
  <c r="C62" i="8"/>
  <c r="D62" i="8"/>
  <c r="L2" i="41"/>
  <c r="N11" i="41" s="1"/>
  <c r="L3" i="41"/>
  <c r="N12" i="41" s="1"/>
  <c r="L4" i="41"/>
  <c r="N13" i="41" s="1"/>
  <c r="L5" i="41"/>
  <c r="N14" i="41" s="1"/>
  <c r="L6" i="41"/>
  <c r="N15" i="41" s="1"/>
  <c r="L7" i="41"/>
  <c r="N16" i="41" s="1"/>
  <c r="J8" i="41"/>
  <c r="O12" i="41"/>
  <c r="C61" i="8"/>
  <c r="F61" i="8" s="1"/>
  <c r="D22" i="13"/>
  <c r="F61" i="9"/>
  <c r="E63" i="8"/>
  <c r="F62" i="17"/>
  <c r="F59" i="9"/>
  <c r="C63" i="8"/>
  <c r="D63" i="8"/>
  <c r="N75" i="13"/>
  <c r="E64" i="13" s="1"/>
  <c r="F60" i="9"/>
  <c r="K5" i="15"/>
  <c r="K6" i="15"/>
  <c r="K7" i="15"/>
  <c r="K8" i="15"/>
  <c r="K9" i="15"/>
  <c r="K10" i="15"/>
  <c r="K11" i="15"/>
  <c r="K12" i="15"/>
  <c r="K13" i="15"/>
  <c r="K4" i="15"/>
  <c r="N16" i="8"/>
  <c r="E22" i="8" s="1"/>
  <c r="N17" i="8"/>
  <c r="E23" i="8" s="1"/>
  <c r="N18" i="8"/>
  <c r="E24" i="8" s="1"/>
  <c r="N19" i="8"/>
  <c r="E25" i="8" s="1"/>
  <c r="N20" i="8"/>
  <c r="E26" i="8" s="1"/>
  <c r="N22" i="8"/>
  <c r="E28" i="8" s="1"/>
  <c r="N23" i="8"/>
  <c r="E29" i="8" s="1"/>
  <c r="N24" i="8"/>
  <c r="E30" i="8" s="1"/>
  <c r="C22" i="15"/>
  <c r="C23" i="15"/>
  <c r="C24" i="15"/>
  <c r="C25" i="15"/>
  <c r="C26" i="15"/>
  <c r="C27" i="15"/>
  <c r="C28" i="15"/>
  <c r="C29" i="15"/>
  <c r="C30" i="15"/>
  <c r="C21" i="15"/>
  <c r="N66" i="13"/>
  <c r="E55" i="13" s="1"/>
  <c r="D56" i="13"/>
  <c r="N67" i="13"/>
  <c r="E56" i="13" s="1"/>
  <c r="D57" i="13"/>
  <c r="N68" i="13"/>
  <c r="E57" i="13" s="1"/>
  <c r="D58" i="13"/>
  <c r="N69" i="13"/>
  <c r="E58" i="13" s="1"/>
  <c r="D59" i="13"/>
  <c r="N70" i="13"/>
  <c r="E59" i="13" s="1"/>
  <c r="D60" i="13"/>
  <c r="N71" i="13"/>
  <c r="E60" i="13" s="1"/>
  <c r="D61" i="13"/>
  <c r="N72" i="13"/>
  <c r="E61" i="13" s="1"/>
  <c r="D62" i="13"/>
  <c r="N73" i="13"/>
  <c r="E62" i="13" s="1"/>
  <c r="D63" i="13"/>
  <c r="N74" i="13"/>
  <c r="E63" i="13" s="1"/>
  <c r="H90" i="13"/>
  <c r="D65" i="13"/>
  <c r="D22" i="15"/>
  <c r="N20" i="15"/>
  <c r="E22" i="15" s="1"/>
  <c r="D32" i="8"/>
  <c r="C61" i="15"/>
  <c r="F61" i="15" s="1"/>
  <c r="E61" i="15"/>
  <c r="F64" i="17"/>
  <c r="F63" i="17"/>
  <c r="F61" i="17"/>
  <c r="F59" i="17"/>
  <c r="F58" i="17"/>
  <c r="F57" i="17"/>
  <c r="F56" i="17"/>
  <c r="F55" i="17"/>
  <c r="F54" i="17"/>
  <c r="E23" i="13"/>
  <c r="E24" i="13"/>
  <c r="E25" i="13"/>
  <c r="E26" i="13"/>
  <c r="E27" i="13"/>
  <c r="E28" i="13"/>
  <c r="E29" i="13"/>
  <c r="E30" i="13"/>
  <c r="E31" i="13"/>
  <c r="D32" i="13"/>
  <c r="C22" i="13"/>
  <c r="F21" i="19"/>
  <c r="F22" i="19"/>
  <c r="F23" i="19"/>
  <c r="F24" i="19"/>
  <c r="F25" i="19"/>
  <c r="F26" i="19"/>
  <c r="F27" i="19"/>
  <c r="F28" i="19"/>
  <c r="F29" i="19"/>
  <c r="F31" i="19"/>
  <c r="F54" i="19"/>
  <c r="F55" i="19"/>
  <c r="F56" i="19"/>
  <c r="F57" i="19"/>
  <c r="F58" i="19"/>
  <c r="F59" i="19"/>
  <c r="F60" i="19"/>
  <c r="F61" i="19"/>
  <c r="F62" i="19"/>
  <c r="F63" i="19"/>
  <c r="F64" i="19"/>
  <c r="F22" i="17"/>
  <c r="F23" i="17"/>
  <c r="F24" i="17"/>
  <c r="F25" i="17"/>
  <c r="F26" i="17"/>
  <c r="F27" i="17"/>
  <c r="F28" i="17"/>
  <c r="F29" i="17"/>
  <c r="F30" i="17"/>
  <c r="F31" i="17"/>
  <c r="F32" i="17"/>
  <c r="F22" i="9"/>
  <c r="F23" i="9"/>
  <c r="F24" i="9"/>
  <c r="F25" i="9"/>
  <c r="F26" i="9"/>
  <c r="F27" i="9"/>
  <c r="F28" i="9"/>
  <c r="F29" i="9"/>
  <c r="F30" i="9"/>
  <c r="F31" i="9"/>
  <c r="F32" i="9"/>
  <c r="F54" i="9"/>
  <c r="F55" i="9"/>
  <c r="F56" i="9"/>
  <c r="F57" i="9"/>
  <c r="F58" i="9"/>
  <c r="K4" i="13"/>
  <c r="K5" i="13"/>
  <c r="K6" i="13"/>
  <c r="K7" i="13"/>
  <c r="K8" i="13"/>
  <c r="K9" i="13"/>
  <c r="K10" i="13"/>
  <c r="K11" i="13"/>
  <c r="K12" i="13"/>
  <c r="K13" i="13"/>
  <c r="K20" i="13"/>
  <c r="K21" i="13"/>
  <c r="E22" i="13"/>
  <c r="K22" i="13"/>
  <c r="C23" i="13"/>
  <c r="D23" i="13"/>
  <c r="K23" i="13"/>
  <c r="C24" i="13"/>
  <c r="D24" i="13"/>
  <c r="K24" i="13"/>
  <c r="C25" i="13"/>
  <c r="D25" i="13"/>
  <c r="K25" i="13"/>
  <c r="C26" i="13"/>
  <c r="D26" i="13"/>
  <c r="K26" i="13"/>
  <c r="C27" i="13"/>
  <c r="D27" i="13"/>
  <c r="K27" i="13"/>
  <c r="C28" i="13"/>
  <c r="D28" i="13"/>
  <c r="K28" i="13"/>
  <c r="C29" i="13"/>
  <c r="D29" i="13"/>
  <c r="K29" i="13"/>
  <c r="C30" i="13"/>
  <c r="D30" i="13"/>
  <c r="C31" i="13"/>
  <c r="D31" i="13"/>
  <c r="K50" i="13"/>
  <c r="K51" i="13"/>
  <c r="K52" i="13"/>
  <c r="K53" i="13"/>
  <c r="K54" i="13"/>
  <c r="K55" i="13"/>
  <c r="K56" i="13"/>
  <c r="K57" i="13"/>
  <c r="K58" i="13"/>
  <c r="K59" i="13"/>
  <c r="K66" i="13"/>
  <c r="K67" i="13"/>
  <c r="K68" i="13"/>
  <c r="K69" i="13"/>
  <c r="K70" i="13"/>
  <c r="K71" i="13"/>
  <c r="K72" i="13"/>
  <c r="K73" i="13"/>
  <c r="K74" i="13"/>
  <c r="K75" i="13"/>
  <c r="K19" i="15"/>
  <c r="N19" i="15"/>
  <c r="E21" i="15" s="1"/>
  <c r="K20" i="15"/>
  <c r="D21" i="15"/>
  <c r="K21" i="15"/>
  <c r="N21" i="15"/>
  <c r="E23" i="15" s="1"/>
  <c r="K22" i="15"/>
  <c r="N22" i="15"/>
  <c r="E24" i="15" s="1"/>
  <c r="D23" i="15"/>
  <c r="K23" i="15"/>
  <c r="N23" i="15"/>
  <c r="E25" i="15" s="1"/>
  <c r="D24" i="15"/>
  <c r="K24" i="15"/>
  <c r="N24" i="15"/>
  <c r="E26" i="15" s="1"/>
  <c r="D25" i="15"/>
  <c r="K25" i="15"/>
  <c r="N25" i="15"/>
  <c r="E27" i="15" s="1"/>
  <c r="D26" i="15"/>
  <c r="K26" i="15"/>
  <c r="N26" i="15"/>
  <c r="E28" i="15" s="1"/>
  <c r="D27" i="15"/>
  <c r="K27" i="15"/>
  <c r="N27" i="15"/>
  <c r="E29" i="15" s="1"/>
  <c r="D28" i="15"/>
  <c r="K28" i="15"/>
  <c r="N28" i="15"/>
  <c r="E30" i="15" s="1"/>
  <c r="D29" i="15"/>
  <c r="N29" i="15"/>
  <c r="E31" i="15" s="1"/>
  <c r="D30" i="15"/>
  <c r="D31" i="15"/>
  <c r="K50" i="15"/>
  <c r="K51" i="15"/>
  <c r="K52" i="15"/>
  <c r="K53" i="15"/>
  <c r="C54" i="15"/>
  <c r="D54" i="15"/>
  <c r="E54" i="15"/>
  <c r="K54" i="15"/>
  <c r="C55" i="15"/>
  <c r="D55" i="15"/>
  <c r="E55" i="15"/>
  <c r="K55" i="15"/>
  <c r="C56" i="15"/>
  <c r="D56" i="15"/>
  <c r="E56" i="15"/>
  <c r="K56" i="15"/>
  <c r="C57" i="15"/>
  <c r="D57" i="15"/>
  <c r="E57" i="15"/>
  <c r="K57" i="15"/>
  <c r="C58" i="15"/>
  <c r="D58" i="15"/>
  <c r="E58" i="15"/>
  <c r="K58" i="15"/>
  <c r="C59" i="15"/>
  <c r="D59" i="15"/>
  <c r="E59" i="15"/>
  <c r="K59" i="15"/>
  <c r="C60" i="15"/>
  <c r="D60" i="15"/>
  <c r="E60" i="15"/>
  <c r="C62" i="15"/>
  <c r="E62" i="15"/>
  <c r="C63" i="15"/>
  <c r="D63" i="15"/>
  <c r="E63" i="15"/>
  <c r="H90" i="15"/>
  <c r="D64" i="15"/>
  <c r="K67" i="15"/>
  <c r="K68" i="15"/>
  <c r="K69" i="15"/>
  <c r="K70" i="15"/>
  <c r="K71" i="15"/>
  <c r="K72" i="15"/>
  <c r="K73" i="15"/>
  <c r="K74" i="15"/>
  <c r="K75" i="15"/>
  <c r="K76" i="15"/>
  <c r="K4" i="8"/>
  <c r="K5" i="8"/>
  <c r="K6" i="8"/>
  <c r="K7" i="8"/>
  <c r="K8" i="8"/>
  <c r="K9" i="8"/>
  <c r="K10" i="8"/>
  <c r="K11" i="8"/>
  <c r="K12" i="8"/>
  <c r="K13" i="8"/>
  <c r="K16" i="8"/>
  <c r="K17" i="8"/>
  <c r="K18" i="8"/>
  <c r="K19" i="8"/>
  <c r="K20" i="8"/>
  <c r="K21" i="8"/>
  <c r="C22" i="8"/>
  <c r="D22" i="8"/>
  <c r="K22" i="8"/>
  <c r="C23" i="8"/>
  <c r="K23" i="8"/>
  <c r="C24" i="8"/>
  <c r="D24" i="8"/>
  <c r="K24" i="8"/>
  <c r="C25" i="8"/>
  <c r="D25" i="8"/>
  <c r="K25" i="8"/>
  <c r="C26" i="8"/>
  <c r="C28" i="8"/>
  <c r="D28" i="8"/>
  <c r="C29" i="8"/>
  <c r="D29" i="8"/>
  <c r="K49" i="8"/>
  <c r="K63" i="8" s="1"/>
  <c r="K50" i="8"/>
  <c r="K64" i="8" s="1"/>
  <c r="K51" i="8"/>
  <c r="K65" i="8" s="1"/>
  <c r="K52" i="8"/>
  <c r="K66" i="8" s="1"/>
  <c r="K53" i="8"/>
  <c r="K67" i="8" s="1"/>
  <c r="C54" i="8"/>
  <c r="D54" i="8"/>
  <c r="E54" i="8"/>
  <c r="K54" i="8"/>
  <c r="K68" i="8" s="1"/>
  <c r="C55" i="8"/>
  <c r="D55" i="8"/>
  <c r="E55" i="8"/>
  <c r="K55" i="8"/>
  <c r="K69" i="8" s="1"/>
  <c r="C56" i="8"/>
  <c r="D56" i="8"/>
  <c r="E56" i="8"/>
  <c r="K56" i="8"/>
  <c r="K70" i="8" s="1"/>
  <c r="C57" i="8"/>
  <c r="D57" i="8"/>
  <c r="E57" i="8"/>
  <c r="K57" i="8"/>
  <c r="K71" i="8" s="1"/>
  <c r="C58" i="8"/>
  <c r="D58" i="8"/>
  <c r="E58" i="8"/>
  <c r="K58" i="8"/>
  <c r="K72" i="8" s="1"/>
  <c r="C59" i="8"/>
  <c r="D59" i="8"/>
  <c r="E59" i="8"/>
  <c r="C60" i="8"/>
  <c r="D60" i="8"/>
  <c r="E60" i="8"/>
  <c r="E61" i="8"/>
  <c r="E62" i="8"/>
  <c r="C64" i="8"/>
  <c r="D64" i="8"/>
  <c r="L3" i="7"/>
  <c r="O28" i="7" s="1"/>
  <c r="N3" i="7"/>
  <c r="M16" i="7" s="1"/>
  <c r="O3" i="7"/>
  <c r="O16" i="7" s="1"/>
  <c r="L4" i="7"/>
  <c r="O29" i="7" s="1"/>
  <c r="N4" i="7"/>
  <c r="M17" i="7" s="1"/>
  <c r="P17" i="7" s="1"/>
  <c r="E54" i="7" s="1"/>
  <c r="O4" i="7"/>
  <c r="O17" i="7" s="1"/>
  <c r="L5" i="7"/>
  <c r="O30" i="7" s="1"/>
  <c r="N5" i="7"/>
  <c r="M18" i="7" s="1"/>
  <c r="P18" i="7" s="1"/>
  <c r="E55" i="7" s="1"/>
  <c r="O5" i="7"/>
  <c r="O18" i="7" s="1"/>
  <c r="L6" i="7"/>
  <c r="O31" i="7" s="1"/>
  <c r="N6" i="7"/>
  <c r="M19" i="7" s="1"/>
  <c r="P19" i="7" s="1"/>
  <c r="E56" i="7" s="1"/>
  <c r="O6" i="7"/>
  <c r="O19" i="7" s="1"/>
  <c r="L7" i="7"/>
  <c r="O32" i="7" s="1"/>
  <c r="N7" i="7"/>
  <c r="M20" i="7" s="1"/>
  <c r="P20" i="7" s="1"/>
  <c r="E57" i="7" s="1"/>
  <c r="O7" i="7"/>
  <c r="O20" i="7" s="1"/>
  <c r="L8" i="7"/>
  <c r="L21" i="7" s="1"/>
  <c r="N8" i="7"/>
  <c r="M21" i="7" s="1"/>
  <c r="P21" i="7" s="1"/>
  <c r="E58" i="7" s="1"/>
  <c r="O8" i="7"/>
  <c r="O21" i="7" s="1"/>
  <c r="L9" i="7"/>
  <c r="O34" i="7" s="1"/>
  <c r="N9" i="7"/>
  <c r="M22" i="7" s="1"/>
  <c r="P22" i="7" s="1"/>
  <c r="E59" i="7" s="1"/>
  <c r="O9" i="7"/>
  <c r="O22" i="7" s="1"/>
  <c r="L10" i="7"/>
  <c r="O35" i="7" s="1"/>
  <c r="N10" i="7"/>
  <c r="M23" i="7" s="1"/>
  <c r="P23" i="7" s="1"/>
  <c r="E60" i="7" s="1"/>
  <c r="O10" i="7"/>
  <c r="O23" i="7" s="1"/>
  <c r="L11" i="7"/>
  <c r="O36" i="7" s="1"/>
  <c r="N11" i="7"/>
  <c r="M24" i="7" s="1"/>
  <c r="P24" i="7" s="1"/>
  <c r="E61" i="7" s="1"/>
  <c r="O11" i="7"/>
  <c r="O24" i="7" s="1"/>
  <c r="L12" i="7"/>
  <c r="L25" i="7" s="1"/>
  <c r="N12" i="7"/>
  <c r="M25" i="7" s="1"/>
  <c r="P25" i="7" s="1"/>
  <c r="E62" i="7" s="1"/>
  <c r="O12" i="7"/>
  <c r="O25" i="7" s="1"/>
  <c r="M28" i="7"/>
  <c r="P28" i="7"/>
  <c r="M29" i="7"/>
  <c r="P29" i="7"/>
  <c r="M30" i="7"/>
  <c r="P30" i="7"/>
  <c r="M31" i="7"/>
  <c r="P31" i="7"/>
  <c r="M32" i="7"/>
  <c r="P32" i="7"/>
  <c r="M33" i="7"/>
  <c r="P33" i="7"/>
  <c r="M34" i="7"/>
  <c r="P34" i="7"/>
  <c r="M35" i="7"/>
  <c r="P35" i="7"/>
  <c r="M36" i="7"/>
  <c r="P36" i="7"/>
  <c r="M37" i="7"/>
  <c r="P37" i="7"/>
  <c r="M38" i="7"/>
  <c r="P38" i="7" s="1"/>
  <c r="C53" i="7"/>
  <c r="D53" i="7"/>
  <c r="C54" i="7"/>
  <c r="D54" i="7"/>
  <c r="C55" i="7"/>
  <c r="D55" i="7"/>
  <c r="C56" i="7"/>
  <c r="D56" i="7"/>
  <c r="C57" i="7"/>
  <c r="D57" i="7"/>
  <c r="C58" i="7"/>
  <c r="D58" i="7"/>
  <c r="C59" i="7"/>
  <c r="D59" i="7"/>
  <c r="C60" i="7"/>
  <c r="D60" i="7"/>
  <c r="C61" i="7"/>
  <c r="D61" i="7"/>
  <c r="C62" i="7"/>
  <c r="D62" i="7"/>
  <c r="D63" i="7"/>
  <c r="F63" i="15" l="1"/>
  <c r="O14" i="41"/>
  <c r="O13" i="41"/>
  <c r="O15" i="41"/>
  <c r="O11" i="41"/>
  <c r="O16" i="41"/>
  <c r="O33" i="7"/>
  <c r="L17" i="7"/>
  <c r="L16" i="7"/>
  <c r="F62" i="8"/>
  <c r="F30" i="13"/>
  <c r="C63" i="7"/>
  <c r="E63" i="7" s="1"/>
  <c r="N13" i="7"/>
  <c r="F26" i="13"/>
  <c r="F25" i="8"/>
  <c r="F60" i="8"/>
  <c r="F59" i="13"/>
  <c r="L23" i="7"/>
  <c r="L19" i="7"/>
  <c r="F63" i="8"/>
  <c r="F26" i="8"/>
  <c r="F58" i="13"/>
  <c r="F28" i="13"/>
  <c r="F28" i="8"/>
  <c r="F21" i="15"/>
  <c r="C65" i="13"/>
  <c r="F65" i="13" s="1"/>
  <c r="N76" i="13"/>
  <c r="E65" i="13" s="1"/>
  <c r="C64" i="15"/>
  <c r="F64" i="15" s="1"/>
  <c r="N77" i="15"/>
  <c r="E64" i="15" s="1"/>
  <c r="F23" i="15"/>
  <c r="F29" i="15"/>
  <c r="F27" i="15"/>
  <c r="F25" i="15"/>
  <c r="F55" i="13"/>
  <c r="F64" i="13"/>
  <c r="F62" i="13"/>
  <c r="F60" i="13"/>
  <c r="F56" i="13"/>
  <c r="F29" i="13"/>
  <c r="F27" i="13"/>
  <c r="F23" i="13"/>
  <c r="F22" i="13"/>
  <c r="N30" i="13"/>
  <c r="E32" i="13" s="1"/>
  <c r="F56" i="8"/>
  <c r="C32" i="8"/>
  <c r="F32" i="8" s="1"/>
  <c r="F25" i="13"/>
  <c r="L20" i="7"/>
  <c r="F32" i="13"/>
  <c r="F58" i="8"/>
  <c r="F27" i="8"/>
  <c r="O37" i="7"/>
  <c r="E64" i="8"/>
  <c r="L18" i="7"/>
  <c r="F62" i="7"/>
  <c r="F57" i="7"/>
  <c r="F60" i="7"/>
  <c r="F59" i="8"/>
  <c r="F57" i="8"/>
  <c r="F54" i="8"/>
  <c r="F64" i="8"/>
  <c r="F55" i="8"/>
  <c r="F22" i="8"/>
  <c r="F31" i="8"/>
  <c r="F30" i="8"/>
  <c r="F29" i="8"/>
  <c r="F24" i="8"/>
  <c r="F23" i="8"/>
  <c r="F58" i="7"/>
  <c r="F53" i="7"/>
  <c r="F59" i="7"/>
  <c r="F56" i="7"/>
  <c r="F55" i="7"/>
  <c r="F54" i="7"/>
  <c r="L24" i="7"/>
  <c r="F61" i="7"/>
  <c r="M15" i="41"/>
  <c r="M13" i="41"/>
  <c r="M16" i="41"/>
  <c r="M14" i="41"/>
  <c r="M12" i="41"/>
  <c r="M11" i="41"/>
  <c r="I35" i="44"/>
  <c r="I49" i="44"/>
  <c r="F63" i="13"/>
  <c r="F61" i="13"/>
  <c r="F57" i="13"/>
  <c r="F24" i="13"/>
  <c r="F31" i="13"/>
  <c r="F62" i="15"/>
  <c r="F60" i="15"/>
  <c r="F59" i="15"/>
  <c r="F58" i="15"/>
  <c r="F57" i="15"/>
  <c r="F56" i="15"/>
  <c r="F55" i="15"/>
  <c r="F54" i="15"/>
  <c r="F30" i="15"/>
  <c r="F28" i="15"/>
  <c r="F26" i="15"/>
  <c r="F24" i="15"/>
  <c r="F22" i="15"/>
  <c r="C31" i="15"/>
  <c r="F31" i="15" s="1"/>
  <c r="P16" i="7"/>
  <c r="E53" i="7" s="1"/>
  <c r="M26" i="7"/>
  <c r="P26" i="7" s="1"/>
  <c r="L8" i="41"/>
  <c r="N17" i="41" s="1"/>
  <c r="L22" i="7"/>
  <c r="O17" i="41" l="1"/>
  <c r="F63" i="7"/>
  <c r="M17" i="41"/>
</calcChain>
</file>

<file path=xl/sharedStrings.xml><?xml version="1.0" encoding="utf-8"?>
<sst xmlns="http://schemas.openxmlformats.org/spreadsheetml/2006/main" count="1319" uniqueCount="235">
  <si>
    <t>飲料</t>
  </si>
  <si>
    <t>その他の食料工業品</t>
  </si>
  <si>
    <t>雑品</t>
  </si>
  <si>
    <t>電気機械</t>
  </si>
  <si>
    <t>米</t>
  </si>
  <si>
    <t>その他の日用品</t>
  </si>
  <si>
    <t>麦</t>
  </si>
  <si>
    <t>鉄鋼</t>
  </si>
  <si>
    <t>合計</t>
  </si>
  <si>
    <t>合計</t>
    <rPh sb="0" eb="2">
      <t>ゴウケイ</t>
    </rPh>
    <phoneticPr fontId="2"/>
  </si>
  <si>
    <t>静岡県保管残高上位10品目　（トン）</t>
    <rPh sb="0" eb="3">
      <t>シズオカケン</t>
    </rPh>
    <rPh sb="3" eb="5">
      <t>ホカン</t>
    </rPh>
    <rPh sb="5" eb="7">
      <t>ザンダカ</t>
    </rPh>
    <rPh sb="7" eb="9">
      <t>ジョウイ</t>
    </rPh>
    <rPh sb="11" eb="13">
      <t>ヒンモク</t>
    </rPh>
    <phoneticPr fontId="2"/>
  </si>
  <si>
    <t>品目</t>
  </si>
  <si>
    <t>雑穀</t>
  </si>
  <si>
    <t>豆</t>
  </si>
  <si>
    <t>畜産品</t>
  </si>
  <si>
    <t>水産品</t>
  </si>
  <si>
    <t>油脂用作物</t>
  </si>
  <si>
    <t>葉たばこ</t>
  </si>
  <si>
    <t>天然ゴム</t>
  </si>
  <si>
    <t>木材</t>
  </si>
  <si>
    <t>非金属鉱物</t>
  </si>
  <si>
    <t>非鉄金属</t>
  </si>
  <si>
    <t>金属製品</t>
  </si>
  <si>
    <t>その他の機械</t>
  </si>
  <si>
    <t>板ガラス・同製品</t>
  </si>
  <si>
    <t>その他の窯業品</t>
  </si>
  <si>
    <t>石油製品</t>
  </si>
  <si>
    <t>科学薬品</t>
  </si>
  <si>
    <t>化学肥料</t>
  </si>
  <si>
    <t>染・顔・塗料</t>
  </si>
  <si>
    <t>合成樹脂</t>
  </si>
  <si>
    <t>その他の化学工業品</t>
  </si>
  <si>
    <t>紙・パルプ</t>
  </si>
  <si>
    <t>化学繊維糸</t>
  </si>
  <si>
    <t>その他の糸</t>
  </si>
  <si>
    <t>その他の織物</t>
  </si>
  <si>
    <t>缶詰・ビン詰</t>
  </si>
  <si>
    <t>砂糖</t>
  </si>
  <si>
    <t>織物製品</t>
  </si>
  <si>
    <t>ゴム製品</t>
  </si>
  <si>
    <t>その他の製造工業品</t>
  </si>
  <si>
    <t>動植物性飼・肥料</t>
  </si>
  <si>
    <t>備考</t>
  </si>
  <si>
    <t>前月比％</t>
    <rPh sb="0" eb="3">
      <t>ゼンゲツヒ</t>
    </rPh>
    <phoneticPr fontId="2"/>
  </si>
  <si>
    <t>前年同月比％</t>
  </si>
  <si>
    <t>前月比％</t>
  </si>
  <si>
    <t>順位</t>
  </si>
  <si>
    <t>その他</t>
    <rPh sb="0" eb="3">
      <t>ソノタ</t>
    </rPh>
    <phoneticPr fontId="2"/>
  </si>
  <si>
    <t>順位</t>
    <rPh sb="0" eb="2">
      <t>ジュンイ</t>
    </rPh>
    <phoneticPr fontId="2"/>
  </si>
  <si>
    <t>順位</t>
    <rPh sb="0" eb="2">
      <t>ジュンイ</t>
    </rPh>
    <phoneticPr fontId="2"/>
  </si>
  <si>
    <t>品目</t>
    <rPh sb="0" eb="2">
      <t>ヒンモク</t>
    </rPh>
    <phoneticPr fontId="2"/>
  </si>
  <si>
    <t>前年同月比％</t>
    <rPh sb="0" eb="2">
      <t>ゼンネン</t>
    </rPh>
    <rPh sb="2" eb="5">
      <t>ドウゲツヒ</t>
    </rPh>
    <phoneticPr fontId="2"/>
  </si>
  <si>
    <t>合計</t>
    <rPh sb="0" eb="2">
      <t>ゴウケイ</t>
    </rPh>
    <phoneticPr fontId="14"/>
  </si>
  <si>
    <t>支部別入庫高</t>
    <rPh sb="0" eb="2">
      <t>シブ</t>
    </rPh>
    <rPh sb="2" eb="3">
      <t>ベツ</t>
    </rPh>
    <rPh sb="3" eb="5">
      <t>ニュウコ</t>
    </rPh>
    <rPh sb="5" eb="6">
      <t>ダカ</t>
    </rPh>
    <phoneticPr fontId="2"/>
  </si>
  <si>
    <t>前年同月比％</t>
    <rPh sb="0" eb="2">
      <t>ゼンネン</t>
    </rPh>
    <rPh sb="2" eb="4">
      <t>ドウゲツ</t>
    </rPh>
    <rPh sb="4" eb="5">
      <t>ヒ</t>
    </rPh>
    <phoneticPr fontId="2"/>
  </si>
  <si>
    <t>前月比％</t>
    <rPh sb="0" eb="3">
      <t>ゼンゲツヒ</t>
    </rPh>
    <phoneticPr fontId="2"/>
  </si>
  <si>
    <t>備考</t>
    <rPh sb="0" eb="2">
      <t>ビコウ</t>
    </rPh>
    <phoneticPr fontId="2"/>
  </si>
  <si>
    <t>品目</t>
    <rPh sb="0" eb="2">
      <t>ヒンモク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</si>
  <si>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4"/>
  </si>
  <si>
    <t>40品目合計</t>
    <rPh sb="2" eb="4">
      <t>ヒンモク</t>
    </rPh>
    <rPh sb="4" eb="6">
      <t>ゴウケイ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</si>
  <si>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</si>
  <si>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</si>
  <si>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</si>
  <si>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回転率％</t>
    <rPh sb="0" eb="2">
      <t>カイテン</t>
    </rPh>
    <rPh sb="2" eb="3">
      <t>リツ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</si>
  <si>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</si>
  <si>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回転率</t>
    <rPh sb="0" eb="2">
      <t>カイテン</t>
    </rPh>
    <rPh sb="2" eb="3">
      <t>リツ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</si>
  <si>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</si>
  <si>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グラフ関連数字</t>
    <rPh sb="3" eb="5">
      <t>カンレン</t>
    </rPh>
    <rPh sb="5" eb="7">
      <t>スウジ</t>
    </rPh>
    <phoneticPr fontId="2"/>
  </si>
  <si>
    <t>東部</t>
    <rPh sb="0" eb="2">
      <t>トウブ</t>
    </rPh>
    <phoneticPr fontId="2"/>
  </si>
  <si>
    <t>富士</t>
    <rPh sb="0" eb="2">
      <t>フジ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</si>
  <si>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</si>
  <si>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前月</t>
    <rPh sb="0" eb="2">
      <t>ゼンゲツ</t>
    </rPh>
    <phoneticPr fontId="2"/>
  </si>
  <si>
    <t>缶詰・びん詰</t>
    <phoneticPr fontId="2"/>
  </si>
  <si>
    <t>入庫高</t>
    <rPh sb="0" eb="2">
      <t>ニュウコ</t>
    </rPh>
    <rPh sb="2" eb="3">
      <t>ダカ</t>
    </rPh>
    <phoneticPr fontId="2"/>
  </si>
  <si>
    <t>入庫高</t>
    <rPh sb="0" eb="2">
      <t>ニュウコ</t>
    </rPh>
    <rPh sb="2" eb="3">
      <t>ダカ</t>
    </rPh>
    <phoneticPr fontId="2"/>
  </si>
  <si>
    <t>保管残高</t>
    <rPh sb="0" eb="2">
      <t>ホカン</t>
    </rPh>
    <rPh sb="2" eb="4">
      <t>ザンダカ</t>
    </rPh>
    <phoneticPr fontId="2"/>
  </si>
  <si>
    <t>計</t>
    <rPh sb="0" eb="1">
      <t>ケイ</t>
    </rPh>
    <phoneticPr fontId="2"/>
  </si>
  <si>
    <t>トン</t>
    <phoneticPr fontId="2"/>
  </si>
  <si>
    <t>前月</t>
    <rPh sb="0" eb="2">
      <t>ゼンゲツ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</si>
  <si>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</si>
  <si>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</si>
  <si>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化学薬品</t>
    <rPh sb="0" eb="2">
      <t>カガク</t>
    </rPh>
    <rPh sb="2" eb="4">
      <t>ヤクヒン</t>
    </rPh>
    <phoneticPr fontId="2"/>
  </si>
  <si>
    <t>前月合計</t>
    <rPh sb="0" eb="2">
      <t>ゼンゲツ</t>
    </rPh>
    <rPh sb="2" eb="4">
      <t>ゴウケイ</t>
    </rPh>
    <phoneticPr fontId="2"/>
  </si>
  <si>
    <t>４０品目合計</t>
    <rPh sb="2" eb="3">
      <t>ヒン</t>
    </rPh>
    <rPh sb="3" eb="4">
      <t>モク</t>
    </rPh>
    <rPh sb="4" eb="6">
      <t>ゴウケイ</t>
    </rPh>
    <phoneticPr fontId="2"/>
  </si>
  <si>
    <t>当月</t>
    <rPh sb="0" eb="2">
      <t>トウゲツ</t>
    </rPh>
    <phoneticPr fontId="2"/>
  </si>
  <si>
    <t>紙・パルプ</t>
    <rPh sb="0" eb="1">
      <t>カミ</t>
    </rPh>
    <phoneticPr fontId="2"/>
  </si>
  <si>
    <t>※※※※☆☆☆</t>
    <phoneticPr fontId="2"/>
  </si>
  <si>
    <t>その他の日用品</t>
    <rPh sb="2" eb="3">
      <t>タ</t>
    </rPh>
    <rPh sb="4" eb="7">
      <t>ニチヨウヒン</t>
    </rPh>
    <phoneticPr fontId="2"/>
  </si>
  <si>
    <t>電気機械</t>
    <rPh sb="0" eb="2">
      <t>デンキ</t>
    </rPh>
    <rPh sb="2" eb="4">
      <t>キカイ</t>
    </rPh>
    <phoneticPr fontId="2"/>
  </si>
  <si>
    <t>前月</t>
    <rPh sb="0" eb="2">
      <t>ゼンゲツ</t>
    </rPh>
    <phoneticPr fontId="2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</si>
  <si>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</si>
  <si>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</si>
  <si>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</si>
  <si>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</si>
  <si>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</si>
  <si>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</si>
  <si>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</si>
  <si>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</si>
  <si>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</si>
  <si>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</si>
  <si>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</si>
  <si>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</si>
  <si>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  <rPh sb="0" eb="2">
      <t>１ガツ</t>
    </rPh>
    <phoneticPr fontId="2"/>
  </si>
  <si>
    <t>２月</t>
    <rPh sb="0" eb="2">
      <t>２ガツ</t>
    </rPh>
    <phoneticPr fontId="2"/>
  </si>
  <si>
    <t>３月</t>
    <rPh sb="0" eb="2">
      <t>３ガツ</t>
    </rPh>
    <phoneticPr fontId="2"/>
  </si>
  <si>
    <t>静岡支部</t>
    <rPh sb="0" eb="2">
      <t>シズオカ</t>
    </rPh>
    <rPh sb="2" eb="4">
      <t>シブ</t>
    </rPh>
    <phoneticPr fontId="2"/>
  </si>
  <si>
    <t>雑品</t>
    <rPh sb="0" eb="2">
      <t>ザッピン</t>
    </rPh>
    <phoneticPr fontId="2"/>
  </si>
  <si>
    <t>４０品目合計</t>
    <rPh sb="2" eb="4">
      <t>ヒンモク</t>
    </rPh>
    <rPh sb="4" eb="6">
      <t>ゴウケイ</t>
    </rPh>
    <phoneticPr fontId="2"/>
  </si>
  <si>
    <t>飲料</t>
    <rPh sb="0" eb="2">
      <t>インリョウ</t>
    </rPh>
    <phoneticPr fontId="2"/>
  </si>
  <si>
    <t>合成樹脂</t>
    <rPh sb="0" eb="2">
      <t>ゴウセイ</t>
    </rPh>
    <rPh sb="2" eb="4">
      <t>ジュシ</t>
    </rPh>
    <phoneticPr fontId="2"/>
  </si>
  <si>
    <t>鉄鋼</t>
    <rPh sb="0" eb="2">
      <t>テッコウ</t>
    </rPh>
    <phoneticPr fontId="2"/>
  </si>
  <si>
    <t>その他の機械</t>
    <rPh sb="2" eb="3">
      <t>タ</t>
    </rPh>
    <rPh sb="4" eb="6">
      <t>キカイ</t>
    </rPh>
    <phoneticPr fontId="2"/>
  </si>
  <si>
    <t>合計</t>
    <rPh sb="0" eb="2">
      <t>ゴウケイ</t>
    </rPh>
    <phoneticPr fontId="2"/>
  </si>
  <si>
    <t>前月</t>
    <rPh sb="0" eb="1">
      <t>マエ</t>
    </rPh>
    <rPh sb="1" eb="2">
      <t>８ガツ</t>
    </rPh>
    <phoneticPr fontId="2"/>
  </si>
  <si>
    <t>缶詰・びん詰</t>
    <rPh sb="0" eb="2">
      <t>カンヅメ</t>
    </rPh>
    <rPh sb="5" eb="6">
      <t>ツ</t>
    </rPh>
    <phoneticPr fontId="2"/>
  </si>
  <si>
    <t>その他の化学工業品</t>
    <rPh sb="2" eb="3">
      <t>タ</t>
    </rPh>
    <rPh sb="4" eb="6">
      <t>カガク</t>
    </rPh>
    <rPh sb="6" eb="8">
      <t>コウギョウ</t>
    </rPh>
    <rPh sb="8" eb="9">
      <t>ヒン</t>
    </rPh>
    <phoneticPr fontId="2"/>
  </si>
  <si>
    <t>雑穀</t>
    <rPh sb="0" eb="2">
      <t>ザッコク</t>
    </rPh>
    <phoneticPr fontId="2"/>
  </si>
  <si>
    <t>その他の食料工業品</t>
    <rPh sb="2" eb="3">
      <t>タ</t>
    </rPh>
    <rPh sb="4" eb="6">
      <t>ショクリョウ</t>
    </rPh>
    <rPh sb="6" eb="8">
      <t>コウギョウ</t>
    </rPh>
    <rPh sb="8" eb="9">
      <t>ヒン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</si>
  <si>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4"/>
  </si>
  <si>
    <t>缶詰・びん詰</t>
    <phoneticPr fontId="2"/>
  </si>
  <si>
    <t>合　　　　計</t>
    <rPh sb="0" eb="1">
      <t>ゴウ</t>
    </rPh>
    <rPh sb="5" eb="6">
      <t>ケイ</t>
    </rPh>
    <phoneticPr fontId="2"/>
  </si>
  <si>
    <t>その他の織物</t>
    <rPh sb="0" eb="3">
      <t>ソノタ</t>
    </rPh>
    <rPh sb="4" eb="6">
      <t>オリモノ</t>
    </rPh>
    <phoneticPr fontId="2"/>
  </si>
  <si>
    <t>トン数</t>
    <rPh sb="2" eb="3">
      <t>スウ</t>
    </rPh>
    <phoneticPr fontId="2"/>
  </si>
  <si>
    <t>品目</t>
    <rPh sb="0" eb="2">
      <t>ヒンモク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</si>
  <si>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</si>
  <si>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東部支部</t>
    <rPh sb="0" eb="2">
      <t>トウブ</t>
    </rPh>
    <rPh sb="2" eb="4">
      <t>シブ</t>
    </rPh>
    <phoneticPr fontId="2"/>
  </si>
  <si>
    <t>清水支部</t>
    <rPh sb="0" eb="2">
      <t>シミズ</t>
    </rPh>
    <rPh sb="2" eb="4">
      <t>シブ</t>
    </rPh>
    <phoneticPr fontId="2"/>
  </si>
  <si>
    <t>西部支部</t>
    <rPh sb="0" eb="2">
      <t>セイブ</t>
    </rPh>
    <rPh sb="2" eb="4">
      <t>シブ</t>
    </rPh>
    <phoneticPr fontId="2"/>
  </si>
  <si>
    <t>缶詰・びん詰</t>
    <phoneticPr fontId="2"/>
  </si>
  <si>
    <t>合計</t>
    <rPh sb="0" eb="2">
      <t>ゴウケイ</t>
    </rPh>
    <phoneticPr fontId="14"/>
  </si>
  <si>
    <t>缶詰・びん詰</t>
    <phoneticPr fontId="2"/>
  </si>
  <si>
    <t>平成20年</t>
    <rPh sb="0" eb="2">
      <t>ヘイセイ</t>
    </rPh>
    <rPh sb="4" eb="5">
      <t>ネン</t>
    </rPh>
    <phoneticPr fontId="2"/>
  </si>
  <si>
    <r>
      <t>4</t>
    </r>
    <r>
      <rPr>
        <sz val="11"/>
        <rFont val="ＭＳ Ｐゴシック"/>
        <family val="3"/>
        <charset val="128"/>
      </rPr>
      <t>0品目合計</t>
    </r>
    <rPh sb="2" eb="4">
      <t>ヒンモク</t>
    </rPh>
    <rPh sb="4" eb="6">
      <t>ゴウケイ</t>
    </rPh>
    <phoneticPr fontId="2"/>
  </si>
  <si>
    <r>
      <t>平均保管残高</t>
    </r>
    <r>
      <rPr>
        <sz val="8"/>
        <rFont val="ＭＳ Ｐゴシック"/>
        <family val="3"/>
        <charset val="128"/>
      </rPr>
      <t>（万ﾄﾝ）</t>
    </r>
    <rPh sb="0" eb="2">
      <t>ヘイキン</t>
    </rPh>
    <rPh sb="2" eb="4">
      <t>ホカン</t>
    </rPh>
    <rPh sb="4" eb="6">
      <t>ザンダカ</t>
    </rPh>
    <rPh sb="7" eb="8">
      <t>マン</t>
    </rPh>
    <phoneticPr fontId="2"/>
  </si>
  <si>
    <t>その他</t>
    <rPh sb="2" eb="3">
      <t>タ</t>
    </rPh>
    <phoneticPr fontId="2"/>
  </si>
  <si>
    <t>平成21年</t>
    <rPh sb="0" eb="2">
      <t>ヘイセイ</t>
    </rPh>
    <rPh sb="4" eb="5">
      <t>ネン</t>
    </rPh>
    <phoneticPr fontId="2"/>
  </si>
  <si>
    <t>所管面積</t>
    <rPh sb="0" eb="2">
      <t>ショカン</t>
    </rPh>
    <rPh sb="2" eb="4">
      <t>メンセキ</t>
    </rPh>
    <phoneticPr fontId="2"/>
  </si>
  <si>
    <t>在庫面積</t>
    <rPh sb="0" eb="2">
      <t>ザイコ</t>
    </rPh>
    <rPh sb="2" eb="4">
      <t>メンセキ</t>
    </rPh>
    <phoneticPr fontId="2"/>
  </si>
  <si>
    <t>東部支部</t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</si>
  <si>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</si>
  <si>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空面積</t>
    <rPh sb="0" eb="1">
      <t>カラ</t>
    </rPh>
    <rPh sb="1" eb="3">
      <t>メンセキ</t>
    </rPh>
    <phoneticPr fontId="2"/>
  </si>
  <si>
    <t>　　　　　　　　　区分</t>
    <rPh sb="9" eb="11">
      <t>クブン</t>
    </rPh>
    <phoneticPr fontId="2"/>
  </si>
  <si>
    <t>利用率％</t>
    <rPh sb="0" eb="3">
      <t>リヨウリツ</t>
    </rPh>
    <phoneticPr fontId="2"/>
  </si>
  <si>
    <t>備考</t>
    <rPh sb="0" eb="2">
      <t>ビコウ</t>
    </rPh>
    <phoneticPr fontId="2"/>
  </si>
  <si>
    <t>倉庫別</t>
    <rPh sb="0" eb="2">
      <t>ソウコ</t>
    </rPh>
    <rPh sb="2" eb="3">
      <t>ベツ</t>
    </rPh>
    <phoneticPr fontId="2"/>
  </si>
  <si>
    <t>野積倉庫</t>
    <rPh sb="0" eb="1">
      <t>ノ</t>
    </rPh>
    <rPh sb="1" eb="2">
      <t>ヅ</t>
    </rPh>
    <rPh sb="2" eb="4">
      <t>ソウコ</t>
    </rPh>
    <phoneticPr fontId="2"/>
  </si>
  <si>
    <t>サイロ</t>
    <phoneticPr fontId="2"/>
  </si>
  <si>
    <t>危険品倉庫</t>
    <rPh sb="0" eb="2">
      <t>キケン</t>
    </rPh>
    <rPh sb="2" eb="3">
      <t>ヒン</t>
    </rPh>
    <rPh sb="3" eb="5">
      <t>ソウコ</t>
    </rPh>
    <phoneticPr fontId="2"/>
  </si>
  <si>
    <t>平成22年</t>
    <rPh sb="0" eb="2">
      <t>ヘイセイ</t>
    </rPh>
    <rPh sb="4" eb="5">
      <t>ネン</t>
    </rPh>
    <phoneticPr fontId="2"/>
  </si>
  <si>
    <t>年間合計</t>
    <rPh sb="0" eb="1">
      <t>ネン</t>
    </rPh>
    <rPh sb="1" eb="2">
      <t>カン</t>
    </rPh>
    <rPh sb="2" eb="4">
      <t>ゴウケイ</t>
    </rPh>
    <phoneticPr fontId="2"/>
  </si>
  <si>
    <t>年間平均</t>
    <rPh sb="0" eb="1">
      <t>ネン</t>
    </rPh>
    <rPh sb="1" eb="2">
      <t>カン</t>
    </rPh>
    <rPh sb="2" eb="4">
      <t>ヘイキン</t>
    </rPh>
    <phoneticPr fontId="2"/>
  </si>
  <si>
    <t>前年比　％</t>
    <rPh sb="0" eb="3">
      <t>ゼンネンヒ</t>
    </rPh>
    <phoneticPr fontId="2"/>
  </si>
  <si>
    <t>前年比　％</t>
    <rPh sb="0" eb="2">
      <t>ゼンネン</t>
    </rPh>
    <rPh sb="2" eb="3">
      <t>ヒ</t>
    </rPh>
    <phoneticPr fontId="2"/>
  </si>
  <si>
    <t>年合計</t>
    <rPh sb="0" eb="1">
      <t>ネン</t>
    </rPh>
    <rPh sb="1" eb="3">
      <t>ゴウケイ</t>
    </rPh>
    <phoneticPr fontId="2"/>
  </si>
  <si>
    <t>年平均</t>
    <rPh sb="0" eb="1">
      <t>ネン</t>
    </rPh>
    <rPh sb="1" eb="3">
      <t>ヘイキン</t>
    </rPh>
    <phoneticPr fontId="2"/>
  </si>
  <si>
    <t>グラフ</t>
    <phoneticPr fontId="2"/>
  </si>
  <si>
    <t>ゴム製品</t>
    <rPh sb="2" eb="4">
      <t>セイヒン</t>
    </rPh>
    <phoneticPr fontId="2"/>
  </si>
  <si>
    <t>その他の製造工業品</t>
    <rPh sb="2" eb="3">
      <t>タ</t>
    </rPh>
    <rPh sb="4" eb="6">
      <t>セイゾウ</t>
    </rPh>
    <rPh sb="6" eb="8">
      <t>コウギョウ</t>
    </rPh>
    <rPh sb="8" eb="9">
      <t>ヒン</t>
    </rPh>
    <phoneticPr fontId="2"/>
  </si>
  <si>
    <t>平成23年</t>
    <rPh sb="0" eb="2">
      <t>ヘイセイ</t>
    </rPh>
    <rPh sb="4" eb="5">
      <t>ネン</t>
    </rPh>
    <phoneticPr fontId="2"/>
  </si>
  <si>
    <t>-1-</t>
    <phoneticPr fontId="2"/>
  </si>
  <si>
    <t>静岡県倉庫協会</t>
    <rPh sb="0" eb="3">
      <t>シズオカケン</t>
    </rPh>
    <rPh sb="3" eb="5">
      <t>ソウコ</t>
    </rPh>
    <rPh sb="5" eb="7">
      <t>キョウカイ</t>
    </rPh>
    <phoneticPr fontId="2"/>
  </si>
  <si>
    <t>利用率（%）</t>
    <rPh sb="0" eb="3">
      <t>リヨウリツ</t>
    </rPh>
    <phoneticPr fontId="2"/>
  </si>
  <si>
    <t>会員数(社）</t>
    <rPh sb="0" eb="3">
      <t>カイインスウ</t>
    </rPh>
    <rPh sb="4" eb="5">
      <t>シャ</t>
    </rPh>
    <phoneticPr fontId="2"/>
  </si>
  <si>
    <r>
      <t>所管面積　</t>
    </r>
    <r>
      <rPr>
        <sz val="8"/>
        <rFont val="ＭＳ Ｐゴシック"/>
        <family val="3"/>
        <charset val="128"/>
      </rPr>
      <t>(万㎡）</t>
    </r>
    <rPh sb="0" eb="2">
      <t>ショカン</t>
    </rPh>
    <rPh sb="2" eb="4">
      <t>メンセキ</t>
    </rPh>
    <rPh sb="6" eb="7">
      <t>マン</t>
    </rPh>
    <phoneticPr fontId="2"/>
  </si>
  <si>
    <t>化学肥料</t>
    <rPh sb="0" eb="2">
      <t>カガク</t>
    </rPh>
    <rPh sb="2" eb="4">
      <t>ヒリョウ</t>
    </rPh>
    <phoneticPr fontId="2"/>
  </si>
  <si>
    <t>静　岡　県　内　の　貨　物　動　向</t>
    <rPh sb="0" eb="3">
      <t>シズオカ</t>
    </rPh>
    <rPh sb="4" eb="7">
      <t>ケンナイ</t>
    </rPh>
    <rPh sb="10" eb="13">
      <t>カモツ</t>
    </rPh>
    <rPh sb="14" eb="17">
      <t>ドウコウ</t>
    </rPh>
    <phoneticPr fontId="2"/>
  </si>
  <si>
    <t>シートＮＯ</t>
    <phoneticPr fontId="2"/>
  </si>
  <si>
    <t>シ　ー　ト　名　称</t>
    <rPh sb="6" eb="7">
      <t>メイ</t>
    </rPh>
    <rPh sb="8" eb="9">
      <t>ショウ</t>
    </rPh>
    <phoneticPr fontId="2"/>
  </si>
  <si>
    <t>所管面積（1～3類）と保管残高の推移</t>
    <rPh sb="0" eb="2">
      <t>ショカン</t>
    </rPh>
    <rPh sb="2" eb="4">
      <t>メンセキ</t>
    </rPh>
    <rPh sb="8" eb="9">
      <t>ルイ</t>
    </rPh>
    <rPh sb="11" eb="13">
      <t>ホカン</t>
    </rPh>
    <rPh sb="13" eb="15">
      <t>ザンダカ</t>
    </rPh>
    <rPh sb="16" eb="18">
      <t>スイイ</t>
    </rPh>
    <phoneticPr fontId="2"/>
  </si>
  <si>
    <t>倉庫使用状況</t>
    <rPh sb="0" eb="2">
      <t>ソウコ</t>
    </rPh>
    <rPh sb="2" eb="4">
      <t>シヨウ</t>
    </rPh>
    <rPh sb="4" eb="6">
      <t>ジョウキョウ</t>
    </rPh>
    <phoneticPr fontId="2"/>
  </si>
  <si>
    <t>入庫高、保管残高、回転率の推移</t>
    <rPh sb="0" eb="2">
      <t>ニュウコ</t>
    </rPh>
    <rPh sb="2" eb="3">
      <t>ダカ</t>
    </rPh>
    <rPh sb="4" eb="6">
      <t>ホカン</t>
    </rPh>
    <rPh sb="6" eb="8">
      <t>ザンダカ</t>
    </rPh>
    <rPh sb="9" eb="11">
      <t>カイテン</t>
    </rPh>
    <rPh sb="11" eb="12">
      <t>リツ</t>
    </rPh>
    <rPh sb="13" eb="15">
      <t>スイイ</t>
    </rPh>
    <phoneticPr fontId="2"/>
  </si>
  <si>
    <t>入庫高上位１０品目</t>
    <rPh sb="0" eb="2">
      <t>ニュウコ</t>
    </rPh>
    <rPh sb="2" eb="3">
      <t>ダカ</t>
    </rPh>
    <rPh sb="3" eb="5">
      <t>ジョウイ</t>
    </rPh>
    <rPh sb="7" eb="9">
      <t>ヒンモク</t>
    </rPh>
    <phoneticPr fontId="2"/>
  </si>
  <si>
    <t>　</t>
    <phoneticPr fontId="2"/>
  </si>
  <si>
    <t>東部、富士支部　　　入庫高上位10品目</t>
    <rPh sb="0" eb="2">
      <t>トウブ</t>
    </rPh>
    <rPh sb="3" eb="5">
      <t>フジ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</si>
  <si>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清水、静岡支部　　　入庫高上位10品目</t>
    <rPh sb="0" eb="2">
      <t>シミズ</t>
    </rPh>
    <rPh sb="3" eb="5">
      <t>シズオカ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</si>
  <si>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駿遠、西部支部　　　入庫高上位10品目</t>
    <rPh sb="0" eb="2">
      <t>スンエン</t>
    </rPh>
    <rPh sb="3" eb="5">
      <t>セイブ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</si>
  <si>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保管残高上位10品目</t>
    <rPh sb="0" eb="2">
      <t>ホカン</t>
    </rPh>
    <rPh sb="2" eb="4">
      <t>ザンダカ</t>
    </rPh>
    <rPh sb="4" eb="6">
      <t>ジョウイ</t>
    </rPh>
    <rPh sb="8" eb="10">
      <t>ヒンモク</t>
    </rPh>
    <phoneticPr fontId="2"/>
  </si>
  <si>
    <t>東部、富士支部　　　保管残高上位10品目</t>
    <rPh sb="0" eb="2">
      <t>トウブ</t>
    </rPh>
    <rPh sb="3" eb="5">
      <t>フジ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</si>
  <si>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清水、静岡支部　　　保管残高上位10品目</t>
    <rPh sb="0" eb="2">
      <t>シミズ</t>
    </rPh>
    <rPh sb="3" eb="5">
      <t>シズオカ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</si>
  <si>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駿遠、西部支部　　　保管残高上位10品目</t>
    <rPh sb="0" eb="2">
      <t>スンエン</t>
    </rPh>
    <rPh sb="3" eb="5">
      <t>セイブ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</si>
  <si>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東部支部　　　　　　　入庫、残高、回転率の推移</t>
    <rPh sb="0" eb="2">
      <t>トウブ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</si>
  <si>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富士支部　　　　　　　入庫、残高、回転率の推移　　</t>
    <rPh sb="0" eb="2">
      <t>フジ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</si>
  <si>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清水支部　　　　　　　入庫、残高、回転率の推移</t>
    <rPh sb="0" eb="2">
      <t>シミズ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</si>
  <si>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　　　　　　入庫、残高、回転率の推移</t>
    <rPh sb="6" eb="8">
      <t>ニュウコ</t>
    </rPh>
    <rPh sb="9" eb="11">
      <t>ザンダカ</t>
    </rPh>
    <rPh sb="12" eb="14">
      <t>カイテン</t>
    </rPh>
    <rPh sb="14" eb="15">
      <t>リツ</t>
    </rPh>
    <rPh sb="16" eb="18">
      <t>スイイ</t>
    </rPh>
    <phoneticPr fontId="2"/>
  </si>
  <si>
    <t>駿遠支部　　　　　　　入庫、残高、回転率の推移</t>
    <rPh sb="0" eb="2">
      <t>スンエン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</si>
  <si>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西部支部　　　　　　　入庫、残高、回転率の推移</t>
    <rPh sb="0" eb="2">
      <t>セイブ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</si>
  <si>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静　　岡　　県　　倉　　庫　　協　　会</t>
    <rPh sb="0" eb="1">
      <t>セイ</t>
    </rPh>
    <rPh sb="3" eb="4">
      <t>オカ</t>
    </rPh>
    <rPh sb="6" eb="7">
      <t>ケン</t>
    </rPh>
    <rPh sb="9" eb="10">
      <t>クラ</t>
    </rPh>
    <rPh sb="12" eb="13">
      <t>コ</t>
    </rPh>
    <rPh sb="15" eb="16">
      <t>キョウ</t>
    </rPh>
    <rPh sb="18" eb="19">
      <t>カイ</t>
    </rPh>
    <phoneticPr fontId="2"/>
  </si>
  <si>
    <t>合計</t>
    <rPh sb="0" eb="2">
      <t>ゴウケイ</t>
    </rPh>
    <phoneticPr fontId="2"/>
  </si>
  <si>
    <t>缶詰・びん詰</t>
    <phoneticPr fontId="2"/>
  </si>
  <si>
    <t>平成24年</t>
    <rPh sb="0" eb="2">
      <t>ヘイセイ</t>
    </rPh>
    <rPh sb="4" eb="5">
      <t>ネン</t>
    </rPh>
    <phoneticPr fontId="2"/>
  </si>
  <si>
    <t>麦</t>
    <rPh sb="0" eb="1">
      <t>ムギ</t>
    </rPh>
    <phoneticPr fontId="2"/>
  </si>
  <si>
    <t>平成25年</t>
    <rPh sb="0" eb="2">
      <t>ヘイセイ</t>
    </rPh>
    <rPh sb="4" eb="5">
      <t>ネン</t>
    </rPh>
    <phoneticPr fontId="2"/>
  </si>
  <si>
    <t>その他の農作物</t>
    <rPh sb="2" eb="3">
      <t>タ</t>
    </rPh>
    <rPh sb="4" eb="7">
      <t>ノウサクモツ</t>
    </rPh>
    <phoneticPr fontId="2"/>
  </si>
  <si>
    <r>
      <t>318，786 m</t>
    </r>
    <r>
      <rPr>
        <sz val="8"/>
        <rFont val="ＭＳ Ｐゴシック"/>
        <family val="3"/>
        <charset val="128"/>
      </rPr>
      <t>3</t>
    </r>
    <phoneticPr fontId="2"/>
  </si>
  <si>
    <t>平成26年</t>
    <rPh sb="0" eb="2">
      <t>ヘイセイ</t>
    </rPh>
    <rPh sb="4" eb="5">
      <t>ネン</t>
    </rPh>
    <phoneticPr fontId="2"/>
  </si>
  <si>
    <t>化学薬品</t>
    <rPh sb="0" eb="2">
      <t>カガク</t>
    </rPh>
    <phoneticPr fontId="2"/>
  </si>
  <si>
    <t>19，197 ㎡</t>
    <phoneticPr fontId="2"/>
  </si>
  <si>
    <t>平成27年</t>
    <rPh sb="0" eb="2">
      <t>ヘイセイ</t>
    </rPh>
    <rPh sb="4" eb="5">
      <t>ネン</t>
    </rPh>
    <phoneticPr fontId="2"/>
  </si>
  <si>
    <t>合計</t>
    <rPh sb="0" eb="2">
      <t>ゴウケイ</t>
    </rPh>
    <phoneticPr fontId="2"/>
  </si>
  <si>
    <t>化学薬品</t>
    <rPh sb="0" eb="2">
      <t>カガク</t>
    </rPh>
    <phoneticPr fontId="2"/>
  </si>
  <si>
    <t>合計</t>
    <rPh sb="0" eb="2">
      <t>ゴウケイ</t>
    </rPh>
    <phoneticPr fontId="2"/>
  </si>
  <si>
    <t>11，328 ㎡</t>
    <phoneticPr fontId="2"/>
  </si>
  <si>
    <t xml:space="preserve"> </t>
    <phoneticPr fontId="2"/>
  </si>
  <si>
    <t>平成28年</t>
    <rPh sb="0" eb="2">
      <t>ヘイセイ</t>
    </rPh>
    <rPh sb="4" eb="5">
      <t>ネン</t>
    </rPh>
    <phoneticPr fontId="2"/>
  </si>
  <si>
    <t>その他</t>
    <phoneticPr fontId="2"/>
  </si>
  <si>
    <t>在庫面積</t>
    <rPh sb="0" eb="1">
      <t>ザイ</t>
    </rPh>
    <rPh sb="1" eb="2">
      <t>コ</t>
    </rPh>
    <rPh sb="2" eb="4">
      <t>メンセキ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</si>
  <si>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</si>
  <si>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</si>
  <si>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</si>
  <si>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</si>
  <si>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平成29年</t>
    <rPh sb="0" eb="2">
      <t>ヘイセイ</t>
    </rPh>
    <rPh sb="4" eb="5">
      <t>ネン</t>
    </rPh>
    <phoneticPr fontId="2"/>
  </si>
  <si>
    <t>29年（値）</t>
    <rPh sb="2" eb="3">
      <t>ネン</t>
    </rPh>
    <rPh sb="4" eb="5">
      <t>アタイ</t>
    </rPh>
    <phoneticPr fontId="2"/>
  </si>
  <si>
    <t>29年（％）</t>
    <rPh sb="2" eb="3">
      <t>ネン</t>
    </rPh>
    <phoneticPr fontId="2"/>
  </si>
  <si>
    <t>平成29年</t>
    <rPh sb="0" eb="2">
      <t>ヘイセイ</t>
    </rPh>
    <rPh sb="4" eb="5">
      <t>ネン</t>
    </rPh>
    <phoneticPr fontId="14"/>
  </si>
  <si>
    <t>29年</t>
    <rPh sb="2" eb="3">
      <t>ネン</t>
    </rPh>
    <phoneticPr fontId="2"/>
  </si>
  <si>
    <t>(12月実績）</t>
    <rPh sb="3" eb="4">
      <t>ガツ</t>
    </rPh>
    <rPh sb="4" eb="6">
      <t>ジッセキ</t>
    </rPh>
    <phoneticPr fontId="2"/>
  </si>
  <si>
    <t>40品目合計</t>
    <rPh sb="2" eb="4">
      <t>ヒンモク</t>
    </rPh>
    <rPh sb="4" eb="6">
      <t>ゴウケイ</t>
    </rPh>
    <phoneticPr fontId="2"/>
  </si>
  <si>
    <t>平成29年12月</t>
    <rPh sb="0" eb="2">
      <t>ヘイセイ</t>
    </rPh>
    <rPh sb="4" eb="5">
      <t>ネン</t>
    </rPh>
    <rPh sb="7" eb="8">
      <t>ガツ</t>
    </rPh>
    <phoneticPr fontId="2"/>
  </si>
  <si>
    <t>平成30年</t>
    <rPh sb="0" eb="2">
      <t>ヘイセイ</t>
    </rPh>
    <rPh sb="4" eb="5">
      <t>ネン</t>
    </rPh>
    <phoneticPr fontId="2"/>
  </si>
  <si>
    <t>30年（値）</t>
    <rPh sb="2" eb="3">
      <t>ネン</t>
    </rPh>
    <rPh sb="4" eb="5">
      <t>アタイ</t>
    </rPh>
    <phoneticPr fontId="2"/>
  </si>
  <si>
    <t>30年（％）</t>
    <rPh sb="2" eb="3">
      <t>ネン</t>
    </rPh>
    <phoneticPr fontId="2"/>
  </si>
  <si>
    <t>平成30年</t>
    <rPh sb="0" eb="2">
      <t>ヘイセイ</t>
    </rPh>
    <rPh sb="4" eb="5">
      <t>ネン</t>
    </rPh>
    <phoneticPr fontId="14"/>
  </si>
  <si>
    <t>30年</t>
    <rPh sb="2" eb="3">
      <t>ネン</t>
    </rPh>
    <phoneticPr fontId="2"/>
  </si>
  <si>
    <t>前年</t>
    <rPh sb="0" eb="2">
      <t>ゼンネン</t>
    </rPh>
    <phoneticPr fontId="2"/>
  </si>
  <si>
    <t>非鉄金属</t>
    <rPh sb="0" eb="2">
      <t>ヒテツ</t>
    </rPh>
    <rPh sb="2" eb="4">
      <t>キンゾク</t>
    </rPh>
    <phoneticPr fontId="2"/>
  </si>
  <si>
    <t>その他織物</t>
    <rPh sb="2" eb="3">
      <t>タ</t>
    </rPh>
    <rPh sb="3" eb="5">
      <t>オリモノ</t>
    </rPh>
    <phoneticPr fontId="2"/>
  </si>
  <si>
    <t>米</t>
    <rPh sb="0" eb="1">
      <t>コメ</t>
    </rPh>
    <phoneticPr fontId="2"/>
  </si>
  <si>
    <t>合成樹脂</t>
    <rPh sb="0" eb="2">
      <t>ゴウセイ</t>
    </rPh>
    <rPh sb="2" eb="4">
      <t>ジュシ</t>
    </rPh>
    <phoneticPr fontId="2"/>
  </si>
  <si>
    <t>平成30年10月</t>
    <rPh sb="0" eb="2">
      <t>ヘイセイ</t>
    </rPh>
    <rPh sb="4" eb="5">
      <t>ネン</t>
    </rPh>
    <rPh sb="7" eb="8">
      <t>ガツ</t>
    </rPh>
    <phoneticPr fontId="2"/>
  </si>
  <si>
    <t>平成30年10月所管面（1～3類）</t>
    <rPh sb="0" eb="2">
      <t>ヘイセイ</t>
    </rPh>
    <rPh sb="4" eb="5">
      <t>ネン</t>
    </rPh>
    <rPh sb="7" eb="8">
      <t>ガツ</t>
    </rPh>
    <rPh sb="8" eb="10">
      <t>ショカン</t>
    </rPh>
    <rPh sb="10" eb="11">
      <t>メン</t>
    </rPh>
    <rPh sb="15" eb="16">
      <t>ルイ</t>
    </rPh>
    <phoneticPr fontId="2"/>
  </si>
  <si>
    <t>2，927　㎡</t>
    <phoneticPr fontId="2"/>
  </si>
  <si>
    <r>
      <t>101，848 m</t>
    </r>
    <r>
      <rPr>
        <sz val="8"/>
        <rFont val="ＭＳ Ｐゴシック"/>
        <family val="3"/>
        <charset val="128"/>
      </rPr>
      <t>3</t>
    </r>
    <phoneticPr fontId="2"/>
  </si>
  <si>
    <t>8，349 ㎡</t>
    <phoneticPr fontId="2"/>
  </si>
  <si>
    <t>　　　　　　　　　　　　　　　　平成30年10月末上位10品目入庫高(県合計）      　　　　　　　　静岡県倉庫協会</t>
    <rPh sb="35" eb="36">
      <t>ケン</t>
    </rPh>
    <rPh sb="36" eb="38">
      <t>ゴウケイ</t>
    </rPh>
    <rPh sb="53" eb="56">
      <t>シズオカケン</t>
    </rPh>
    <rPh sb="56" eb="58">
      <t>ソウコ</t>
    </rPh>
    <rPh sb="58" eb="59">
      <t>キョウ</t>
    </rPh>
    <rPh sb="59" eb="60">
      <t>カイ</t>
    </rPh>
    <phoneticPr fontId="2"/>
  </si>
  <si>
    <t>　　　　　　　　　　　　平成30年10月末上位１０品目保管残高（県合計）　　　　　　　　　  　静岡県倉庫協会</t>
    <rPh sb="12" eb="14">
      <t>ヘイセイ</t>
    </rPh>
    <rPh sb="16" eb="17">
      <t>ネン</t>
    </rPh>
    <rPh sb="19" eb="21">
      <t>ガツマツ</t>
    </rPh>
    <rPh sb="20" eb="21">
      <t>マツ</t>
    </rPh>
    <rPh sb="21" eb="23">
      <t>ジョウイ</t>
    </rPh>
    <rPh sb="25" eb="27">
      <t>ヒンモク</t>
    </rPh>
    <rPh sb="27" eb="29">
      <t>ホカン</t>
    </rPh>
    <rPh sb="29" eb="31">
      <t>ザンダカ</t>
    </rPh>
    <rPh sb="32" eb="33">
      <t>ケン</t>
    </rPh>
    <rPh sb="33" eb="35">
      <t>ゴウケイ</t>
    </rPh>
    <rPh sb="48" eb="51">
      <t>シズオカケン</t>
    </rPh>
    <rPh sb="51" eb="53">
      <t>ソウコ</t>
    </rPh>
    <rPh sb="53" eb="54">
      <t>キョウ</t>
    </rPh>
    <rPh sb="54" eb="55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</si>
</sst>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.0;[Red]\-#,##0.0"/>
    <numFmt numFmtId="177" formatCode="0.0_ "/>
    <numFmt numFmtId="178" formatCode="#,##0.0_ ;[Red]\-#,##0.0\ "/>
    <numFmt numFmtId="179" formatCode="#,##0_ ;[Red]\-#,##0\ "/>
    <numFmt numFmtId="180" formatCode="0.0_);[Red]\(0.0\)"/>
    <numFmt numFmtId="181" formatCode="0_ "/>
    <numFmt numFmtId="182" formatCode="[&lt;=99999999]####\-####;\(00\)\ ####\-####"/>
    <numFmt numFmtId="183" formatCode="0.0%"/>
    <numFmt numFmtId="184" formatCode="0.000_ "/>
  </numFmts>
  <fonts count="4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HG正楷書体-PRO"/>
      <family val="4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HGｺﾞｼｯｸE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4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57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indexed="14"/>
      <name val="ＭＳ Ｐゴシック"/>
      <family val="3"/>
      <charset val="128"/>
    </font>
    <font>
      <sz val="11"/>
      <name val="HGS明朝B"/>
      <family val="1"/>
      <charset val="128"/>
    </font>
    <font>
      <sz val="11"/>
      <name val="HG明朝B"/>
      <family val="1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6" tint="-0.499984740745262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CC66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971F9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C0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FF99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</cellStyleXfs>
  <cellXfs count="575">
    <xf numFmtId="0" fontId="0" fillId="0" borderId="0" xfId="0"/>
    <xf numFmtId="0" fontId="0" fillId="0" borderId="0" xfId="0" applyBorder="1"/>
    <xf numFmtId="38" fontId="0" fillId="0" borderId="0" xfId="1" applyFont="1" applyBorder="1"/>
    <xf numFmtId="0" fontId="3" fillId="0" borderId="0" xfId="0" applyFont="1"/>
    <xf numFmtId="0" fontId="4" fillId="0" borderId="0" xfId="0" applyFont="1"/>
    <xf numFmtId="0" fontId="0" fillId="0" borderId="1" xfId="0" applyBorder="1"/>
    <xf numFmtId="38" fontId="0" fillId="0" borderId="1" xfId="1" applyFont="1" applyBorder="1"/>
    <xf numFmtId="0" fontId="0" fillId="0" borderId="1" xfId="0" applyBorder="1" applyAlignment="1">
      <alignment horizontal="left"/>
    </xf>
    <xf numFmtId="38" fontId="0" fillId="0" borderId="0" xfId="0" applyNumberFormat="1"/>
    <xf numFmtId="38" fontId="1" fillId="0" borderId="1" xfId="1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38" fontId="0" fillId="0" borderId="0" xfId="1" applyFont="1"/>
    <xf numFmtId="0" fontId="6" fillId="0" borderId="1" xfId="0" applyFont="1" applyBorder="1"/>
    <xf numFmtId="0" fontId="7" fillId="0" borderId="1" xfId="0" applyFont="1" applyBorder="1"/>
    <xf numFmtId="179" fontId="1" fillId="0" borderId="1" xfId="1" applyNumberFormat="1" applyBorder="1"/>
    <xf numFmtId="0" fontId="0" fillId="0" borderId="2" xfId="0" applyBorder="1"/>
    <xf numFmtId="179" fontId="1" fillId="0" borderId="0" xfId="1" applyNumberFormat="1" applyBorder="1"/>
    <xf numFmtId="0" fontId="9" fillId="0" borderId="0" xfId="0" applyFont="1"/>
    <xf numFmtId="177" fontId="0" fillId="0" borderId="0" xfId="0" applyNumberFormat="1"/>
    <xf numFmtId="177" fontId="0" fillId="0" borderId="0" xfId="0" applyNumberFormat="1" applyBorder="1"/>
    <xf numFmtId="0" fontId="7" fillId="0" borderId="0" xfId="0" applyFont="1" applyBorder="1"/>
    <xf numFmtId="0" fontId="0" fillId="0" borderId="0" xfId="0" applyAlignment="1">
      <alignment horizontal="left"/>
    </xf>
    <xf numFmtId="178" fontId="3" fillId="0" borderId="1" xfId="0" applyNumberFormat="1" applyFont="1" applyBorder="1"/>
    <xf numFmtId="0" fontId="3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9" fontId="1" fillId="0" borderId="1" xfId="1" applyNumberFormat="1" applyFont="1" applyBorder="1" applyAlignment="1">
      <alignment horizontal="center"/>
    </xf>
    <xf numFmtId="38" fontId="1" fillId="0" borderId="0" xfId="1"/>
    <xf numFmtId="38" fontId="1" fillId="0" borderId="0" xfId="1" applyBorder="1"/>
    <xf numFmtId="38" fontId="1" fillId="0" borderId="0" xfId="1" applyFont="1" applyBorder="1"/>
    <xf numFmtId="179" fontId="0" fillId="0" borderId="0" xfId="0" applyNumberFormat="1"/>
    <xf numFmtId="0" fontId="11" fillId="0" borderId="0" xfId="0" applyFont="1"/>
    <xf numFmtId="0" fontId="11" fillId="0" borderId="5" xfId="0" applyFont="1" applyBorder="1"/>
    <xf numFmtId="0" fontId="11" fillId="0" borderId="0" xfId="0" applyFont="1" applyBorder="1"/>
    <xf numFmtId="38" fontId="0" fillId="0" borderId="0" xfId="0" applyNumberFormat="1" applyBorder="1"/>
    <xf numFmtId="0" fontId="10" fillId="0" borderId="0" xfId="0" applyFont="1" applyBorder="1"/>
    <xf numFmtId="0" fontId="1" fillId="0" borderId="0" xfId="0" applyFont="1"/>
    <xf numFmtId="0" fontId="1" fillId="0" borderId="1" xfId="0" applyFont="1" applyBorder="1"/>
    <xf numFmtId="177" fontId="1" fillId="0" borderId="1" xfId="0" applyNumberFormat="1" applyFont="1" applyBorder="1"/>
    <xf numFmtId="0" fontId="0" fillId="0" borderId="0" xfId="0" applyAlignment="1">
      <alignment vertical="top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3" xfId="0" applyFont="1" applyBorder="1" applyAlignment="1"/>
    <xf numFmtId="0" fontId="3" fillId="0" borderId="10" xfId="0" applyFont="1" applyBorder="1" applyAlignment="1"/>
    <xf numFmtId="0" fontId="3" fillId="0" borderId="3" xfId="0" applyFont="1" applyBorder="1" applyAlignment="1">
      <alignment horizontal="distributed"/>
    </xf>
    <xf numFmtId="0" fontId="0" fillId="0" borderId="0" xfId="0" applyAlignment="1">
      <alignment horizontal="center"/>
    </xf>
    <xf numFmtId="38" fontId="1" fillId="0" borderId="1" xfId="1" applyBorder="1"/>
    <xf numFmtId="38" fontId="1" fillId="0" borderId="11" xfId="1" applyBorder="1"/>
    <xf numFmtId="38" fontId="1" fillId="0" borderId="13" xfId="1" applyBorder="1"/>
    <xf numFmtId="0" fontId="13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0" fillId="0" borderId="0" xfId="0" applyFill="1"/>
    <xf numFmtId="0" fontId="0" fillId="0" borderId="14" xfId="0" applyBorder="1"/>
    <xf numFmtId="38" fontId="0" fillId="0" borderId="1" xfId="0" applyNumberFormat="1" applyBorder="1"/>
    <xf numFmtId="0" fontId="15" fillId="0" borderId="0" xfId="0" applyFont="1"/>
    <xf numFmtId="0" fontId="1" fillId="0" borderId="0" xfId="0" applyFont="1" applyBorder="1" applyAlignment="1">
      <alignment horizontal="distributed"/>
    </xf>
    <xf numFmtId="0" fontId="0" fillId="0" borderId="0" xfId="0" applyBorder="1" applyAlignment="1">
      <alignment horizontal="distributed"/>
    </xf>
    <xf numFmtId="177" fontId="1" fillId="0" borderId="0" xfId="0" applyNumberFormat="1" applyFont="1" applyBorder="1"/>
    <xf numFmtId="0" fontId="1" fillId="0" borderId="0" xfId="0" applyFont="1" applyBorder="1"/>
    <xf numFmtId="177" fontId="0" fillId="0" borderId="1" xfId="0" applyNumberFormat="1" applyBorder="1"/>
    <xf numFmtId="0" fontId="15" fillId="0" borderId="0" xfId="0" applyFont="1" applyBorder="1"/>
    <xf numFmtId="0" fontId="18" fillId="0" borderId="0" xfId="0" applyFont="1"/>
    <xf numFmtId="38" fontId="0" fillId="0" borderId="13" xfId="0" applyNumberFormat="1" applyBorder="1"/>
    <xf numFmtId="180" fontId="0" fillId="0" borderId="1" xfId="0" applyNumberFormat="1" applyBorder="1"/>
    <xf numFmtId="180" fontId="0" fillId="0" borderId="2" xfId="0" applyNumberFormat="1" applyBorder="1"/>
    <xf numFmtId="177" fontId="0" fillId="0" borderId="2" xfId="0" applyNumberFormat="1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/>
    <xf numFmtId="177" fontId="0" fillId="0" borderId="15" xfId="0" applyNumberFormat="1" applyBorder="1"/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23" xfId="0" applyBorder="1" applyAlignment="1">
      <alignment horizontal="center"/>
    </xf>
    <xf numFmtId="38" fontId="0" fillId="0" borderId="23" xfId="1" applyFont="1" applyBorder="1"/>
    <xf numFmtId="180" fontId="0" fillId="0" borderId="23" xfId="0" applyNumberFormat="1" applyBorder="1"/>
    <xf numFmtId="0" fontId="0" fillId="0" borderId="23" xfId="0" applyBorder="1"/>
    <xf numFmtId="177" fontId="0" fillId="0" borderId="23" xfId="0" applyNumberFormat="1" applyBorder="1"/>
    <xf numFmtId="0" fontId="0" fillId="0" borderId="24" xfId="0" applyBorder="1"/>
    <xf numFmtId="0" fontId="7" fillId="0" borderId="20" xfId="0" applyFont="1" applyBorder="1"/>
    <xf numFmtId="0" fontId="6" fillId="0" borderId="20" xfId="0" applyFont="1" applyBorder="1"/>
    <xf numFmtId="0" fontId="0" fillId="0" borderId="25" xfId="0" applyBorder="1" applyAlignment="1">
      <alignment horizontal="center"/>
    </xf>
    <xf numFmtId="0" fontId="7" fillId="0" borderId="26" xfId="0" applyFont="1" applyBorder="1"/>
    <xf numFmtId="0" fontId="0" fillId="0" borderId="20" xfId="0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/>
    <xf numFmtId="0" fontId="1" fillId="0" borderId="25" xfId="0" applyFont="1" applyBorder="1" applyAlignment="1">
      <alignment horizontal="center"/>
    </xf>
    <xf numFmtId="38" fontId="1" fillId="0" borderId="15" xfId="1" applyFont="1" applyBorder="1"/>
    <xf numFmtId="0" fontId="1" fillId="0" borderId="26" xfId="0" applyFont="1" applyBorder="1"/>
    <xf numFmtId="0" fontId="1" fillId="0" borderId="21" xfId="0" applyFont="1" applyBorder="1" applyAlignment="1">
      <alignment horizontal="center"/>
    </xf>
    <xf numFmtId="38" fontId="1" fillId="0" borderId="2" xfId="1" applyFont="1" applyBorder="1"/>
    <xf numFmtId="177" fontId="1" fillId="0" borderId="2" xfId="0" applyNumberFormat="1" applyFont="1" applyBorder="1"/>
    <xf numFmtId="0" fontId="1" fillId="0" borderId="2" xfId="0" applyFont="1" applyBorder="1"/>
    <xf numFmtId="0" fontId="1" fillId="0" borderId="27" xfId="0" applyFont="1" applyBorder="1"/>
    <xf numFmtId="0" fontId="1" fillId="0" borderId="23" xfId="0" applyFont="1" applyBorder="1" applyAlignment="1">
      <alignment horizontal="center"/>
    </xf>
    <xf numFmtId="38" fontId="1" fillId="0" borderId="23" xfId="1" applyFont="1" applyBorder="1"/>
    <xf numFmtId="177" fontId="1" fillId="0" borderId="23" xfId="0" applyNumberFormat="1" applyFont="1" applyBorder="1"/>
    <xf numFmtId="0" fontId="1" fillId="0" borderId="2" xfId="0" applyFont="1" applyBorder="1" applyAlignment="1">
      <alignment horizontal="center"/>
    </xf>
    <xf numFmtId="180" fontId="1" fillId="0" borderId="1" xfId="0" applyNumberFormat="1" applyFont="1" applyBorder="1"/>
    <xf numFmtId="180" fontId="1" fillId="0" borderId="15" xfId="0" applyNumberFormat="1" applyFont="1" applyBorder="1"/>
    <xf numFmtId="38" fontId="0" fillId="0" borderId="2" xfId="1" applyFont="1" applyBorder="1"/>
    <xf numFmtId="180" fontId="1" fillId="0" borderId="2" xfId="0" applyNumberFormat="1" applyFont="1" applyBorder="1"/>
    <xf numFmtId="0" fontId="0" fillId="0" borderId="4" xfId="0" applyBorder="1"/>
    <xf numFmtId="0" fontId="0" fillId="0" borderId="13" xfId="0" applyBorder="1"/>
    <xf numFmtId="0" fontId="3" fillId="0" borderId="0" xfId="0" applyFont="1" applyBorder="1"/>
    <xf numFmtId="177" fontId="3" fillId="0" borderId="1" xfId="0" applyNumberFormat="1" applyFont="1" applyBorder="1" applyAlignment="1"/>
    <xf numFmtId="0" fontId="15" fillId="0" borderId="1" xfId="0" applyFont="1" applyBorder="1"/>
    <xf numFmtId="0" fontId="5" fillId="0" borderId="13" xfId="0" applyFont="1" applyBorder="1" applyAlignment="1">
      <alignment horizontal="center"/>
    </xf>
    <xf numFmtId="0" fontId="0" fillId="0" borderId="1" xfId="0" applyFill="1" applyBorder="1"/>
    <xf numFmtId="0" fontId="10" fillId="0" borderId="5" xfId="0" applyFont="1" applyBorder="1"/>
    <xf numFmtId="177" fontId="0" fillId="0" borderId="24" xfId="0" applyNumberFormat="1" applyBorder="1" applyAlignment="1">
      <alignment horizontal="center"/>
    </xf>
    <xf numFmtId="177" fontId="3" fillId="0" borderId="1" xfId="0" applyNumberFormat="1" applyFont="1" applyBorder="1" applyAlignment="1">
      <alignment horizontal="right"/>
    </xf>
    <xf numFmtId="177" fontId="3" fillId="0" borderId="1" xfId="0" applyNumberFormat="1" applyFont="1" applyBorder="1"/>
    <xf numFmtId="0" fontId="0" fillId="2" borderId="0" xfId="0" applyFill="1"/>
    <xf numFmtId="179" fontId="1" fillId="3" borderId="1" xfId="1" applyNumberFormat="1" applyFill="1" applyBorder="1"/>
    <xf numFmtId="179" fontId="1" fillId="0" borderId="1" xfId="1" applyNumberFormat="1" applyFill="1" applyBorder="1"/>
    <xf numFmtId="38" fontId="1" fillId="0" borderId="11" xfId="1" applyFill="1" applyBorder="1"/>
    <xf numFmtId="38" fontId="1" fillId="0" borderId="1" xfId="1" applyFill="1" applyBorder="1"/>
    <xf numFmtId="0" fontId="0" fillId="0" borderId="0" xfId="0" applyFill="1" applyBorder="1"/>
    <xf numFmtId="38" fontId="1" fillId="0" borderId="0" xfId="1" applyFill="1" applyBorder="1"/>
    <xf numFmtId="38" fontId="1" fillId="0" borderId="9" xfId="1" applyBorder="1"/>
    <xf numFmtId="0" fontId="7" fillId="0" borderId="2" xfId="0" applyFont="1" applyBorder="1"/>
    <xf numFmtId="0" fontId="21" fillId="0" borderId="0" xfId="0" applyFont="1"/>
    <xf numFmtId="38" fontId="21" fillId="0" borderId="0" xfId="1" applyFont="1" applyBorder="1"/>
    <xf numFmtId="0" fontId="20" fillId="0" borderId="1" xfId="0" applyFont="1" applyBorder="1" applyAlignment="1">
      <alignment horizontal="center"/>
    </xf>
    <xf numFmtId="0" fontId="1" fillId="0" borderId="13" xfId="0" applyFont="1" applyBorder="1"/>
    <xf numFmtId="0" fontId="1" fillId="0" borderId="13" xfId="0" applyFont="1" applyFill="1" applyBorder="1"/>
    <xf numFmtId="38" fontId="21" fillId="0" borderId="0" xfId="1" applyFont="1" applyFill="1" applyBorder="1"/>
    <xf numFmtId="38" fontId="1" fillId="0" borderId="1" xfId="1" applyFont="1" applyFill="1" applyBorder="1"/>
    <xf numFmtId="0" fontId="20" fillId="0" borderId="1" xfId="0" applyFont="1" applyBorder="1"/>
    <xf numFmtId="0" fontId="10" fillId="0" borderId="13" xfId="0" applyFont="1" applyBorder="1"/>
    <xf numFmtId="177" fontId="1" fillId="0" borderId="1" xfId="0" applyNumberFormat="1" applyFont="1" applyBorder="1" applyAlignment="1">
      <alignment horizontal="right"/>
    </xf>
    <xf numFmtId="38" fontId="1" fillId="0" borderId="23" xfId="1" applyBorder="1"/>
    <xf numFmtId="0" fontId="22" fillId="0" borderId="0" xfId="0" applyFont="1"/>
    <xf numFmtId="0" fontId="23" fillId="0" borderId="0" xfId="0" applyFont="1"/>
    <xf numFmtId="0" fontId="9" fillId="0" borderId="0" xfId="0" applyFont="1" applyAlignment="1">
      <alignment horizontal="left" vertical="center"/>
    </xf>
    <xf numFmtId="0" fontId="8" fillId="0" borderId="0" xfId="0" applyFont="1" applyBorder="1"/>
    <xf numFmtId="0" fontId="16" fillId="0" borderId="0" xfId="0" applyFont="1" applyBorder="1"/>
    <xf numFmtId="0" fontId="7" fillId="0" borderId="0" xfId="0" applyFont="1" applyBorder="1" applyAlignment="1">
      <alignment horizontal="center"/>
    </xf>
    <xf numFmtId="0" fontId="19" fillId="0" borderId="0" xfId="0" applyFont="1" applyBorder="1"/>
    <xf numFmtId="0" fontId="15" fillId="0" borderId="28" xfId="0" applyFont="1" applyBorder="1"/>
    <xf numFmtId="0" fontId="17" fillId="0" borderId="0" xfId="0" applyFont="1" applyBorder="1"/>
    <xf numFmtId="0" fontId="18" fillId="0" borderId="0" xfId="0" applyFont="1" applyBorder="1" applyAlignment="1">
      <alignment horizontal="center"/>
    </xf>
    <xf numFmtId="0" fontId="18" fillId="0" borderId="0" xfId="0" applyFont="1" applyBorder="1"/>
    <xf numFmtId="38" fontId="1" fillId="0" borderId="0" xfId="1" applyFill="1"/>
    <xf numFmtId="179" fontId="0" fillId="0" borderId="0" xfId="0" applyNumberFormat="1" applyFill="1"/>
    <xf numFmtId="38" fontId="0" fillId="4" borderId="29" xfId="0" applyNumberFormat="1" applyFill="1" applyBorder="1"/>
    <xf numFmtId="0" fontId="1" fillId="0" borderId="1" xfId="0" applyFont="1" applyBorder="1" applyAlignment="1">
      <alignment horizontal="left"/>
    </xf>
    <xf numFmtId="179" fontId="0" fillId="0" borderId="0" xfId="0" applyNumberFormat="1" applyAlignment="1">
      <alignment horizontal="center"/>
    </xf>
    <xf numFmtId="179" fontId="1" fillId="3" borderId="2" xfId="1" applyNumberFormat="1" applyFill="1" applyBorder="1"/>
    <xf numFmtId="179" fontId="1" fillId="0" borderId="2" xfId="1" applyNumberFormat="1" applyBorder="1"/>
    <xf numFmtId="0" fontId="0" fillId="0" borderId="31" xfId="0" applyBorder="1"/>
    <xf numFmtId="38" fontId="1" fillId="0" borderId="31" xfId="1" applyBorder="1"/>
    <xf numFmtId="0" fontId="0" fillId="2" borderId="1" xfId="0" applyFill="1" applyBorder="1"/>
    <xf numFmtId="38" fontId="0" fillId="5" borderId="1" xfId="0" applyNumberFormat="1" applyFill="1" applyBorder="1"/>
    <xf numFmtId="38" fontId="0" fillId="5" borderId="11" xfId="0" applyNumberFormat="1" applyFill="1" applyBorder="1"/>
    <xf numFmtId="38" fontId="0" fillId="6" borderId="1" xfId="0" applyNumberFormat="1" applyFill="1" applyBorder="1"/>
    <xf numFmtId="0" fontId="25" fillId="2" borderId="1" xfId="0" applyFont="1" applyFill="1" applyBorder="1"/>
    <xf numFmtId="0" fontId="0" fillId="0" borderId="11" xfId="0" applyFill="1" applyBorder="1"/>
    <xf numFmtId="38" fontId="1" fillId="0" borderId="12" xfId="1" applyFill="1" applyBorder="1"/>
    <xf numFmtId="0" fontId="20" fillId="2" borderId="1" xfId="0" applyFont="1" applyFill="1" applyBorder="1"/>
    <xf numFmtId="38" fontId="0" fillId="0" borderId="29" xfId="0" applyNumberFormat="1" applyFill="1" applyBorder="1"/>
    <xf numFmtId="38" fontId="3" fillId="6" borderId="30" xfId="1" applyFont="1" applyFill="1" applyBorder="1"/>
    <xf numFmtId="38" fontId="0" fillId="7" borderId="30" xfId="0" applyNumberFormat="1" applyFill="1" applyBorder="1"/>
    <xf numFmtId="38" fontId="0" fillId="7" borderId="5" xfId="0" applyNumberFormat="1" applyFill="1" applyBorder="1"/>
    <xf numFmtId="179" fontId="0" fillId="0" borderId="0" xfId="0" applyNumberFormat="1" applyAlignment="1">
      <alignment horizontal="right"/>
    </xf>
    <xf numFmtId="38" fontId="1" fillId="0" borderId="9" xfId="1" applyFill="1" applyBorder="1"/>
    <xf numFmtId="38" fontId="10" fillId="0" borderId="13" xfId="0" applyNumberFormat="1" applyFont="1" applyBorder="1"/>
    <xf numFmtId="0" fontId="0" fillId="2" borderId="13" xfId="0" applyFill="1" applyBorder="1"/>
    <xf numFmtId="0" fontId="3" fillId="0" borderId="2" xfId="0" applyFont="1" applyBorder="1" applyAlignment="1">
      <alignment horizontal="center"/>
    </xf>
    <xf numFmtId="179" fontId="1" fillId="0" borderId="2" xfId="1" applyNumberFormat="1" applyFill="1" applyBorder="1"/>
    <xf numFmtId="177" fontId="3" fillId="0" borderId="2" xfId="0" applyNumberFormat="1" applyFont="1" applyBorder="1"/>
    <xf numFmtId="178" fontId="3" fillId="0" borderId="2" xfId="0" applyNumberFormat="1" applyFont="1" applyBorder="1"/>
    <xf numFmtId="0" fontId="3" fillId="0" borderId="2" xfId="0" applyFont="1" applyBorder="1"/>
    <xf numFmtId="0" fontId="1" fillId="0" borderId="31" xfId="0" applyFont="1" applyBorder="1"/>
    <xf numFmtId="38" fontId="0" fillId="0" borderId="31" xfId="1" applyFont="1" applyBorder="1"/>
    <xf numFmtId="177" fontId="3" fillId="0" borderId="31" xfId="0" applyNumberFormat="1" applyFont="1" applyBorder="1"/>
    <xf numFmtId="178" fontId="3" fillId="0" borderId="31" xfId="0" applyNumberFormat="1" applyFont="1" applyBorder="1"/>
    <xf numFmtId="0" fontId="0" fillId="0" borderId="28" xfId="0" applyBorder="1"/>
    <xf numFmtId="38" fontId="0" fillId="0" borderId="31" xfId="0" applyNumberFormat="1" applyBorder="1"/>
    <xf numFmtId="0" fontId="10" fillId="0" borderId="30" xfId="0" applyFont="1" applyBorder="1" applyAlignment="1">
      <alignment horizontal="center"/>
    </xf>
    <xf numFmtId="177" fontId="1" fillId="0" borderId="31" xfId="0" applyNumberFormat="1" applyFont="1" applyBorder="1"/>
    <xf numFmtId="38" fontId="0" fillId="8" borderId="1" xfId="0" applyNumberFormat="1" applyFill="1" applyBorder="1"/>
    <xf numFmtId="179" fontId="1" fillId="0" borderId="1" xfId="1" applyNumberFormat="1" applyFont="1" applyBorder="1"/>
    <xf numFmtId="0" fontId="0" fillId="0" borderId="2" xfId="0" applyFill="1" applyBorder="1"/>
    <xf numFmtId="38" fontId="1" fillId="0" borderId="2" xfId="1" applyFont="1" applyFill="1" applyBorder="1"/>
    <xf numFmtId="38" fontId="1" fillId="0" borderId="23" xfId="1" applyFont="1" applyFill="1" applyBorder="1"/>
    <xf numFmtId="0" fontId="0" fillId="0" borderId="8" xfId="0" applyFill="1" applyBorder="1"/>
    <xf numFmtId="177" fontId="0" fillId="0" borderId="31" xfId="0" applyNumberFormat="1" applyBorder="1" applyAlignment="1">
      <alignment horizontal="center"/>
    </xf>
    <xf numFmtId="0" fontId="27" fillId="0" borderId="0" xfId="0" applyFont="1"/>
    <xf numFmtId="38" fontId="7" fillId="0" borderId="0" xfId="1" applyFont="1" applyBorder="1"/>
    <xf numFmtId="0" fontId="12" fillId="0" borderId="0" xfId="0" applyFont="1"/>
    <xf numFmtId="0" fontId="11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0" xfId="0" applyFont="1" applyBorder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77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0" xfId="0" applyFont="1" applyBorder="1"/>
    <xf numFmtId="0" fontId="2" fillId="0" borderId="0" xfId="0" applyFont="1" applyBorder="1" applyAlignment="1">
      <alignment horizontal="center"/>
    </xf>
    <xf numFmtId="0" fontId="6" fillId="0" borderId="0" xfId="0" applyFont="1"/>
    <xf numFmtId="0" fontId="5" fillId="0" borderId="0" xfId="0" applyFont="1"/>
    <xf numFmtId="176" fontId="5" fillId="0" borderId="0" xfId="1" applyNumberFormat="1" applyFont="1" applyBorder="1"/>
    <xf numFmtId="176" fontId="6" fillId="0" borderId="1" xfId="1" applyNumberFormat="1" applyFont="1" applyBorder="1" applyAlignment="1">
      <alignment horizontal="center"/>
    </xf>
    <xf numFmtId="181" fontId="6" fillId="0" borderId="0" xfId="0" applyNumberFormat="1" applyFont="1"/>
    <xf numFmtId="38" fontId="7" fillId="0" borderId="0" xfId="1" applyNumberFormat="1" applyFont="1" applyBorder="1"/>
    <xf numFmtId="38" fontId="5" fillId="0" borderId="0" xfId="1" applyFont="1" applyBorder="1"/>
    <xf numFmtId="176" fontId="5" fillId="0" borderId="4" xfId="1" applyNumberFormat="1" applyFont="1" applyBorder="1"/>
    <xf numFmtId="176" fontId="6" fillId="0" borderId="1" xfId="1" applyNumberFormat="1" applyFont="1" applyBorder="1"/>
    <xf numFmtId="0" fontId="6" fillId="0" borderId="0" xfId="0" applyFont="1" applyBorder="1" applyAlignment="1">
      <alignment horizontal="center"/>
    </xf>
    <xf numFmtId="38" fontId="6" fillId="0" borderId="0" xfId="1" applyFont="1" applyBorder="1"/>
    <xf numFmtId="38" fontId="11" fillId="0" borderId="0" xfId="1" applyFont="1"/>
    <xf numFmtId="0" fontId="11" fillId="0" borderId="1" xfId="0" applyFont="1" applyBorder="1"/>
    <xf numFmtId="0" fontId="11" fillId="0" borderId="1" xfId="0" applyFont="1" applyFill="1" applyBorder="1"/>
    <xf numFmtId="179" fontId="0" fillId="7" borderId="31" xfId="0" applyNumberFormat="1" applyFill="1" applyBorder="1"/>
    <xf numFmtId="0" fontId="11" fillId="0" borderId="2" xfId="0" applyFont="1" applyBorder="1"/>
    <xf numFmtId="0" fontId="11" fillId="0" borderId="15" xfId="0" applyFont="1" applyBorder="1"/>
    <xf numFmtId="0" fontId="9" fillId="0" borderId="0" xfId="0" applyFont="1" applyAlignment="1">
      <alignment horizontal="center"/>
    </xf>
    <xf numFmtId="177" fontId="1" fillId="0" borderId="1" xfId="0" applyNumberFormat="1" applyFont="1" applyFill="1" applyBorder="1"/>
    <xf numFmtId="181" fontId="3" fillId="0" borderId="0" xfId="0" applyNumberFormat="1" applyFont="1" applyFill="1" applyBorder="1" applyAlignment="1">
      <alignment horizontal="center" vertical="center" textRotation="255"/>
    </xf>
    <xf numFmtId="0" fontId="0" fillId="0" borderId="4" xfId="0" applyFill="1" applyBorder="1"/>
    <xf numFmtId="38" fontId="11" fillId="0" borderId="1" xfId="0" applyNumberFormat="1" applyFont="1" applyBorder="1"/>
    <xf numFmtId="38" fontId="1" fillId="0" borderId="2" xfId="1" applyFill="1" applyBorder="1"/>
    <xf numFmtId="38" fontId="0" fillId="0" borderId="31" xfId="1" applyFont="1" applyFill="1" applyBorder="1"/>
    <xf numFmtId="38" fontId="0" fillId="2" borderId="32" xfId="1" applyFont="1" applyFill="1" applyBorder="1"/>
    <xf numFmtId="38" fontId="11" fillId="2" borderId="1" xfId="1" applyFont="1" applyFill="1" applyBorder="1"/>
    <xf numFmtId="38" fontId="11" fillId="2" borderId="2" xfId="1" applyFont="1" applyFill="1" applyBorder="1"/>
    <xf numFmtId="38" fontId="24" fillId="2" borderId="1" xfId="1" applyFont="1" applyFill="1" applyBorder="1"/>
    <xf numFmtId="38" fontId="24" fillId="2" borderId="11" xfId="1" applyFont="1" applyFill="1" applyBorder="1"/>
    <xf numFmtId="38" fontId="24" fillId="2" borderId="12" xfId="1" applyFont="1" applyFill="1" applyBorder="1"/>
    <xf numFmtId="38" fontId="0" fillId="0" borderId="31" xfId="0" applyNumberFormat="1" applyFill="1" applyBorder="1"/>
    <xf numFmtId="0" fontId="0" fillId="0" borderId="1" xfId="0" applyFill="1" applyBorder="1" applyAlignment="1">
      <alignment horizontal="distributed"/>
    </xf>
    <xf numFmtId="0" fontId="0" fillId="0" borderId="11" xfId="0" applyBorder="1"/>
    <xf numFmtId="0" fontId="0" fillId="0" borderId="3" xfId="0" applyFill="1" applyBorder="1"/>
    <xf numFmtId="0" fontId="11" fillId="0" borderId="11" xfId="0" applyFont="1" applyBorder="1"/>
    <xf numFmtId="38" fontId="0" fillId="2" borderId="31" xfId="1" applyFont="1" applyFill="1" applyBorder="1"/>
    <xf numFmtId="0" fontId="11" fillId="0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9" fillId="7" borderId="1" xfId="0" applyFont="1" applyFill="1" applyBorder="1"/>
    <xf numFmtId="0" fontId="21" fillId="5" borderId="1" xfId="0" applyFont="1" applyFill="1" applyBorder="1" applyAlignment="1">
      <alignment horizontal="center"/>
    </xf>
    <xf numFmtId="0" fontId="0" fillId="2" borderId="2" xfId="0" applyFill="1" applyBorder="1"/>
    <xf numFmtId="0" fontId="25" fillId="2" borderId="2" xfId="0" applyFont="1" applyFill="1" applyBorder="1"/>
    <xf numFmtId="0" fontId="9" fillId="9" borderId="1" xfId="0" applyFont="1" applyFill="1" applyBorder="1"/>
    <xf numFmtId="0" fontId="0" fillId="8" borderId="1" xfId="0" applyFill="1" applyBorder="1" applyAlignment="1">
      <alignment horizontal="center"/>
    </xf>
    <xf numFmtId="38" fontId="9" fillId="0" borderId="0" xfId="1" applyFont="1" applyFill="1" applyBorder="1"/>
    <xf numFmtId="0" fontId="9" fillId="9" borderId="1" xfId="0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9" fillId="9" borderId="33" xfId="0" applyFont="1" applyFill="1" applyBorder="1"/>
    <xf numFmtId="0" fontId="9" fillId="9" borderId="0" xfId="0" applyFont="1" applyFill="1" applyBorder="1"/>
    <xf numFmtId="0" fontId="0" fillId="2" borderId="1" xfId="0" applyFill="1" applyBorder="1" applyAlignment="1">
      <alignment horizontal="center"/>
    </xf>
    <xf numFmtId="0" fontId="9" fillId="10" borderId="1" xfId="0" applyFont="1" applyFill="1" applyBorder="1"/>
    <xf numFmtId="0" fontId="9" fillId="10" borderId="0" xfId="0" applyFont="1" applyFill="1" applyBorder="1"/>
    <xf numFmtId="0" fontId="9" fillId="7" borderId="0" xfId="0" applyFont="1" applyFill="1" applyBorder="1"/>
    <xf numFmtId="38" fontId="1" fillId="0" borderId="17" xfId="1" applyFill="1" applyBorder="1"/>
    <xf numFmtId="176" fontId="6" fillId="0" borderId="0" xfId="1" applyNumberFormat="1" applyFont="1" applyFill="1" applyBorder="1" applyAlignment="1">
      <alignment horizontal="center"/>
    </xf>
    <xf numFmtId="38" fontId="1" fillId="0" borderId="11" xfId="1" applyFont="1" applyFill="1" applyBorder="1"/>
    <xf numFmtId="0" fontId="0" fillId="0" borderId="1" xfId="0" applyFill="1" applyBorder="1" applyAlignment="1">
      <alignment horizontal="distributed" wrapText="1"/>
    </xf>
    <xf numFmtId="0" fontId="11" fillId="0" borderId="1" xfId="0" applyFont="1" applyFill="1" applyBorder="1" applyAlignment="1">
      <alignment horizontal="distributed"/>
    </xf>
    <xf numFmtId="0" fontId="8" fillId="0" borderId="3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79" fontId="1" fillId="3" borderId="1" xfId="1" applyNumberFormat="1" applyFont="1" applyFill="1" applyBorder="1"/>
    <xf numFmtId="179" fontId="1" fillId="3" borderId="15" xfId="1" applyNumberFormat="1" applyFill="1" applyBorder="1"/>
    <xf numFmtId="0" fontId="7" fillId="0" borderId="0" xfId="0" applyFont="1"/>
    <xf numFmtId="179" fontId="1" fillId="3" borderId="11" xfId="1" applyNumberFormat="1" applyFont="1" applyFill="1" applyBorder="1"/>
    <xf numFmtId="38" fontId="1" fillId="0" borderId="1" xfId="0" applyNumberFormat="1" applyFont="1" applyBorder="1"/>
    <xf numFmtId="38" fontId="0" fillId="2" borderId="1" xfId="0" applyNumberFormat="1" applyFill="1" applyBorder="1"/>
    <xf numFmtId="38" fontId="11" fillId="0" borderId="1" xfId="1" applyFont="1" applyBorder="1"/>
    <xf numFmtId="0" fontId="0" fillId="0" borderId="0" xfId="0" applyNumberFormat="1"/>
    <xf numFmtId="0" fontId="7" fillId="0" borderId="3" xfId="0" applyFont="1" applyBorder="1" applyAlignment="1">
      <alignment horizontal="center"/>
    </xf>
    <xf numFmtId="176" fontId="6" fillId="0" borderId="3" xfId="1" applyNumberFormat="1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178" fontId="6" fillId="0" borderId="1" xfId="1" applyNumberFormat="1" applyFont="1" applyBorder="1" applyAlignment="1">
      <alignment horizontal="center"/>
    </xf>
    <xf numFmtId="176" fontId="6" fillId="0" borderId="36" xfId="1" applyNumberFormat="1" applyFont="1" applyBorder="1" applyAlignment="1">
      <alignment horizontal="center"/>
    </xf>
    <xf numFmtId="183" fontId="6" fillId="0" borderId="0" xfId="1" applyNumberFormat="1" applyFont="1" applyBorder="1"/>
    <xf numFmtId="178" fontId="6" fillId="0" borderId="0" xfId="1" applyNumberFormat="1" applyFont="1" applyBorder="1"/>
    <xf numFmtId="177" fontId="6" fillId="0" borderId="36" xfId="0" applyNumberFormat="1" applyFont="1" applyBorder="1" applyAlignment="1">
      <alignment horizontal="center"/>
    </xf>
    <xf numFmtId="176" fontId="6" fillId="0" borderId="36" xfId="0" applyNumberFormat="1" applyFont="1" applyBorder="1" applyAlignment="1">
      <alignment horizontal="center"/>
    </xf>
    <xf numFmtId="180" fontId="5" fillId="0" borderId="0" xfId="0" applyNumberFormat="1" applyFont="1" applyBorder="1"/>
    <xf numFmtId="180" fontId="0" fillId="0" borderId="0" xfId="0" applyNumberFormat="1"/>
    <xf numFmtId="178" fontId="5" fillId="0" borderId="0" xfId="1" applyNumberFormat="1" applyFont="1" applyBorder="1"/>
    <xf numFmtId="0" fontId="6" fillId="0" borderId="0" xfId="0" applyFont="1" applyAlignment="1">
      <alignment horizontal="center"/>
    </xf>
    <xf numFmtId="177" fontId="6" fillId="0" borderId="1" xfId="0" applyNumberFormat="1" applyFont="1" applyBorder="1"/>
    <xf numFmtId="177" fontId="5" fillId="0" borderId="0" xfId="0" applyNumberFormat="1" applyFont="1" applyBorder="1" applyAlignment="1">
      <alignment horizontal="center"/>
    </xf>
    <xf numFmtId="0" fontId="11" fillId="0" borderId="0" xfId="0" applyFont="1" applyFill="1" applyBorder="1"/>
    <xf numFmtId="0" fontId="11" fillId="0" borderId="4" xfId="0" applyFont="1" applyFill="1" applyBorder="1"/>
    <xf numFmtId="177" fontId="1" fillId="0" borderId="23" xfId="0" applyNumberFormat="1" applyFont="1" applyFill="1" applyBorder="1"/>
    <xf numFmtId="38" fontId="1" fillId="0" borderId="1" xfId="0" applyNumberFormat="1" applyFont="1" applyFill="1" applyBorder="1"/>
    <xf numFmtId="177" fontId="0" fillId="0" borderId="1" xfId="0" applyNumberFormat="1" applyFill="1" applyBorder="1"/>
    <xf numFmtId="56" fontId="0" fillId="0" borderId="0" xfId="0" applyNumberFormat="1" applyBorder="1"/>
    <xf numFmtId="0" fontId="0" fillId="0" borderId="2" xfId="0" applyBorder="1" applyAlignment="1">
      <alignment horizontal="left"/>
    </xf>
    <xf numFmtId="179" fontId="0" fillId="0" borderId="1" xfId="1" applyNumberFormat="1" applyFont="1" applyBorder="1"/>
    <xf numFmtId="0" fontId="0" fillId="7" borderId="31" xfId="0" applyFill="1" applyBorder="1" applyAlignment="1">
      <alignment horizontal="center" vertical="center"/>
    </xf>
    <xf numFmtId="0" fontId="11" fillId="0" borderId="2" xfId="0" applyFont="1" applyFill="1" applyBorder="1"/>
    <xf numFmtId="0" fontId="0" fillId="0" borderId="39" xfId="0" applyFill="1" applyBorder="1"/>
    <xf numFmtId="0" fontId="11" fillId="0" borderId="39" xfId="0" applyFont="1" applyFill="1" applyBorder="1"/>
    <xf numFmtId="0" fontId="11" fillId="0" borderId="39" xfId="0" applyFont="1" applyBorder="1"/>
    <xf numFmtId="0" fontId="0" fillId="0" borderId="0" xfId="0"/>
    <xf numFmtId="0" fontId="0" fillId="0" borderId="0" xfId="0"/>
    <xf numFmtId="38" fontId="3" fillId="0" borderId="0" xfId="1" applyFont="1" applyBorder="1"/>
    <xf numFmtId="38" fontId="1" fillId="0" borderId="0" xfId="0" applyNumberFormat="1" applyFont="1" applyBorder="1"/>
    <xf numFmtId="0" fontId="0" fillId="0" borderId="10" xfId="0" applyBorder="1"/>
    <xf numFmtId="0" fontId="0" fillId="0" borderId="0" xfId="0"/>
    <xf numFmtId="38" fontId="1" fillId="0" borderId="0" xfId="1" applyFont="1"/>
    <xf numFmtId="0" fontId="10" fillId="0" borderId="6" xfId="0" applyFont="1" applyBorder="1"/>
    <xf numFmtId="0" fontId="31" fillId="0" borderId="4" xfId="0" applyFont="1" applyBorder="1" applyAlignment="1">
      <alignment horizontal="center"/>
    </xf>
    <xf numFmtId="0" fontId="31" fillId="0" borderId="4" xfId="0" applyFont="1" applyBorder="1" applyAlignment="1">
      <alignment horizontal="left"/>
    </xf>
    <xf numFmtId="0" fontId="10" fillId="0" borderId="4" xfId="0" applyFont="1" applyBorder="1"/>
    <xf numFmtId="0" fontId="10" fillId="0" borderId="7" xfId="0" applyFont="1" applyBorder="1"/>
    <xf numFmtId="0" fontId="10" fillId="0" borderId="0" xfId="0" applyFont="1"/>
    <xf numFmtId="0" fontId="31" fillId="0" borderId="0" xfId="0" applyFont="1" applyBorder="1" applyAlignment="1">
      <alignment horizontal="center"/>
    </xf>
    <xf numFmtId="0" fontId="31" fillId="0" borderId="0" xfId="0" applyFont="1" applyBorder="1" applyAlignment="1">
      <alignment horizontal="left"/>
    </xf>
    <xf numFmtId="0" fontId="10" fillId="0" borderId="37" xfId="0" applyFont="1" applyBorder="1"/>
    <xf numFmtId="0" fontId="34" fillId="0" borderId="13" xfId="0" applyFont="1" applyBorder="1" applyAlignment="1"/>
    <xf numFmtId="0" fontId="0" fillId="0" borderId="0" xfId="0" applyAlignment="1"/>
    <xf numFmtId="0" fontId="0" fillId="0" borderId="37" xfId="0" applyBorder="1" applyAlignment="1"/>
    <xf numFmtId="0" fontId="10" fillId="0" borderId="13" xfId="0" applyFont="1" applyBorder="1" applyAlignment="1">
      <alignment vertical="top"/>
    </xf>
    <xf numFmtId="0" fontId="35" fillId="0" borderId="0" xfId="0" applyFont="1" applyBorder="1" applyAlignment="1">
      <alignment horizontal="center" vertical="top"/>
    </xf>
    <xf numFmtId="0" fontId="31" fillId="0" borderId="0" xfId="0" applyFont="1" applyFill="1" applyBorder="1" applyAlignment="1">
      <alignment horizontal="left" vertical="top"/>
    </xf>
    <xf numFmtId="0" fontId="35" fillId="0" borderId="0" xfId="0" applyFont="1" applyBorder="1" applyAlignment="1">
      <alignment vertical="top"/>
    </xf>
    <xf numFmtId="0" fontId="36" fillId="0" borderId="0" xfId="0" applyFont="1" applyBorder="1"/>
    <xf numFmtId="0" fontId="36" fillId="0" borderId="13" xfId="0" applyFont="1" applyBorder="1"/>
    <xf numFmtId="0" fontId="36" fillId="7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left"/>
    </xf>
    <xf numFmtId="0" fontId="36" fillId="0" borderId="0" xfId="0" applyFont="1" applyBorder="1" applyAlignment="1">
      <alignment horizontal="distributed"/>
    </xf>
    <xf numFmtId="0" fontId="36" fillId="0" borderId="37" xfId="0" applyFont="1" applyBorder="1"/>
    <xf numFmtId="0" fontId="36" fillId="0" borderId="0" xfId="0" applyFont="1"/>
    <xf numFmtId="0" fontId="36" fillId="0" borderId="0" xfId="0" applyFont="1" applyBorder="1" applyAlignment="1">
      <alignment horizontal="center"/>
    </xf>
    <xf numFmtId="0" fontId="36" fillId="5" borderId="0" xfId="0" applyFont="1" applyFill="1" applyBorder="1" applyAlignment="1">
      <alignment horizontal="center"/>
    </xf>
    <xf numFmtId="0" fontId="36" fillId="3" borderId="0" xfId="0" applyFont="1" applyFill="1" applyBorder="1" applyAlignment="1">
      <alignment horizontal="center"/>
    </xf>
    <xf numFmtId="0" fontId="36" fillId="2" borderId="0" xfId="0" applyFont="1" applyFill="1" applyAlignment="1">
      <alignment horizontal="center"/>
    </xf>
    <xf numFmtId="0" fontId="36" fillId="0" borderId="0" xfId="0" applyFont="1" applyFill="1" applyAlignment="1">
      <alignment horizontal="left"/>
    </xf>
    <xf numFmtId="0" fontId="36" fillId="12" borderId="0" xfId="0" applyFont="1" applyFill="1" applyBorder="1" applyAlignment="1">
      <alignment horizontal="center"/>
    </xf>
    <xf numFmtId="0" fontId="36" fillId="10" borderId="0" xfId="0" applyFont="1" applyFill="1" applyBorder="1" applyAlignment="1">
      <alignment horizontal="center"/>
    </xf>
    <xf numFmtId="0" fontId="36" fillId="13" borderId="0" xfId="0" applyFont="1" applyFill="1" applyBorder="1" applyAlignment="1">
      <alignment horizontal="center"/>
    </xf>
    <xf numFmtId="0" fontId="36" fillId="1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0" fontId="36" fillId="15" borderId="0" xfId="0" applyFont="1" applyFill="1" applyBorder="1" applyAlignment="1">
      <alignment horizontal="center"/>
    </xf>
    <xf numFmtId="58" fontId="38" fillId="0" borderId="13" xfId="0" applyNumberFormat="1" applyFont="1" applyBorder="1" applyAlignment="1"/>
    <xf numFmtId="58" fontId="38" fillId="0" borderId="0" xfId="0" applyNumberFormat="1" applyFont="1" applyBorder="1" applyAlignment="1">
      <alignment horizontal="center"/>
    </xf>
    <xf numFmtId="58" fontId="38" fillId="0" borderId="0" xfId="0" applyNumberFormat="1" applyFont="1" applyFill="1" applyBorder="1" applyAlignment="1"/>
    <xf numFmtId="58" fontId="38" fillId="0" borderId="0" xfId="0" applyNumberFormat="1" applyFont="1" applyBorder="1" applyAlignment="1"/>
    <xf numFmtId="58" fontId="38" fillId="0" borderId="37" xfId="0" applyNumberFormat="1" applyFont="1" applyBorder="1" applyAlignment="1"/>
    <xf numFmtId="0" fontId="37" fillId="0" borderId="0" xfId="0" applyFont="1" applyFill="1" applyBorder="1" applyAlignment="1">
      <alignment horizontal="left"/>
    </xf>
    <xf numFmtId="0" fontId="38" fillId="0" borderId="13" xfId="0" applyFont="1" applyBorder="1" applyAlignment="1"/>
    <xf numFmtId="0" fontId="38" fillId="0" borderId="0" xfId="0" applyFont="1" applyBorder="1" applyAlignment="1"/>
    <xf numFmtId="0" fontId="38" fillId="0" borderId="37" xfId="0" applyFont="1" applyBorder="1" applyAlignment="1"/>
    <xf numFmtId="0" fontId="36" fillId="0" borderId="13" xfId="0" applyFont="1" applyBorder="1" applyAlignment="1"/>
    <xf numFmtId="0" fontId="36" fillId="0" borderId="0" xfId="0" applyFont="1" applyBorder="1" applyAlignment="1"/>
    <xf numFmtId="0" fontId="36" fillId="0" borderId="37" xfId="0" applyFont="1" applyBorder="1" applyAlignment="1"/>
    <xf numFmtId="0" fontId="38" fillId="0" borderId="0" xfId="0" applyFont="1" applyBorder="1" applyAlignment="1">
      <alignment horizontal="center"/>
    </xf>
    <xf numFmtId="0" fontId="38" fillId="0" borderId="0" xfId="0" applyFont="1" applyFill="1" applyBorder="1" applyAlignment="1"/>
    <xf numFmtId="0" fontId="36" fillId="0" borderId="0" xfId="0" applyFont="1" applyBorder="1" applyAlignment="1">
      <alignment horizontal="left"/>
    </xf>
    <xf numFmtId="0" fontId="36" fillId="0" borderId="8" xfId="0" applyFont="1" applyBorder="1"/>
    <xf numFmtId="0" fontId="36" fillId="0" borderId="41" xfId="0" applyFont="1" applyBorder="1" applyAlignment="1">
      <alignment horizontal="center"/>
    </xf>
    <xf numFmtId="0" fontId="36" fillId="0" borderId="41" xfId="0" applyFont="1" applyBorder="1" applyAlignment="1">
      <alignment horizontal="left"/>
    </xf>
    <xf numFmtId="0" fontId="36" fillId="0" borderId="41" xfId="0" applyFont="1" applyBorder="1"/>
    <xf numFmtId="0" fontId="36" fillId="0" borderId="9" xfId="0" applyFont="1" applyBorder="1"/>
    <xf numFmtId="0" fontId="31" fillId="0" borderId="0" xfId="0" applyFont="1" applyBorder="1"/>
    <xf numFmtId="0" fontId="31" fillId="0" borderId="0" xfId="0" applyFont="1"/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0" fontId="36" fillId="16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2" xfId="0" applyFill="1" applyBorder="1"/>
    <xf numFmtId="38" fontId="1" fillId="11" borderId="1" xfId="1" applyFont="1" applyFill="1" applyBorder="1" applyAlignment="1">
      <alignment horizontal="right"/>
    </xf>
    <xf numFmtId="38" fontId="1" fillId="11" borderId="2" xfId="1" applyFont="1" applyFill="1" applyBorder="1" applyAlignment="1">
      <alignment horizontal="right"/>
    </xf>
    <xf numFmtId="38" fontId="1" fillId="11" borderId="32" xfId="1" applyFont="1" applyFill="1" applyBorder="1" applyAlignment="1">
      <alignment horizontal="right"/>
    </xf>
    <xf numFmtId="179" fontId="1" fillId="17" borderId="1" xfId="1" applyNumberFormat="1" applyFont="1" applyFill="1" applyBorder="1"/>
    <xf numFmtId="179" fontId="1" fillId="17" borderId="1" xfId="1" applyNumberFormat="1" applyFill="1" applyBorder="1"/>
    <xf numFmtId="179" fontId="1" fillId="17" borderId="15" xfId="1" applyNumberFormat="1" applyFill="1" applyBorder="1"/>
    <xf numFmtId="0" fontId="0" fillId="0" borderId="1" xfId="0" applyFont="1" applyBorder="1" applyAlignment="1">
      <alignment horizontal="center"/>
    </xf>
    <xf numFmtId="177" fontId="6" fillId="0" borderId="0" xfId="0" applyNumberFormat="1" applyFont="1" applyBorder="1" applyAlignment="1">
      <alignment horizontal="center"/>
    </xf>
    <xf numFmtId="38" fontId="0" fillId="0" borderId="0" xfId="1" applyFont="1" applyFill="1"/>
    <xf numFmtId="0" fontId="0" fillId="0" borderId="31" xfId="0" applyFont="1" applyBorder="1"/>
    <xf numFmtId="0" fontId="0" fillId="7" borderId="3" xfId="0" applyFill="1" applyBorder="1"/>
    <xf numFmtId="180" fontId="6" fillId="0" borderId="0" xfId="1" applyNumberFormat="1" applyFont="1" applyBorder="1"/>
    <xf numFmtId="177" fontId="0" fillId="0" borderId="0" xfId="0" applyNumberFormat="1" applyFont="1" applyBorder="1"/>
    <xf numFmtId="180" fontId="0" fillId="0" borderId="0" xfId="0" applyNumberFormat="1" applyFont="1" applyBorder="1"/>
    <xf numFmtId="178" fontId="6" fillId="0" borderId="10" xfId="1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177" fontId="0" fillId="0" borderId="0" xfId="0" applyNumberFormat="1" applyFont="1"/>
    <xf numFmtId="180" fontId="1" fillId="0" borderId="0" xfId="1" applyNumberFormat="1" applyFont="1" applyBorder="1"/>
    <xf numFmtId="177" fontId="6" fillId="0" borderId="0" xfId="0" applyNumberFormat="1" applyFont="1"/>
    <xf numFmtId="180" fontId="6" fillId="0" borderId="1" xfId="1" applyNumberFormat="1" applyFont="1" applyBorder="1" applyAlignment="1">
      <alignment horizontal="center"/>
    </xf>
    <xf numFmtId="180" fontId="5" fillId="0" borderId="0" xfId="1" applyNumberFormat="1" applyFont="1" applyBorder="1"/>
    <xf numFmtId="177" fontId="6" fillId="0" borderId="0" xfId="0" applyNumberFormat="1" applyFont="1" applyBorder="1"/>
    <xf numFmtId="178" fontId="1" fillId="0" borderId="0" xfId="1" applyNumberFormat="1" applyFont="1" applyBorder="1"/>
    <xf numFmtId="38" fontId="0" fillId="0" borderId="11" xfId="1" applyFont="1" applyFill="1" applyBorder="1"/>
    <xf numFmtId="0" fontId="0" fillId="9" borderId="1" xfId="0" applyFill="1" applyBorder="1" applyAlignment="1">
      <alignment horizontal="center"/>
    </xf>
    <xf numFmtId="0" fontId="28" fillId="0" borderId="31" xfId="0" applyFont="1" applyBorder="1"/>
    <xf numFmtId="179" fontId="28" fillId="0" borderId="31" xfId="0" applyNumberFormat="1" applyFont="1" applyBorder="1"/>
    <xf numFmtId="0" fontId="0" fillId="18" borderId="1" xfId="0" applyFill="1" applyBorder="1" applyAlignment="1">
      <alignment horizontal="center"/>
    </xf>
    <xf numFmtId="38" fontId="0" fillId="18" borderId="1" xfId="1" applyFont="1" applyFill="1" applyBorder="1"/>
    <xf numFmtId="38" fontId="0" fillId="18" borderId="2" xfId="1" applyFont="1" applyFill="1" applyBorder="1"/>
    <xf numFmtId="0" fontId="1" fillId="0" borderId="1" xfId="0" applyFont="1" applyFill="1" applyBorder="1"/>
    <xf numFmtId="0" fontId="0" fillId="19" borderId="1" xfId="0" applyFill="1" applyBorder="1" applyAlignment="1">
      <alignment horizontal="center"/>
    </xf>
    <xf numFmtId="38" fontId="0" fillId="19" borderId="1" xfId="1" applyFont="1" applyFill="1" applyBorder="1"/>
    <xf numFmtId="38" fontId="1" fillId="19" borderId="1" xfId="1" applyFont="1" applyFill="1" applyBorder="1"/>
    <xf numFmtId="0" fontId="0" fillId="11" borderId="1" xfId="0" applyFill="1" applyBorder="1" applyAlignment="1">
      <alignment horizontal="center"/>
    </xf>
    <xf numFmtId="38" fontId="1" fillId="2" borderId="31" xfId="1" applyFont="1" applyFill="1" applyBorder="1"/>
    <xf numFmtId="38" fontId="20" fillId="20" borderId="2" xfId="1" applyFont="1" applyFill="1" applyBorder="1"/>
    <xf numFmtId="0" fontId="20" fillId="20" borderId="1" xfId="0" applyFont="1" applyFill="1" applyBorder="1" applyAlignment="1">
      <alignment horizontal="center"/>
    </xf>
    <xf numFmtId="38" fontId="20" fillId="20" borderId="11" xfId="1" applyFont="1" applyFill="1" applyBorder="1"/>
    <xf numFmtId="0" fontId="20" fillId="11" borderId="1" xfId="0" applyFont="1" applyFill="1" applyBorder="1" applyAlignment="1">
      <alignment horizontal="center"/>
    </xf>
    <xf numFmtId="38" fontId="1" fillId="20" borderId="1" xfId="1" applyFill="1" applyBorder="1"/>
    <xf numFmtId="0" fontId="6" fillId="0" borderId="0" xfId="0" applyFont="1" applyFill="1"/>
    <xf numFmtId="177" fontId="6" fillId="0" borderId="3" xfId="0" applyNumberFormat="1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20" fillId="11" borderId="11" xfId="0" applyFont="1" applyFill="1" applyBorder="1" applyAlignment="1">
      <alignment horizontal="center"/>
    </xf>
    <xf numFmtId="38" fontId="11" fillId="11" borderId="1" xfId="1" applyFont="1" applyFill="1" applyBorder="1"/>
    <xf numFmtId="38" fontId="11" fillId="11" borderId="2" xfId="1" applyFont="1" applyFill="1" applyBorder="1"/>
    <xf numFmtId="38" fontId="0" fillId="11" borderId="32" xfId="1" applyFont="1" applyFill="1" applyBorder="1"/>
    <xf numFmtId="38" fontId="26" fillId="17" borderId="8" xfId="1" applyFont="1" applyFill="1" applyBorder="1"/>
    <xf numFmtId="38" fontId="26" fillId="17" borderId="4" xfId="1" applyFont="1" applyFill="1" applyBorder="1"/>
    <xf numFmtId="38" fontId="26" fillId="17" borderId="1" xfId="1" applyFont="1" applyFill="1" applyBorder="1"/>
    <xf numFmtId="38" fontId="40" fillId="11" borderId="1" xfId="1" applyFont="1" applyFill="1" applyBorder="1"/>
    <xf numFmtId="38" fontId="40" fillId="11" borderId="11" xfId="1" applyFont="1" applyFill="1" applyBorder="1"/>
    <xf numFmtId="38" fontId="40" fillId="11" borderId="32" xfId="1" applyFont="1" applyFill="1" applyBorder="1"/>
    <xf numFmtId="38" fontId="40" fillId="21" borderId="1" xfId="1" applyFont="1" applyFill="1" applyBorder="1"/>
    <xf numFmtId="38" fontId="40" fillId="21" borderId="11" xfId="1" applyFont="1" applyFill="1" applyBorder="1"/>
    <xf numFmtId="38" fontId="40" fillId="21" borderId="12" xfId="1" applyFont="1" applyFill="1" applyBorder="1"/>
    <xf numFmtId="38" fontId="40" fillId="21" borderId="44" xfId="1" applyFont="1" applyFill="1" applyBorder="1"/>
    <xf numFmtId="0" fontId="40" fillId="11" borderId="1" xfId="0" applyFont="1" applyFill="1" applyBorder="1" applyAlignment="1">
      <alignment horizontal="center"/>
    </xf>
    <xf numFmtId="0" fontId="40" fillId="0" borderId="1" xfId="0" applyFont="1" applyFill="1" applyBorder="1" applyAlignment="1">
      <alignment horizontal="center"/>
    </xf>
    <xf numFmtId="38" fontId="40" fillId="11" borderId="2" xfId="1" applyFont="1" applyFill="1" applyBorder="1"/>
    <xf numFmtId="38" fontId="40" fillId="11" borderId="31" xfId="1" applyFont="1" applyFill="1" applyBorder="1"/>
    <xf numFmtId="38" fontId="40" fillId="2" borderId="1" xfId="1" applyFont="1" applyFill="1" applyBorder="1"/>
    <xf numFmtId="38" fontId="40" fillId="2" borderId="11" xfId="1" applyFont="1" applyFill="1" applyBorder="1"/>
    <xf numFmtId="38" fontId="40" fillId="2" borderId="2" xfId="1" applyFont="1" applyFill="1" applyBorder="1"/>
    <xf numFmtId="38" fontId="40" fillId="2" borderId="31" xfId="0" applyNumberFormat="1" applyFont="1" applyFill="1" applyBorder="1"/>
    <xf numFmtId="38" fontId="0" fillId="6" borderId="5" xfId="1" applyFont="1" applyFill="1" applyBorder="1"/>
    <xf numFmtId="0" fontId="20" fillId="11" borderId="1" xfId="0" applyFont="1" applyFill="1" applyBorder="1"/>
    <xf numFmtId="0" fontId="20" fillId="11" borderId="2" xfId="0" applyFont="1" applyFill="1" applyBorder="1"/>
    <xf numFmtId="38" fontId="41" fillId="22" borderId="1" xfId="1" applyFont="1" applyFill="1" applyBorder="1"/>
    <xf numFmtId="38" fontId="41" fillId="22" borderId="11" xfId="1" applyFont="1" applyFill="1" applyBorder="1"/>
    <xf numFmtId="38" fontId="41" fillId="22" borderId="12" xfId="1" applyFont="1" applyFill="1" applyBorder="1"/>
    <xf numFmtId="38" fontId="41" fillId="22" borderId="31" xfId="1" applyFont="1" applyFill="1" applyBorder="1"/>
    <xf numFmtId="0" fontId="40" fillId="19" borderId="1" xfId="0" applyFont="1" applyFill="1" applyBorder="1" applyAlignment="1">
      <alignment horizontal="center"/>
    </xf>
    <xf numFmtId="38" fontId="40" fillId="19" borderId="1" xfId="1" applyFont="1" applyFill="1" applyBorder="1"/>
    <xf numFmtId="38" fontId="40" fillId="19" borderId="11" xfId="1" applyFont="1" applyFill="1" applyBorder="1"/>
    <xf numFmtId="38" fontId="40" fillId="19" borderId="12" xfId="1" applyFont="1" applyFill="1" applyBorder="1"/>
    <xf numFmtId="38" fontId="1" fillId="0" borderId="2" xfId="1" applyBorder="1"/>
    <xf numFmtId="177" fontId="0" fillId="0" borderId="1" xfId="0" applyNumberFormat="1" applyBorder="1" applyAlignment="1">
      <alignment horizontal="right"/>
    </xf>
    <xf numFmtId="38" fontId="0" fillId="0" borderId="1" xfId="1" applyFont="1" applyFill="1" applyBorder="1"/>
    <xf numFmtId="176" fontId="6" fillId="0" borderId="45" xfId="1" applyNumberFormat="1" applyFont="1" applyBorder="1" applyAlignment="1">
      <alignment horizontal="center"/>
    </xf>
    <xf numFmtId="0" fontId="11" fillId="0" borderId="31" xfId="0" applyFont="1" applyBorder="1"/>
    <xf numFmtId="38" fontId="1" fillId="0" borderId="39" xfId="1" applyFill="1" applyBorder="1"/>
    <xf numFmtId="38" fontId="0" fillId="0" borderId="11" xfId="1" applyFont="1" applyBorder="1"/>
    <xf numFmtId="0" fontId="0" fillId="0" borderId="0" xfId="0"/>
    <xf numFmtId="0" fontId="0" fillId="0" borderId="1" xfId="0" applyFont="1" applyBorder="1"/>
    <xf numFmtId="38" fontId="0" fillId="0" borderId="5" xfId="0" applyNumberFormat="1" applyFont="1" applyBorder="1" applyAlignment="1">
      <alignment horizontal="center"/>
    </xf>
    <xf numFmtId="38" fontId="3" fillId="0" borderId="31" xfId="1" applyFont="1" applyBorder="1"/>
    <xf numFmtId="177" fontId="0" fillId="0" borderId="1" xfId="0" applyNumberFormat="1" applyFont="1" applyBorder="1"/>
    <xf numFmtId="176" fontId="6" fillId="0" borderId="12" xfId="1" applyNumberFormat="1" applyFont="1" applyFill="1" applyBorder="1" applyAlignment="1">
      <alignment horizontal="center"/>
    </xf>
    <xf numFmtId="0" fontId="11" fillId="0" borderId="42" xfId="0" applyFont="1" applyBorder="1"/>
    <xf numFmtId="38" fontId="41" fillId="22" borderId="2" xfId="1" applyFont="1" applyFill="1" applyBorder="1"/>
    <xf numFmtId="0" fontId="0" fillId="0" borderId="46" xfId="0" applyFill="1" applyBorder="1"/>
    <xf numFmtId="179" fontId="1" fillId="0" borderId="48" xfId="1" applyNumberFormat="1" applyBorder="1"/>
    <xf numFmtId="38" fontId="26" fillId="17" borderId="31" xfId="1" applyFont="1" applyFill="1" applyBorder="1"/>
    <xf numFmtId="0" fontId="0" fillId="0" borderId="38" xfId="0" applyFill="1" applyBorder="1"/>
    <xf numFmtId="0" fontId="11" fillId="0" borderId="38" xfId="0" applyFont="1" applyBorder="1"/>
    <xf numFmtId="38" fontId="11" fillId="24" borderId="1" xfId="1" applyFont="1" applyFill="1" applyBorder="1"/>
    <xf numFmtId="183" fontId="0" fillId="24" borderId="1" xfId="0" applyNumberFormat="1" applyFill="1" applyBorder="1"/>
    <xf numFmtId="0" fontId="24" fillId="0" borderId="0" xfId="0" applyFont="1" applyAlignment="1">
      <alignment horizontal="center"/>
    </xf>
    <xf numFmtId="0" fontId="36" fillId="25" borderId="0" xfId="0" applyFont="1" applyFill="1" applyBorder="1" applyAlignment="1">
      <alignment horizontal="center"/>
    </xf>
    <xf numFmtId="179" fontId="0" fillId="17" borderId="31" xfId="0" applyNumberFormat="1" applyFill="1" applyBorder="1"/>
    <xf numFmtId="0" fontId="0" fillId="17" borderId="31" xfId="0" applyFont="1" applyFill="1" applyBorder="1"/>
    <xf numFmtId="38" fontId="1" fillId="17" borderId="31" xfId="1" applyFill="1" applyBorder="1"/>
    <xf numFmtId="38" fontId="0" fillId="17" borderId="31" xfId="1" applyFont="1" applyFill="1" applyBorder="1"/>
    <xf numFmtId="14" fontId="0" fillId="0" borderId="0" xfId="0" applyNumberFormat="1"/>
    <xf numFmtId="38" fontId="1" fillId="0" borderId="12" xfId="1" applyBorder="1"/>
    <xf numFmtId="0" fontId="0" fillId="0" borderId="1" xfId="0" applyFont="1" applyFill="1" applyBorder="1"/>
    <xf numFmtId="0" fontId="0" fillId="0" borderId="0" xfId="0"/>
    <xf numFmtId="0" fontId="0" fillId="0" borderId="0" xfId="0"/>
    <xf numFmtId="0" fontId="0" fillId="0" borderId="0" xfId="0"/>
    <xf numFmtId="180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77" fontId="5" fillId="0" borderId="0" xfId="0" applyNumberFormat="1" applyFont="1" applyBorder="1"/>
    <xf numFmtId="176" fontId="6" fillId="0" borderId="0" xfId="1" applyNumberFormat="1" applyFont="1" applyBorder="1"/>
    <xf numFmtId="184" fontId="0" fillId="0" borderId="0" xfId="0" applyNumberFormat="1"/>
    <xf numFmtId="0" fontId="5" fillId="0" borderId="1" xfId="0" applyFont="1" applyFill="1" applyBorder="1"/>
    <xf numFmtId="176" fontId="6" fillId="0" borderId="1" xfId="1" applyNumberFormat="1" applyFont="1" applyFill="1" applyBorder="1" applyAlignment="1">
      <alignment horizontal="center"/>
    </xf>
    <xf numFmtId="176" fontId="6" fillId="0" borderId="36" xfId="0" applyNumberFormat="1" applyFont="1" applyFill="1" applyBorder="1" applyAlignment="1">
      <alignment horizontal="center"/>
    </xf>
    <xf numFmtId="178" fontId="6" fillId="0" borderId="1" xfId="1" applyNumberFormat="1" applyFont="1" applyFill="1" applyBorder="1" applyAlignment="1">
      <alignment horizontal="center"/>
    </xf>
    <xf numFmtId="38" fontId="6" fillId="0" borderId="0" xfId="1" applyFont="1" applyFill="1" applyBorder="1"/>
    <xf numFmtId="180" fontId="6" fillId="0" borderId="0" xfId="1" applyNumberFormat="1" applyFont="1" applyFill="1" applyBorder="1"/>
    <xf numFmtId="0" fontId="6" fillId="0" borderId="0" xfId="0" applyFont="1" applyFill="1" applyBorder="1"/>
    <xf numFmtId="38" fontId="5" fillId="0" borderId="0" xfId="1" applyFont="1" applyFill="1" applyBorder="1"/>
    <xf numFmtId="180" fontId="1" fillId="0" borderId="0" xfId="1" applyNumberFormat="1" applyFont="1" applyFill="1" applyBorder="1"/>
    <xf numFmtId="178" fontId="5" fillId="0" borderId="0" xfId="1" applyNumberFormat="1" applyFont="1" applyFill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7" fillId="0" borderId="36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38" fontId="0" fillId="0" borderId="0" xfId="1" applyFont="1" applyFill="1" applyBorder="1"/>
    <xf numFmtId="0" fontId="5" fillId="0" borderId="1" xfId="0" applyFont="1" applyBorder="1" applyAlignment="1">
      <alignment horizontal="center" vertical="center"/>
    </xf>
    <xf numFmtId="0" fontId="5" fillId="2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0" fillId="0" borderId="49" xfId="0" applyFont="1" applyFill="1" applyBorder="1"/>
    <xf numFmtId="0" fontId="0" fillId="0" borderId="19" xfId="0" applyFill="1" applyBorder="1" applyAlignment="1">
      <alignment horizontal="center"/>
    </xf>
    <xf numFmtId="0" fontId="0" fillId="0" borderId="20" xfId="0" applyFill="1" applyBorder="1"/>
    <xf numFmtId="0" fontId="20" fillId="0" borderId="31" xfId="0" applyFont="1" applyFill="1" applyBorder="1"/>
    <xf numFmtId="38" fontId="40" fillId="0" borderId="31" xfId="1" applyFont="1" applyFill="1" applyBorder="1"/>
    <xf numFmtId="0" fontId="5" fillId="0" borderId="0" xfId="0" applyFont="1" applyFill="1" applyBorder="1"/>
    <xf numFmtId="38" fontId="0" fillId="24" borderId="34" xfId="0" applyNumberFormat="1" applyFill="1" applyBorder="1"/>
    <xf numFmtId="0" fontId="0" fillId="0" borderId="0" xfId="0"/>
    <xf numFmtId="38" fontId="0" fillId="20" borderId="1" xfId="1" applyFont="1" applyFill="1" applyBorder="1"/>
    <xf numFmtId="38" fontId="1" fillId="20" borderId="1" xfId="1" applyFont="1" applyFill="1" applyBorder="1"/>
    <xf numFmtId="0" fontId="6" fillId="0" borderId="4" xfId="0" applyFont="1" applyFill="1" applyBorder="1"/>
    <xf numFmtId="38" fontId="1" fillId="0" borderId="47" xfId="1" applyFill="1" applyBorder="1"/>
    <xf numFmtId="38" fontId="1" fillId="0" borderId="43" xfId="1" applyFill="1" applyBorder="1"/>
    <xf numFmtId="177" fontId="6" fillId="0" borderId="4" xfId="0" applyNumberFormat="1" applyFont="1" applyFill="1" applyBorder="1" applyAlignment="1">
      <alignment horizontal="center"/>
    </xf>
    <xf numFmtId="38" fontId="1" fillId="0" borderId="21" xfId="1" applyFill="1" applyBorder="1"/>
    <xf numFmtId="38" fontId="0" fillId="19" borderId="2" xfId="1" applyFont="1" applyFill="1" applyBorder="1"/>
    <xf numFmtId="0" fontId="0" fillId="0" borderId="0" xfId="0"/>
    <xf numFmtId="179" fontId="1" fillId="0" borderId="11" xfId="1" applyNumberFormat="1" applyBorder="1"/>
    <xf numFmtId="0" fontId="0" fillId="0" borderId="39" xfId="0" applyFont="1" applyBorder="1"/>
    <xf numFmtId="179" fontId="1" fillId="0" borderId="42" xfId="1" applyNumberFormat="1" applyBorder="1"/>
    <xf numFmtId="38" fontId="1" fillId="0" borderId="12" xfId="1" applyFont="1" applyFill="1" applyBorder="1"/>
    <xf numFmtId="38" fontId="1" fillId="0" borderId="40" xfId="1" applyBorder="1"/>
    <xf numFmtId="0" fontId="0" fillId="0" borderId="0" xfId="0"/>
    <xf numFmtId="38" fontId="1" fillId="0" borderId="9" xfId="1" applyFont="1" applyFill="1" applyBorder="1"/>
    <xf numFmtId="38" fontId="1" fillId="0" borderId="9" xfId="1" applyFont="1" applyBorder="1"/>
    <xf numFmtId="38" fontId="1" fillId="0" borderId="10" xfId="1" applyFill="1" applyBorder="1"/>
    <xf numFmtId="38" fontId="1" fillId="0" borderId="38" xfId="1" applyFill="1" applyBorder="1"/>
    <xf numFmtId="38" fontId="0" fillId="0" borderId="9" xfId="1" applyFont="1" applyBorder="1"/>
    <xf numFmtId="0" fontId="1" fillId="0" borderId="39" xfId="0" applyFont="1" applyBorder="1"/>
    <xf numFmtId="38" fontId="0" fillId="0" borderId="2" xfId="1" applyFont="1" applyFill="1" applyBorder="1"/>
    <xf numFmtId="38" fontId="0" fillId="0" borderId="21" xfId="1" applyFont="1" applyFill="1" applyBorder="1"/>
    <xf numFmtId="38" fontId="1" fillId="0" borderId="40" xfId="1" applyFill="1" applyBorder="1"/>
    <xf numFmtId="0" fontId="32" fillId="0" borderId="13" xfId="0" applyFont="1" applyBorder="1" applyAlignment="1">
      <alignment horizontal="center"/>
    </xf>
    <xf numFmtId="0" fontId="0" fillId="0" borderId="0" xfId="0"/>
    <xf numFmtId="0" fontId="0" fillId="0" borderId="37" xfId="0" applyBorder="1"/>
    <xf numFmtId="0" fontId="33" fillId="0" borderId="13" xfId="0" applyFont="1" applyBorder="1" applyAlignment="1">
      <alignment horizontal="center"/>
    </xf>
    <xf numFmtId="0" fontId="39" fillId="0" borderId="13" xfId="0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39" fillId="0" borderId="37" xfId="0" applyFont="1" applyBorder="1" applyAlignment="1">
      <alignment horizontal="center"/>
    </xf>
    <xf numFmtId="182" fontId="3" fillId="0" borderId="0" xfId="0" quotePrefix="1" applyNumberFormat="1" applyFont="1" applyAlignment="1">
      <alignment vertical="center" textRotation="180"/>
    </xf>
    <xf numFmtId="0" fontId="29" fillId="0" borderId="0" xfId="0" applyFont="1" applyAlignment="1">
      <alignment horizontal="center" vertical="center"/>
    </xf>
    <xf numFmtId="0" fontId="30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" fontId="3" fillId="0" borderId="3" xfId="0" applyNumberFormat="1" applyFont="1" applyBorder="1" applyAlignment="1">
      <alignment horizontal="right"/>
    </xf>
    <xf numFmtId="0" fontId="0" fillId="0" borderId="10" xfId="0" applyBorder="1" applyAlignment="1">
      <alignment horizontal="right"/>
    </xf>
    <xf numFmtId="38" fontId="3" fillId="0" borderId="3" xfId="1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0" fillId="0" borderId="0" xfId="0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9" defaultPivotStyle="PivotStyleLight16"/>
  <colors>
    <mruColors>
      <color rgb="FFFC08F0"/>
      <color rgb="FFFF99FF"/>
      <color rgb="FFCC0000"/>
      <color rgb="FFFFCCFF"/>
      <color rgb="FF00CC66"/>
      <color rgb="FFC00000"/>
      <color rgb="FFFFFFCC"/>
      <color rgb="FF660033"/>
      <color rgb="FFCCCCFF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所管面積（</a:t>
            </a:r>
            <a:r>
              <a:rPr lang="en-US" altLang="ja-JP" sz="1100"/>
              <a:t>1</a:t>
            </a:r>
            <a:r>
              <a:rPr lang="ja-JP" altLang="en-US" sz="1100"/>
              <a:t>～</a:t>
            </a:r>
            <a:r>
              <a:rPr lang="en-US" altLang="ja-JP" sz="1100"/>
              <a:t>3</a:t>
            </a:r>
            <a:r>
              <a:rPr lang="ja-JP" altLang="en-US" sz="1100"/>
              <a:t>類）と平均保管残高・会員数の推移　　　　　　　　　　　　　　静岡県倉庫協会</a:t>
            </a:r>
          </a:p>
        </c:rich>
      </c:tx>
      <c:layout>
        <c:manualLayout>
          <c:xMode val="edge"/>
          <c:yMode val="edge"/>
          <c:x val="0.35010693576515162"/>
          <c:y val="2.516362453062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9197462901515351E-2"/>
          <c:y val="0.14443179920617591"/>
          <c:w val="0.95159337036672154"/>
          <c:h val="0.794065586826116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'1・面積、会員数 '!$B$38</c:f>
              <c:strCache>
                <c:ptCount val="1"/>
                <c:pt idx="0">
                  <c:v>会員数(社）</c:v>
                </c:pt>
              </c:strCache>
            </c:strRef>
          </c:tx>
          <c:spPr>
            <a:solidFill>
              <a:srgbClr val="0000FF">
                <a:alpha val="36000"/>
              </a:srgbClr>
            </a:solidFill>
            <a:ln w="15875">
              <a:solidFill>
                <a:srgbClr val="0000FF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8.4828711256117434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176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0.1044045676998363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176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6917389906782383"/>
                  <c:y val="0.1827079934747144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170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7431693989071038E-2"/>
                  <c:y val="0.10875475802066409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6145933783349407E-2"/>
                  <c:y val="0.10657966286025014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8.7431693989071135E-2"/>
                  <c:y val="0.10657966286025006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8.7431693989071038E-2"/>
                  <c:y val="0.1065796628602502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173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2857602057216328E-3"/>
                  <c:y val="0.13703099510603581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17486338797814208"/>
                  <c:y val="0.13050553835746054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8.8717454194792766E-2"/>
                  <c:y val="0.1348558999456225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8.7431795230032208E-2"/>
                  <c:y val="0.1392060902664491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FFCCFF"/>
              </a:solidFill>
              <a:ln w="12700">
                <a:solidFill>
                  <a:schemeClr val="accent2"/>
                </a:solidFill>
              </a:ln>
            </c:sp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平成20年</c:v>
                </c:pt>
                <c:pt idx="1">
                  <c:v>平成21年</c:v>
                </c:pt>
                <c:pt idx="2">
                  <c:v>平成22年</c:v>
                </c:pt>
                <c:pt idx="3">
                  <c:v>平成23年</c:v>
                </c:pt>
                <c:pt idx="4">
                  <c:v>平成24年</c:v>
                </c:pt>
                <c:pt idx="5">
                  <c:v>平成25年</c:v>
                </c:pt>
                <c:pt idx="6">
                  <c:v>平成26年</c:v>
                </c:pt>
                <c:pt idx="7">
                  <c:v>平成27年</c:v>
                </c:pt>
                <c:pt idx="8">
                  <c:v>平成28年</c:v>
                </c:pt>
                <c:pt idx="9">
                  <c:v>平成29年12月</c:v>
                </c:pt>
                <c:pt idx="10">
                  <c:v>平成30年10月</c:v>
                </c:pt>
              </c:strCache>
            </c:strRef>
          </c:cat>
          <c:val>
            <c:numRef>
              <c:f>'1・面積、会員数 '!$C$38:$M$38</c:f>
              <c:numCache>
                <c:formatCode>General</c:formatCode>
                <c:ptCount val="11"/>
                <c:pt idx="0">
                  <c:v>176</c:v>
                </c:pt>
                <c:pt idx="1">
                  <c:v>176</c:v>
                </c:pt>
                <c:pt idx="2">
                  <c:v>174</c:v>
                </c:pt>
                <c:pt idx="3">
                  <c:v>174</c:v>
                </c:pt>
                <c:pt idx="4">
                  <c:v>174</c:v>
                </c:pt>
                <c:pt idx="5">
                  <c:v>173</c:v>
                </c:pt>
                <c:pt idx="6">
                  <c:v>171</c:v>
                </c:pt>
                <c:pt idx="7">
                  <c:v>171</c:v>
                </c:pt>
                <c:pt idx="8">
                  <c:v>171</c:v>
                </c:pt>
                <c:pt idx="9">
                  <c:v>171</c:v>
                </c:pt>
                <c:pt idx="10">
                  <c:v>170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096976"/>
        <c:axId val="384097368"/>
      </c:barChart>
      <c:lineChart>
        <c:grouping val="standard"/>
        <c:varyColors val="0"/>
        <c:ser>
          <c:idx val="0"/>
          <c:order val="0"/>
          <c:tx>
            <c:strRef>
              <c:f>'1・面積、会員数 '!$B$36</c:f>
              <c:strCache>
                <c:ptCount val="1"/>
                <c:pt idx="0">
                  <c:v>平均保管残高（万ﾄﾝ）</c:v>
                </c:pt>
              </c:strCache>
            </c:strRef>
          </c:tx>
          <c:spPr>
            <a:ln>
              <a:solidFill>
                <a:srgbClr val="00CC66"/>
              </a:solidFill>
            </a:ln>
          </c:spPr>
          <c:marker>
            <c:spPr>
              <a:solidFill>
                <a:srgbClr val="FC08F0"/>
              </a:solidFill>
              <a:ln w="9525"/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平成20年</c:v>
                </c:pt>
                <c:pt idx="1">
                  <c:v>平成21年</c:v>
                </c:pt>
                <c:pt idx="2">
                  <c:v>平成22年</c:v>
                </c:pt>
                <c:pt idx="3">
                  <c:v>平成23年</c:v>
                </c:pt>
                <c:pt idx="4">
                  <c:v>平成24年</c:v>
                </c:pt>
                <c:pt idx="5">
                  <c:v>平成25年</c:v>
                </c:pt>
                <c:pt idx="6">
                  <c:v>平成26年</c:v>
                </c:pt>
                <c:pt idx="7">
                  <c:v>平成27年</c:v>
                </c:pt>
                <c:pt idx="8">
                  <c:v>平成28年</c:v>
                </c:pt>
                <c:pt idx="9">
                  <c:v>平成29年12月</c:v>
                </c:pt>
                <c:pt idx="10">
                  <c:v>平成30年10月</c:v>
                </c:pt>
              </c:strCache>
            </c:strRef>
          </c:cat>
          <c:val>
            <c:numRef>
              <c:f>'1・面積、会員数 '!$C$36:$M$36</c:f>
              <c:numCache>
                <c:formatCode>General</c:formatCode>
                <c:ptCount val="11"/>
                <c:pt idx="0">
                  <c:v>116.1</c:v>
                </c:pt>
                <c:pt idx="1">
                  <c:v>108.8</c:v>
                </c:pt>
                <c:pt idx="2">
                  <c:v>101.6</c:v>
                </c:pt>
                <c:pt idx="3">
                  <c:v>107.2</c:v>
                </c:pt>
                <c:pt idx="4">
                  <c:v>105</c:v>
                </c:pt>
                <c:pt idx="5">
                  <c:v>95.8</c:v>
                </c:pt>
                <c:pt idx="6">
                  <c:v>99.5</c:v>
                </c:pt>
                <c:pt idx="7">
                  <c:v>100.7</c:v>
                </c:pt>
                <c:pt idx="8">
                  <c:v>106.9</c:v>
                </c:pt>
                <c:pt idx="9">
                  <c:v>108.5</c:v>
                </c:pt>
                <c:pt idx="10">
                  <c:v>113.1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'1・面積、会員数 '!$B$37</c:f>
              <c:strCache>
                <c:ptCount val="1"/>
                <c:pt idx="0">
                  <c:v>所管面積　(万㎡）</c:v>
                </c:pt>
              </c:strCache>
            </c:strRef>
          </c:tx>
          <c:dLbls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平成20年</c:v>
                </c:pt>
                <c:pt idx="1">
                  <c:v>平成21年</c:v>
                </c:pt>
                <c:pt idx="2">
                  <c:v>平成22年</c:v>
                </c:pt>
                <c:pt idx="3">
                  <c:v>平成23年</c:v>
                </c:pt>
                <c:pt idx="4">
                  <c:v>平成24年</c:v>
                </c:pt>
                <c:pt idx="5">
                  <c:v>平成25年</c:v>
                </c:pt>
                <c:pt idx="6">
                  <c:v>平成26年</c:v>
                </c:pt>
                <c:pt idx="7">
                  <c:v>平成27年</c:v>
                </c:pt>
                <c:pt idx="8">
                  <c:v>平成28年</c:v>
                </c:pt>
                <c:pt idx="9">
                  <c:v>平成29年12月</c:v>
                </c:pt>
                <c:pt idx="10">
                  <c:v>平成30年10月</c:v>
                </c:pt>
              </c:strCache>
            </c:strRef>
          </c:cat>
          <c:val>
            <c:numRef>
              <c:f>'1・面積、会員数 '!$C$37:$M$37</c:f>
              <c:numCache>
                <c:formatCode>General</c:formatCode>
                <c:ptCount val="11"/>
                <c:pt idx="0">
                  <c:v>214.4</c:v>
                </c:pt>
                <c:pt idx="1">
                  <c:v>218.3</c:v>
                </c:pt>
                <c:pt idx="2">
                  <c:v>215.3</c:v>
                </c:pt>
                <c:pt idx="3">
                  <c:v>214.8</c:v>
                </c:pt>
                <c:pt idx="4">
                  <c:v>215</c:v>
                </c:pt>
                <c:pt idx="5">
                  <c:v>220.5</c:v>
                </c:pt>
                <c:pt idx="6">
                  <c:v>225.3</c:v>
                </c:pt>
                <c:pt idx="7">
                  <c:v>226.3</c:v>
                </c:pt>
                <c:pt idx="8">
                  <c:v>228.9</c:v>
                </c:pt>
                <c:pt idx="9">
                  <c:v>231.8</c:v>
                </c:pt>
                <c:pt idx="10">
                  <c:v>234.7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096976"/>
        <c:axId val="384097368"/>
      </c:lineChart>
      <c:catAx>
        <c:axId val="384096976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384097368"/>
        <c:crosses val="autoZero"/>
        <c:auto val="1"/>
        <c:lblAlgn val="ctr"/>
        <c:lblOffset val="100"/>
        <c:tickLblSkip val="1"/>
        <c:noMultiLvlLbl val="0"/>
      </c:catAx>
      <c:valAx>
        <c:axId val="384097368"/>
        <c:scaling>
          <c:orientation val="minMax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84096976"/>
        <c:crosses val="autoZero"/>
        <c:crossBetween val="between"/>
        <c:majorUnit val="10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sz="1100"/>
              <a:t>平成</a:t>
            </a:r>
            <a:r>
              <a:rPr lang="en-US" altLang="ja-JP" sz="1100"/>
              <a:t>  30</a:t>
            </a:r>
            <a:r>
              <a:rPr lang="ja-JP" sz="1100"/>
              <a:t>年</a:t>
            </a:r>
            <a:r>
              <a:rPr lang="en-US" altLang="ja-JP" sz="1100"/>
              <a:t>10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'5・東部・富士'!$C$21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9.1829252413944338E-6"/>
                  <c:y val="-1.4650181298720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0265825126950513E-3"/>
                  <c:y val="1.1049508451882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6760825915038024E-3"/>
                  <c:y val="-3.69344521079400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9991707955565606E-3"/>
                  <c:y val="-1.10183904489253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7862845473297561E-3"/>
                  <c:y val="1.23890366913109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675726239180942E-3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2493438320214275E-3"/>
                  <c:y val="1.11731843575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6.9991251093613482E-3"/>
                  <c:y val="1.862197392923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9991251093613352E-3"/>
                  <c:y val="1.489757914338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非鉄金属</c:v>
                </c:pt>
                <c:pt idx="3">
                  <c:v>その他の製造工業品</c:v>
                </c:pt>
                <c:pt idx="4">
                  <c:v>金属製品</c:v>
                </c:pt>
                <c:pt idx="5">
                  <c:v>ゴム製品</c:v>
                </c:pt>
                <c:pt idx="6">
                  <c:v>その他の日用品</c:v>
                </c:pt>
                <c:pt idx="7">
                  <c:v>その他の食料工業品</c:v>
                </c:pt>
                <c:pt idx="8">
                  <c:v>その他の機械</c:v>
                </c:pt>
                <c:pt idx="9">
                  <c:v>電気機械</c:v>
                </c:pt>
              </c:strCache>
            </c:strRef>
          </c:cat>
          <c:val>
            <c:numRef>
              <c:f>'5・東部・富士'!$C$22:$C$31</c:f>
              <c:numCache>
                <c:formatCode>#,##0_);[Red]\(#,##0\)</c:formatCode>
                <c:ptCount val="10"/>
                <c:pt idx="0">
                  <c:v>19761</c:v>
                </c:pt>
                <c:pt idx="1">
                  <c:v>18310</c:v>
                </c:pt>
                <c:pt idx="2">
                  <c:v>5747</c:v>
                </c:pt>
                <c:pt idx="3">
                  <c:v>5638</c:v>
                </c:pt>
                <c:pt idx="4">
                  <c:v>3090</c:v>
                </c:pt>
                <c:pt idx="5">
                  <c:v>2783</c:v>
                </c:pt>
                <c:pt idx="6">
                  <c:v>2014</c:v>
                </c:pt>
                <c:pt idx="7">
                  <c:v>1996</c:v>
                </c:pt>
                <c:pt idx="8">
                  <c:v>1650</c:v>
                </c:pt>
                <c:pt idx="9">
                  <c:v>1419</c:v>
                </c:pt>
              </c:numCache>
            </c:numRef>
          </c:val>
        </c:ser>
        <c:ser>
          <c:idx val="1"/>
          <c:order val="1"/>
          <c:tx>
            <c:strRef>
              <c:f>'5・東部・富士'!$D$21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562001877702624E-2"/>
                  <c:y val="1.10800448099242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5909349451423329E-3"/>
                  <c:y val="1.10180996264676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2493438320209973E-3"/>
                  <c:y val="1.1049508451882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6858206040171872E-3"/>
                  <c:y val="1.1049508451882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2083907266160921E-2"/>
                  <c:y val="1.8436108051012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6.9716220198323773E-3"/>
                  <c:y val="1.486626238467435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2311150401239013E-3"/>
                  <c:y val="-2.21301349067216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6.9717590784180699E-3"/>
                  <c:y val="-3.78621757475023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5.1945081667939827E-3"/>
                  <c:y val="7.44849631226264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非鉄金属</c:v>
                </c:pt>
                <c:pt idx="3">
                  <c:v>その他の製造工業品</c:v>
                </c:pt>
                <c:pt idx="4">
                  <c:v>金属製品</c:v>
                </c:pt>
                <c:pt idx="5">
                  <c:v>ゴム製品</c:v>
                </c:pt>
                <c:pt idx="6">
                  <c:v>その他の日用品</c:v>
                </c:pt>
                <c:pt idx="7">
                  <c:v>その他の食料工業品</c:v>
                </c:pt>
                <c:pt idx="8">
                  <c:v>その他の機械</c:v>
                </c:pt>
                <c:pt idx="9">
                  <c:v>電気機械</c:v>
                </c:pt>
              </c:strCache>
            </c:strRef>
          </c:cat>
          <c:val>
            <c:numRef>
              <c:f>'5・東部・富士'!$D$22:$D$31</c:f>
              <c:numCache>
                <c:formatCode>#,##0_);[Red]\(#,##0\)</c:formatCode>
                <c:ptCount val="10"/>
                <c:pt idx="0">
                  <c:v>19348</c:v>
                </c:pt>
                <c:pt idx="1">
                  <c:v>31201</c:v>
                </c:pt>
                <c:pt idx="2">
                  <c:v>5418</c:v>
                </c:pt>
                <c:pt idx="3">
                  <c:v>5387</c:v>
                </c:pt>
                <c:pt idx="4">
                  <c:v>2733</c:v>
                </c:pt>
                <c:pt idx="5">
                  <c:v>2365</c:v>
                </c:pt>
                <c:pt idx="6">
                  <c:v>2087</c:v>
                </c:pt>
                <c:pt idx="7">
                  <c:v>2560</c:v>
                </c:pt>
                <c:pt idx="8">
                  <c:v>1419</c:v>
                </c:pt>
                <c:pt idx="9">
                  <c:v>1448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6436048"/>
        <c:axId val="536430952"/>
      </c:barChart>
      <c:catAx>
        <c:axId val="536436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536430952"/>
        <c:crosses val="autoZero"/>
        <c:auto val="1"/>
        <c:lblAlgn val="ctr"/>
        <c:lblOffset val="100"/>
        <c:noMultiLvlLbl val="0"/>
      </c:catAx>
      <c:valAx>
        <c:axId val="536430952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53643604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富士支部</a:t>
            </a:r>
            <a:r>
              <a:rPr lang="en-US" altLang="ja-JP" sz="1100"/>
              <a:t>           </a:t>
            </a:r>
            <a:r>
              <a:rPr lang="ja-JP" sz="1100"/>
              <a:t>平成</a:t>
            </a:r>
            <a:r>
              <a:rPr lang="en-US" altLang="ja-JP" sz="1100"/>
              <a:t>  30</a:t>
            </a:r>
            <a:r>
              <a:rPr lang="ja-JP" sz="1100"/>
              <a:t>年</a:t>
            </a:r>
            <a:r>
              <a:rPr lang="en-US" altLang="ja-JP" sz="1100"/>
              <a:t>10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1.045751633986928E-2"/>
                  <c:y val="7.57575757575755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4858387799564269E-3"/>
                  <c:y val="3.78728227153417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7145969498910684E-3"/>
                  <c:y val="7.61840849439274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2200435729847558E-2"/>
                  <c:y val="1.1363338105464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2200435729847558E-2"/>
                  <c:y val="7.575757575757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2287581699346402E-3"/>
                  <c:y val="3.78787878787885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6.9716775599128538E-3"/>
                  <c:y val="-3.78817704605113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その他の化学工業品</c:v>
                </c:pt>
                <c:pt idx="2">
                  <c:v>飲料</c:v>
                </c:pt>
                <c:pt idx="3">
                  <c:v>鉄鋼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合成樹脂</c:v>
                </c:pt>
                <c:pt idx="8">
                  <c:v>金属製品</c:v>
                </c:pt>
                <c:pt idx="9">
                  <c:v>その他の日用品</c:v>
                </c:pt>
              </c:strCache>
            </c:strRef>
          </c:cat>
          <c:val>
            <c:numRef>
              <c:f>'5・東部・富士'!$C$54:$C$63</c:f>
              <c:numCache>
                <c:formatCode>#,##0_);[Red]\(#,##0\)</c:formatCode>
                <c:ptCount val="10"/>
                <c:pt idx="0">
                  <c:v>62802</c:v>
                </c:pt>
                <c:pt idx="1">
                  <c:v>13140</c:v>
                </c:pt>
                <c:pt idx="2">
                  <c:v>12269</c:v>
                </c:pt>
                <c:pt idx="3">
                  <c:v>11804</c:v>
                </c:pt>
                <c:pt idx="4">
                  <c:v>10383</c:v>
                </c:pt>
                <c:pt idx="5">
                  <c:v>8289</c:v>
                </c:pt>
                <c:pt idx="6">
                  <c:v>6742</c:v>
                </c:pt>
                <c:pt idx="7">
                  <c:v>4198</c:v>
                </c:pt>
                <c:pt idx="8">
                  <c:v>2691</c:v>
                </c:pt>
                <c:pt idx="9">
                  <c:v>2548</c:v>
                </c:pt>
              </c:numCache>
            </c:numRef>
          </c:val>
        </c:ser>
        <c:ser>
          <c:idx val="1"/>
          <c:order val="1"/>
          <c:tx>
            <c:strRef>
              <c:f>'5・東部・富士'!$D$53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8.7054020208258125E-3"/>
                  <c:y val="3.78728227153423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2197004786166436E-3"/>
                  <c:y val="2.65151515151513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7429193899782135E-3"/>
                  <c:y val="1.1363338105464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4948964712744239E-3"/>
                  <c:y val="-2.98258172273920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3678314720399951E-5"/>
                  <c:y val="7.57486280124061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3.78728227153423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2287581699346402E-3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4858387799564443E-3"/>
                  <c:y val="-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その他の化学工業品</c:v>
                </c:pt>
                <c:pt idx="2">
                  <c:v>飲料</c:v>
                </c:pt>
                <c:pt idx="3">
                  <c:v>鉄鋼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合成樹脂</c:v>
                </c:pt>
                <c:pt idx="8">
                  <c:v>金属製品</c:v>
                </c:pt>
                <c:pt idx="9">
                  <c:v>その他の日用品</c:v>
                </c:pt>
              </c:strCache>
            </c:strRef>
          </c:cat>
          <c:val>
            <c:numRef>
              <c:f>'5・東部・富士'!$D$54:$D$63</c:f>
              <c:numCache>
                <c:formatCode>#,##0_);[Red]\(#,##0\)</c:formatCode>
                <c:ptCount val="10"/>
                <c:pt idx="0">
                  <c:v>58952</c:v>
                </c:pt>
                <c:pt idx="1">
                  <c:v>12207</c:v>
                </c:pt>
                <c:pt idx="2">
                  <c:v>9980</c:v>
                </c:pt>
                <c:pt idx="3">
                  <c:v>25787</c:v>
                </c:pt>
                <c:pt idx="4">
                  <c:v>6543</c:v>
                </c:pt>
                <c:pt idx="5">
                  <c:v>6191</c:v>
                </c:pt>
                <c:pt idx="6">
                  <c:v>9303</c:v>
                </c:pt>
                <c:pt idx="7">
                  <c:v>3702</c:v>
                </c:pt>
                <c:pt idx="8">
                  <c:v>2585</c:v>
                </c:pt>
                <c:pt idx="9">
                  <c:v>2135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6430560"/>
        <c:axId val="536429776"/>
      </c:barChart>
      <c:catAx>
        <c:axId val="53643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536429776"/>
        <c:crosses val="autoZero"/>
        <c:auto val="1"/>
        <c:lblAlgn val="ctr"/>
        <c:lblOffset val="100"/>
        <c:noMultiLvlLbl val="0"/>
      </c:catAx>
      <c:valAx>
        <c:axId val="53642977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5364305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清水支部</a:t>
            </a:r>
            <a:r>
              <a:rPr lang="en-US" altLang="ja-JP" sz="1100"/>
              <a:t>          </a:t>
            </a:r>
            <a:r>
              <a:rPr lang="ja-JP" sz="1100"/>
              <a:t>平成</a:t>
            </a:r>
            <a:r>
              <a:rPr lang="en-US" altLang="ja-JP" sz="1100"/>
              <a:t>  30</a:t>
            </a:r>
            <a:r>
              <a:rPr lang="ja-JP" sz="1100"/>
              <a:t>年</a:t>
            </a:r>
            <a:r>
              <a:rPr lang="en-US" altLang="ja-JP" sz="1100"/>
              <a:t>10</a:t>
            </a:r>
            <a:r>
              <a:rPr lang="ja-JP" altLang="en-US" sz="1100"/>
              <a:t>月</a:t>
            </a:r>
            <a:r>
              <a:rPr lang="ja-JP" sz="1100"/>
              <a:t>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3.48837209302325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'6・清水・静岡'!$C$20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3.5460992907801257E-3"/>
                  <c:y val="3.87596899224804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1.16276017823352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4184397163120567E-2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50110693175489E-17"/>
                  <c:y val="-3.051944088384300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7730496453900709E-3"/>
                  <c:y val="-1.55038759689922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3191489361702126E-3"/>
                  <c:y val="-1.937984496124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5460992907801418E-3"/>
                  <c:y val="-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5460992907801418E-3"/>
                  <c:y val="-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7.0921985815602835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5460992907802719E-3"/>
                  <c:y val="-1.550448635780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鉄鋼</c:v>
                </c:pt>
                <c:pt idx="1">
                  <c:v>その他の食料工業品</c:v>
                </c:pt>
                <c:pt idx="2">
                  <c:v>麦</c:v>
                </c:pt>
                <c:pt idx="3">
                  <c:v>缶詰・びん詰</c:v>
                </c:pt>
                <c:pt idx="4">
                  <c:v>その他の機械</c:v>
                </c:pt>
                <c:pt idx="5">
                  <c:v>雑穀</c:v>
                </c:pt>
                <c:pt idx="6">
                  <c:v>雑品</c:v>
                </c:pt>
                <c:pt idx="7">
                  <c:v>飲料</c:v>
                </c:pt>
                <c:pt idx="8">
                  <c:v>その他の製造工業品</c:v>
                </c:pt>
                <c:pt idx="9">
                  <c:v>電気機械</c:v>
                </c:pt>
              </c:strCache>
            </c:strRef>
          </c:cat>
          <c:val>
            <c:numRef>
              <c:f>'6・清水・静岡'!$C$21:$C$30</c:f>
              <c:numCache>
                <c:formatCode>#,##0_);[Red]\(#,##0\)</c:formatCode>
                <c:ptCount val="10"/>
                <c:pt idx="0">
                  <c:v>19841</c:v>
                </c:pt>
                <c:pt idx="1">
                  <c:v>19694</c:v>
                </c:pt>
                <c:pt idx="2">
                  <c:v>19567</c:v>
                </c:pt>
                <c:pt idx="3">
                  <c:v>19143</c:v>
                </c:pt>
                <c:pt idx="4">
                  <c:v>19045</c:v>
                </c:pt>
                <c:pt idx="5">
                  <c:v>17497</c:v>
                </c:pt>
                <c:pt idx="6">
                  <c:v>16914</c:v>
                </c:pt>
                <c:pt idx="7">
                  <c:v>16545</c:v>
                </c:pt>
                <c:pt idx="8">
                  <c:v>12120</c:v>
                </c:pt>
                <c:pt idx="9">
                  <c:v>11684</c:v>
                </c:pt>
              </c:numCache>
            </c:numRef>
          </c:val>
        </c:ser>
        <c:ser>
          <c:idx val="1"/>
          <c:order val="1"/>
          <c:tx>
            <c:strRef>
              <c:f>'6・清水・静岡'!$D$20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63829787234041E-2"/>
                  <c:y val="7.75163279008732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8652482269503553E-3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5460992907801418E-3"/>
                  <c:y val="-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2411347517730431E-2"/>
                  <c:y val="-1.55041811634011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8652482269503553E-3"/>
                  <c:y val="1.5503570774583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773049645390135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7.0921985815602835E-3"/>
                  <c:y val="3.8756637978392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8652482269503553E-3"/>
                  <c:y val="-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0638297872340295E-2"/>
                  <c:y val="-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5460992907802719E-3"/>
                  <c:y val="7.7513275956784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鉄鋼</c:v>
                </c:pt>
                <c:pt idx="1">
                  <c:v>その他の食料工業品</c:v>
                </c:pt>
                <c:pt idx="2">
                  <c:v>麦</c:v>
                </c:pt>
                <c:pt idx="3">
                  <c:v>缶詰・びん詰</c:v>
                </c:pt>
                <c:pt idx="4">
                  <c:v>その他の機械</c:v>
                </c:pt>
                <c:pt idx="5">
                  <c:v>雑穀</c:v>
                </c:pt>
                <c:pt idx="6">
                  <c:v>雑品</c:v>
                </c:pt>
                <c:pt idx="7">
                  <c:v>飲料</c:v>
                </c:pt>
                <c:pt idx="8">
                  <c:v>その他の製造工業品</c:v>
                </c:pt>
                <c:pt idx="9">
                  <c:v>電気機械</c:v>
                </c:pt>
              </c:strCache>
            </c:strRef>
          </c:cat>
          <c:val>
            <c:numRef>
              <c:f>'6・清水・静岡'!$D$21:$D$30</c:f>
              <c:numCache>
                <c:formatCode>#,##0_);[Red]\(#,##0\)</c:formatCode>
                <c:ptCount val="10"/>
                <c:pt idx="0">
                  <c:v>10457</c:v>
                </c:pt>
                <c:pt idx="1">
                  <c:v>13705</c:v>
                </c:pt>
                <c:pt idx="2">
                  <c:v>9725</c:v>
                </c:pt>
                <c:pt idx="3">
                  <c:v>13421</c:v>
                </c:pt>
                <c:pt idx="4">
                  <c:v>14085</c:v>
                </c:pt>
                <c:pt idx="5">
                  <c:v>25058</c:v>
                </c:pt>
                <c:pt idx="6">
                  <c:v>14796</c:v>
                </c:pt>
                <c:pt idx="7">
                  <c:v>14923</c:v>
                </c:pt>
                <c:pt idx="8">
                  <c:v>9303</c:v>
                </c:pt>
                <c:pt idx="9">
                  <c:v>10089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6434872"/>
        <c:axId val="536428208"/>
      </c:barChart>
      <c:catAx>
        <c:axId val="536434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536428208"/>
        <c:crosses val="autoZero"/>
        <c:auto val="1"/>
        <c:lblAlgn val="ctr"/>
        <c:lblOffset val="100"/>
        <c:noMultiLvlLbl val="0"/>
      </c:catAx>
      <c:valAx>
        <c:axId val="536428208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53643487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平成  </a:t>
            </a:r>
            <a:r>
              <a:rPr lang="en-US" altLang="ja-JP" sz="1100"/>
              <a:t>30</a:t>
            </a:r>
            <a:r>
              <a:rPr lang="ja-JP" altLang="en-US" sz="1100"/>
              <a:t>年</a:t>
            </a:r>
            <a:r>
              <a:rPr lang="en-US" altLang="ja-JP" sz="1100"/>
              <a:t>10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7777777777777941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3333333333333332E-3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6666666666666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1111111111111834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666666666666666E-2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その他の化学工業品</c:v>
                </c:pt>
                <c:pt idx="2">
                  <c:v>紙・パルプ</c:v>
                </c:pt>
                <c:pt idx="3">
                  <c:v>その他の製造工業品</c:v>
                </c:pt>
                <c:pt idx="4">
                  <c:v>缶詰・びん詰</c:v>
                </c:pt>
                <c:pt idx="5">
                  <c:v>その他の食料工業品</c:v>
                </c:pt>
                <c:pt idx="6">
                  <c:v>非鉄金属</c:v>
                </c:pt>
                <c:pt idx="7">
                  <c:v>飲料</c:v>
                </c:pt>
                <c:pt idx="8">
                  <c:v>米</c:v>
                </c:pt>
                <c:pt idx="9">
                  <c:v>雑品</c:v>
                </c:pt>
              </c:strCache>
            </c:strRef>
          </c:cat>
          <c:val>
            <c:numRef>
              <c:f>'6・清水・静岡'!$C$54:$C$63</c:f>
              <c:numCache>
                <c:formatCode>#,##0_);[Red]\(#,##0\)</c:formatCode>
                <c:ptCount val="10"/>
                <c:pt idx="0">
                  <c:v>36578</c:v>
                </c:pt>
                <c:pt idx="1">
                  <c:v>6519</c:v>
                </c:pt>
                <c:pt idx="2">
                  <c:v>3227</c:v>
                </c:pt>
                <c:pt idx="3">
                  <c:v>1829</c:v>
                </c:pt>
                <c:pt idx="4">
                  <c:v>789</c:v>
                </c:pt>
                <c:pt idx="5">
                  <c:v>769</c:v>
                </c:pt>
                <c:pt idx="6">
                  <c:v>735</c:v>
                </c:pt>
                <c:pt idx="7">
                  <c:v>722</c:v>
                </c:pt>
                <c:pt idx="8">
                  <c:v>497</c:v>
                </c:pt>
                <c:pt idx="9">
                  <c:v>396</c:v>
                </c:pt>
              </c:numCache>
            </c:numRef>
          </c:val>
        </c:ser>
        <c:ser>
          <c:idx val="1"/>
          <c:order val="1"/>
          <c:tx>
            <c:strRef>
              <c:f>'6・清水・静岡'!$D$53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0666526684164479E-2"/>
                  <c:y val="3.56450096144402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3333333333333011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3333333333332681E-3"/>
                  <c:y val="2.1390374331550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5555555555554902E-3"/>
                  <c:y val="1.782531194295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98250218722658E-7"/>
                  <c:y val="7.13012477718347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3333333333337217E-3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3333333333340132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7777777777777861E-3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その他の化学工業品</c:v>
                </c:pt>
                <c:pt idx="2">
                  <c:v>紙・パルプ</c:v>
                </c:pt>
                <c:pt idx="3">
                  <c:v>その他の製造工業品</c:v>
                </c:pt>
                <c:pt idx="4">
                  <c:v>缶詰・びん詰</c:v>
                </c:pt>
                <c:pt idx="5">
                  <c:v>その他の食料工業品</c:v>
                </c:pt>
                <c:pt idx="6">
                  <c:v>非鉄金属</c:v>
                </c:pt>
                <c:pt idx="7">
                  <c:v>飲料</c:v>
                </c:pt>
                <c:pt idx="8">
                  <c:v>米</c:v>
                </c:pt>
                <c:pt idx="9">
                  <c:v>雑品</c:v>
                </c:pt>
              </c:strCache>
            </c:strRef>
          </c:cat>
          <c:val>
            <c:numRef>
              <c:f>'6・清水・静岡'!$D$54:$D$63</c:f>
              <c:numCache>
                <c:formatCode>#,##0_);[Red]\(#,##0\)</c:formatCode>
                <c:ptCount val="10"/>
                <c:pt idx="0">
                  <c:v>28888</c:v>
                </c:pt>
                <c:pt idx="1">
                  <c:v>459</c:v>
                </c:pt>
                <c:pt idx="2">
                  <c:v>2924</c:v>
                </c:pt>
                <c:pt idx="3">
                  <c:v>1304</c:v>
                </c:pt>
                <c:pt idx="4">
                  <c:v>548</c:v>
                </c:pt>
                <c:pt idx="5">
                  <c:v>594</c:v>
                </c:pt>
                <c:pt idx="6">
                  <c:v>565</c:v>
                </c:pt>
                <c:pt idx="7">
                  <c:v>479</c:v>
                </c:pt>
                <c:pt idx="8">
                  <c:v>461</c:v>
                </c:pt>
                <c:pt idx="9">
                  <c:v>545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6431344"/>
        <c:axId val="536431736"/>
      </c:barChart>
      <c:catAx>
        <c:axId val="536431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536431736"/>
        <c:crosses val="autoZero"/>
        <c:auto val="1"/>
        <c:lblAlgn val="ctr"/>
        <c:lblOffset val="100"/>
        <c:noMultiLvlLbl val="0"/>
      </c:catAx>
      <c:valAx>
        <c:axId val="53643173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536431344"/>
        <c:crosses val="autoZero"/>
        <c:crossBetween val="between"/>
        <c:majorUnit val="5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平成  </a:t>
            </a:r>
            <a:r>
              <a:rPr lang="en-US" altLang="ja-JP" sz="1100"/>
              <a:t>30</a:t>
            </a:r>
            <a:r>
              <a:rPr lang="ja-JP" altLang="en-US" sz="1100"/>
              <a:t>年</a:t>
            </a:r>
            <a:r>
              <a:rPr lang="en-US" altLang="ja-JP" sz="1100"/>
              <a:t>10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'7・駿遠・西部'!$C$21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5.2401127024476269E-3"/>
                  <c:y val="1.78477690288713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381406271584473E-7"/>
                  <c:y val="8.45717814684929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5087719298245936E-3"/>
                  <c:y val="-3.09667173956196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771929824561403E-3"/>
                  <c:y val="5.904261967254092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7811464511818559E-3"/>
                  <c:y val="1.19090500427778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7.01758736850807E-3"/>
                  <c:y val="-4.75805165238329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0175438596492513E-3"/>
                  <c:y val="1.664644860568892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290815026074625E-3"/>
                  <c:y val="2.32508229289018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771929824561403E-3"/>
                  <c:y val="-2.987861811391229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雑品</c:v>
                </c:pt>
                <c:pt idx="3">
                  <c:v>その他の農作物</c:v>
                </c:pt>
                <c:pt idx="4">
                  <c:v>鉄鋼</c:v>
                </c:pt>
                <c:pt idx="5">
                  <c:v>合成樹脂</c:v>
                </c:pt>
                <c:pt idx="6">
                  <c:v>その他の日用品</c:v>
                </c:pt>
                <c:pt idx="7">
                  <c:v>その他の化学工業品</c:v>
                </c:pt>
                <c:pt idx="8">
                  <c:v>非金属鉱物</c:v>
                </c:pt>
                <c:pt idx="9">
                  <c:v>電気機械</c:v>
                </c:pt>
              </c:strCache>
            </c:strRef>
          </c:cat>
          <c:val>
            <c:numRef>
              <c:f>'7・駿遠・西部'!$C$22:$C$31</c:f>
              <c:numCache>
                <c:formatCode>#,##0_);[Red]\(#,##0\)</c:formatCode>
                <c:ptCount val="10"/>
                <c:pt idx="0">
                  <c:v>33781</c:v>
                </c:pt>
                <c:pt idx="1">
                  <c:v>33752</c:v>
                </c:pt>
                <c:pt idx="2">
                  <c:v>17238</c:v>
                </c:pt>
                <c:pt idx="3">
                  <c:v>8932</c:v>
                </c:pt>
                <c:pt idx="4">
                  <c:v>8665</c:v>
                </c:pt>
                <c:pt idx="5">
                  <c:v>7662</c:v>
                </c:pt>
                <c:pt idx="6">
                  <c:v>6760</c:v>
                </c:pt>
                <c:pt idx="7">
                  <c:v>3924</c:v>
                </c:pt>
                <c:pt idx="8">
                  <c:v>2430</c:v>
                </c:pt>
                <c:pt idx="9">
                  <c:v>1496</c:v>
                </c:pt>
              </c:numCache>
            </c:numRef>
          </c:val>
        </c:ser>
        <c:ser>
          <c:idx val="1"/>
          <c:order val="1"/>
          <c:tx>
            <c:strRef>
              <c:f>'7・駿遠・西部'!$D$21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8.7581375162750323E-3"/>
                  <c:y val="1.50659133709980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7497812773403646E-3"/>
                  <c:y val="3.7664783427495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5132025819607196E-3"/>
                  <c:y val="-4.045257054732565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771929824561403E-3"/>
                  <c:y val="3.73482726423896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7.0036717851213477E-3"/>
                  <c:y val="7.595830182244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6.99912510936133E-3"/>
                  <c:y val="1.500274330115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5041092304408114E-3"/>
                  <c:y val="-4.561294244999726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7.0175438596489946E-3"/>
                  <c:y val="1.4939309056956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0175438596491229E-3"/>
                  <c:y val="1.1204481792717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雑品</c:v>
                </c:pt>
                <c:pt idx="3">
                  <c:v>その他の農作物</c:v>
                </c:pt>
                <c:pt idx="4">
                  <c:v>鉄鋼</c:v>
                </c:pt>
                <c:pt idx="5">
                  <c:v>合成樹脂</c:v>
                </c:pt>
                <c:pt idx="6">
                  <c:v>その他の日用品</c:v>
                </c:pt>
                <c:pt idx="7">
                  <c:v>その他の化学工業品</c:v>
                </c:pt>
                <c:pt idx="8">
                  <c:v>非金属鉱物</c:v>
                </c:pt>
                <c:pt idx="9">
                  <c:v>電気機械</c:v>
                </c:pt>
              </c:strCache>
            </c:strRef>
          </c:cat>
          <c:val>
            <c:numRef>
              <c:f>'7・駿遠・西部'!$D$22:$D$31</c:f>
              <c:numCache>
                <c:formatCode>#,##0_);[Red]\(#,##0\)</c:formatCode>
                <c:ptCount val="10"/>
                <c:pt idx="0">
                  <c:v>32524</c:v>
                </c:pt>
                <c:pt idx="1">
                  <c:v>37706</c:v>
                </c:pt>
                <c:pt idx="2">
                  <c:v>15611</c:v>
                </c:pt>
                <c:pt idx="3">
                  <c:v>7357</c:v>
                </c:pt>
                <c:pt idx="4">
                  <c:v>5854</c:v>
                </c:pt>
                <c:pt idx="5">
                  <c:v>6319</c:v>
                </c:pt>
                <c:pt idx="6">
                  <c:v>7293</c:v>
                </c:pt>
                <c:pt idx="7">
                  <c:v>2846</c:v>
                </c:pt>
                <c:pt idx="8">
                  <c:v>2360</c:v>
                </c:pt>
                <c:pt idx="9">
                  <c:v>1002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6437224"/>
        <c:axId val="536439184"/>
      </c:barChart>
      <c:catAx>
        <c:axId val="536437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34949578679E-2"/>
              <c:y val="5.13538748832868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536439184"/>
        <c:crosses val="autoZero"/>
        <c:auto val="1"/>
        <c:lblAlgn val="ctr"/>
        <c:lblOffset val="100"/>
        <c:noMultiLvlLbl val="0"/>
      </c:catAx>
      <c:valAx>
        <c:axId val="536439184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53643722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  平成 </a:t>
            </a:r>
            <a:r>
              <a:rPr lang="en-US" altLang="ja-JP" sz="1100"/>
              <a:t>30</a:t>
            </a:r>
            <a:r>
              <a:rPr lang="ja-JP" altLang="en-US" sz="1100"/>
              <a:t>年</a:t>
            </a:r>
            <a:r>
              <a:rPr lang="en-US" altLang="ja-JP" sz="1100"/>
              <a:t>10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240706183383887"/>
          <c:y val="1.7921146953405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'7・駿遠・西部'!$C$54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0484929358820427E-2"/>
                  <c:y val="3.58394716789433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232417585290497E-2"/>
                  <c:y val="-5.644455733355911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484929358820427E-2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9799058117605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90090503378431E-3"/>
                  <c:y val="-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949764529401419E-3"/>
                  <c:y val="-6.571011307365158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979905811760568E-2"/>
                  <c:y val="1.0752405949256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7374411323503549E-3"/>
                  <c:y val="-2.822227866677955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484929358820554E-2"/>
                  <c:y val="6.571011307365158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7474882264700709E-3"/>
                  <c:y val="-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電気機械</c:v>
                </c:pt>
                <c:pt idx="3">
                  <c:v>紙・パルプ</c:v>
                </c:pt>
                <c:pt idx="4">
                  <c:v>雑品</c:v>
                </c:pt>
                <c:pt idx="5">
                  <c:v>合成樹脂</c:v>
                </c:pt>
                <c:pt idx="6">
                  <c:v>その他の製造工業品</c:v>
                </c:pt>
                <c:pt idx="7">
                  <c:v>その他の化学工業品</c:v>
                </c:pt>
                <c:pt idx="8">
                  <c:v>ゴム製品</c:v>
                </c:pt>
                <c:pt idx="9">
                  <c:v>飲料</c:v>
                </c:pt>
              </c:strCache>
            </c:strRef>
          </c:cat>
          <c:val>
            <c:numRef>
              <c:f>'7・駿遠・西部'!$C$55:$C$64</c:f>
              <c:numCache>
                <c:formatCode>#,##0_);[Red]\(#,##0\)</c:formatCode>
                <c:ptCount val="10"/>
                <c:pt idx="0">
                  <c:v>48747</c:v>
                </c:pt>
                <c:pt idx="1">
                  <c:v>29086</c:v>
                </c:pt>
                <c:pt idx="2">
                  <c:v>19867</c:v>
                </c:pt>
                <c:pt idx="3">
                  <c:v>19791</c:v>
                </c:pt>
                <c:pt idx="4">
                  <c:v>15145</c:v>
                </c:pt>
                <c:pt idx="5">
                  <c:v>13830</c:v>
                </c:pt>
                <c:pt idx="6">
                  <c:v>8580</c:v>
                </c:pt>
                <c:pt idx="7">
                  <c:v>7763</c:v>
                </c:pt>
                <c:pt idx="8">
                  <c:v>7438</c:v>
                </c:pt>
                <c:pt idx="9">
                  <c:v>6721</c:v>
                </c:pt>
              </c:numCache>
            </c:numRef>
          </c:val>
        </c:ser>
        <c:ser>
          <c:idx val="1"/>
          <c:order val="1"/>
          <c:tx>
            <c:strRef>
              <c:f>'7・駿遠・西部'!$D$54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48492935882041E-2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7374411323503549E-3"/>
                  <c:y val="-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3.5845116134677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2424646794101493E-3"/>
                  <c:y val="-2.822227866677955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7374411323502908E-3"/>
                  <c:y val="1.4336353117150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048479176132228E-2"/>
                  <c:y val="2.15053763440859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7474882264700709E-3"/>
                  <c:y val="-5.644455733355911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7374411323503549E-3"/>
                  <c:y val="7.16817655857527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5.2424646794102135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5.2424646794102135E-3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電気機械</c:v>
                </c:pt>
                <c:pt idx="3">
                  <c:v>紙・パルプ</c:v>
                </c:pt>
                <c:pt idx="4">
                  <c:v>雑品</c:v>
                </c:pt>
                <c:pt idx="5">
                  <c:v>合成樹脂</c:v>
                </c:pt>
                <c:pt idx="6">
                  <c:v>その他の製造工業品</c:v>
                </c:pt>
                <c:pt idx="7">
                  <c:v>その他の化学工業品</c:v>
                </c:pt>
                <c:pt idx="8">
                  <c:v>ゴム製品</c:v>
                </c:pt>
                <c:pt idx="9">
                  <c:v>飲料</c:v>
                </c:pt>
              </c:strCache>
            </c:strRef>
          </c:cat>
          <c:val>
            <c:numRef>
              <c:f>'7・駿遠・西部'!$D$55:$D$64</c:f>
              <c:numCache>
                <c:formatCode>#,##0_);[Red]\(#,##0\)</c:formatCode>
                <c:ptCount val="10"/>
                <c:pt idx="0">
                  <c:v>16652</c:v>
                </c:pt>
                <c:pt idx="1">
                  <c:v>14087</c:v>
                </c:pt>
                <c:pt idx="2">
                  <c:v>23978</c:v>
                </c:pt>
                <c:pt idx="3">
                  <c:v>17740</c:v>
                </c:pt>
                <c:pt idx="4">
                  <c:v>23016</c:v>
                </c:pt>
                <c:pt idx="5">
                  <c:v>13437</c:v>
                </c:pt>
                <c:pt idx="6">
                  <c:v>12180</c:v>
                </c:pt>
                <c:pt idx="7">
                  <c:v>7839</c:v>
                </c:pt>
                <c:pt idx="8">
                  <c:v>6729</c:v>
                </c:pt>
                <c:pt idx="9">
                  <c:v>9049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6438792"/>
        <c:axId val="536432520"/>
      </c:barChart>
      <c:catAx>
        <c:axId val="536438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536432520"/>
        <c:crosses val="autoZero"/>
        <c:auto val="1"/>
        <c:lblAlgn val="ctr"/>
        <c:lblOffset val="100"/>
        <c:noMultiLvlLbl val="0"/>
      </c:catAx>
      <c:valAx>
        <c:axId val="536432520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53643879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198885853554047E-2"/>
          <c:y val="3.3872201179054012E-2"/>
          <c:w val="0.91680111414644594"/>
          <c:h val="0.74330423928661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'8・保管残高'!$I$2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0"/>
              <c:layout>
                <c:manualLayout>
                  <c:x val="-5.3740069639889388E-3"/>
                  <c:y val="-3.05110602593440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298594201829188E-2"/>
                  <c:y val="6.05526013668445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9438418591251054E-3"/>
                  <c:y val="2.93795083394896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957755782535213E-3"/>
                  <c:y val="5.84927021214613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9438418591250395E-3"/>
                  <c:y val="8.49761166516958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9824916463755941E-3"/>
                  <c:y val="-5.91512137118528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1877360711437178E-3"/>
                  <c:y val="-9.65926360593916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9245872378402504E-3"/>
                  <c:y val="5.89590501872539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4220732448604569E-3"/>
                  <c:y val="1.18297740508468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4028186235756679E-3"/>
                  <c:y val="-1.410235619862137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'8・保管残高'!$I$3:$I$12</c:f>
              <c:strCache>
                <c:ptCount val="10"/>
                <c:pt idx="0">
                  <c:v>紙・パルプ</c:v>
                </c:pt>
                <c:pt idx="1">
                  <c:v>その他の日用品</c:v>
                </c:pt>
                <c:pt idx="2">
                  <c:v>その他の食料工業品</c:v>
                </c:pt>
                <c:pt idx="3">
                  <c:v>雑品</c:v>
                </c:pt>
                <c:pt idx="4">
                  <c:v>電気機械</c:v>
                </c:pt>
                <c:pt idx="5">
                  <c:v>缶詰・びん詰</c:v>
                </c:pt>
                <c:pt idx="6">
                  <c:v>その他の機械</c:v>
                </c:pt>
                <c:pt idx="7">
                  <c:v>飲料</c:v>
                </c:pt>
                <c:pt idx="8">
                  <c:v>麦</c:v>
                </c:pt>
                <c:pt idx="9">
                  <c:v>その他の製造工業品</c:v>
                </c:pt>
              </c:strCache>
            </c:strRef>
          </c:cat>
          <c:val>
            <c:numRef>
              <c:f>'8・保管残高'!$J$3:$J$12</c:f>
              <c:numCache>
                <c:formatCode>#,##0_);[Red]\(#,##0\)</c:formatCode>
                <c:ptCount val="10"/>
                <c:pt idx="0">
                  <c:v>154000</c:v>
                </c:pt>
                <c:pt idx="1">
                  <c:v>110526</c:v>
                </c:pt>
                <c:pt idx="2">
                  <c:v>97413</c:v>
                </c:pt>
                <c:pt idx="3">
                  <c:v>94117</c:v>
                </c:pt>
                <c:pt idx="4">
                  <c:v>87637</c:v>
                </c:pt>
                <c:pt idx="5">
                  <c:v>75240</c:v>
                </c:pt>
                <c:pt idx="6">
                  <c:v>56917</c:v>
                </c:pt>
                <c:pt idx="7">
                  <c:v>55976</c:v>
                </c:pt>
                <c:pt idx="8">
                  <c:v>51694</c:v>
                </c:pt>
                <c:pt idx="9">
                  <c:v>51298</c:v>
                </c:pt>
              </c:numCache>
            </c:numRef>
          </c:val>
        </c:ser>
        <c:ser>
          <c:idx val="1"/>
          <c:order val="1"/>
          <c:tx>
            <c:strRef>
              <c:f>'8・保管残高'!$K$2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5.5301521044808996E-3"/>
                  <c:y val="-8.7321917726358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7546511505338943E-3"/>
                  <c:y val="-2.99470448882276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259280340961396E-4"/>
                  <c:y val="8.48847218046305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9895505029742114E-3"/>
                  <c:y val="-5.71803658559162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6859248015684788E-3"/>
                  <c:y val="6.35451967438114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7.1683409051779522E-3"/>
                  <c:y val="-8.9295109039912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3931210405926862E-3"/>
                  <c:y val="-3.24834681705976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7561057879813217E-3"/>
                  <c:y val="2.528590768792362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1492268285740079E-3"/>
                  <c:y val="-2.71372392053897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579391933438039E-3"/>
                  <c:y val="-1.7744426730508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'8・保管残高'!$I$3:$I$12</c:f>
              <c:strCache>
                <c:ptCount val="10"/>
                <c:pt idx="0">
                  <c:v>紙・パルプ</c:v>
                </c:pt>
                <c:pt idx="1">
                  <c:v>その他の日用品</c:v>
                </c:pt>
                <c:pt idx="2">
                  <c:v>その他の食料工業品</c:v>
                </c:pt>
                <c:pt idx="3">
                  <c:v>雑品</c:v>
                </c:pt>
                <c:pt idx="4">
                  <c:v>電気機械</c:v>
                </c:pt>
                <c:pt idx="5">
                  <c:v>缶詰・びん詰</c:v>
                </c:pt>
                <c:pt idx="6">
                  <c:v>その他の機械</c:v>
                </c:pt>
                <c:pt idx="7">
                  <c:v>飲料</c:v>
                </c:pt>
                <c:pt idx="8">
                  <c:v>麦</c:v>
                </c:pt>
                <c:pt idx="9">
                  <c:v>その他の製造工業品</c:v>
                </c:pt>
              </c:strCache>
            </c:strRef>
          </c:cat>
          <c:val>
            <c:numRef>
              <c:f>'8・保管残高'!$L$3:$L$12</c:f>
              <c:numCache>
                <c:formatCode>#,##0_);[Red]\(#,##0\)</c:formatCode>
                <c:ptCount val="10"/>
                <c:pt idx="0">
                  <c:v>158207</c:v>
                </c:pt>
                <c:pt idx="1">
                  <c:v>50996</c:v>
                </c:pt>
                <c:pt idx="2">
                  <c:v>92852</c:v>
                </c:pt>
                <c:pt idx="3">
                  <c:v>103551</c:v>
                </c:pt>
                <c:pt idx="4">
                  <c:v>93390</c:v>
                </c:pt>
                <c:pt idx="5">
                  <c:v>68279</c:v>
                </c:pt>
                <c:pt idx="6">
                  <c:v>38587</c:v>
                </c:pt>
                <c:pt idx="7">
                  <c:v>66389</c:v>
                </c:pt>
                <c:pt idx="8">
                  <c:v>52249</c:v>
                </c:pt>
                <c:pt idx="9">
                  <c:v>55683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overlap val="1"/>
        <c:axId val="536445064"/>
        <c:axId val="536440360"/>
      </c:barChart>
      <c:catAx>
        <c:axId val="536445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536440360"/>
        <c:crosses val="autoZero"/>
        <c:auto val="1"/>
        <c:lblAlgn val="ctr"/>
        <c:lblOffset val="100"/>
        <c:noMultiLvlLbl val="0"/>
      </c:catAx>
      <c:valAx>
        <c:axId val="536440360"/>
        <c:scaling>
          <c:orientation val="minMax"/>
          <c:max val="200000"/>
          <c:min val="20000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536445064"/>
        <c:crosses val="autoZero"/>
        <c:crossBetween val="between"/>
        <c:majorUnit val="20000"/>
      </c:valAx>
      <c:spPr>
        <a:noFill/>
      </c:spPr>
    </c:plotArea>
    <c:legend>
      <c:legendPos val="r"/>
      <c:layout>
        <c:manualLayout>
          <c:xMode val="edge"/>
          <c:yMode val="edge"/>
          <c:x val="0.86215957863949888"/>
          <c:y val="5.6326779211924582E-2"/>
          <c:w val="0.10196249565189894"/>
          <c:h val="0.111365105474203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平成</a:t>
            </a:r>
            <a:r>
              <a:rPr lang="en-US" altLang="ja-JP" sz="1000"/>
              <a:t>30</a:t>
            </a:r>
            <a:r>
              <a:rPr lang="ja-JP" altLang="en-US" sz="1000"/>
              <a:t>年</a:t>
            </a:r>
            <a:r>
              <a:rPr lang="en-US" altLang="ja-JP" sz="1000"/>
              <a:t>10</a:t>
            </a:r>
            <a:r>
              <a:rPr lang="ja-JP" altLang="en-US" sz="1000"/>
              <a:t>月保管残高　　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3.0476190476193814E-2"/>
          <c:y val="0.16935623747250494"/>
          <c:w val="0.9504761904761907"/>
          <c:h val="0.72793581327507895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solidFill>
                <a:srgbClr val="EDDAF4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rgbClr val="9BBB59">
                  <a:lumMod val="40000"/>
                  <a:lumOff val="6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EFEFB3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rgbClr val="1F497D">
                  <a:lumMod val="20000"/>
                  <a:lumOff val="8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7"/>
            <c:bubble3D val="0"/>
            <c:spPr>
              <a:solidFill>
                <a:srgbClr val="C0504D">
                  <a:lumMod val="60000"/>
                  <a:lumOff val="40000"/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ECE2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1F497D">
                  <a:alpha val="2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0"/>
            <c:bubble3D val="0"/>
            <c:spPr>
              <a:solidFill>
                <a:srgbClr val="EEECE1">
                  <a:lumMod val="9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4563736272887443"/>
                  <c:y val="0.1424333471473960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5335024227290571E-2"/>
                  <c:y val="6.368725935689756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937669302541928"/>
                      <c:h val="9.8575739706545484E-2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5.0056151637974208E-2"/>
                  <c:y val="-1.9949009677755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26809551964652"/>
                      <c:h val="9.8575739706545484E-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6.7280250207892051E-2"/>
                  <c:y val="-8.34483780038741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869682993072651"/>
                      <c:h val="9.8143304774127901E-2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-0.1131883780385235"/>
                  <c:y val="-0.105487761166418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6144940225867582E-2"/>
                  <c:y val="-0.1599615508587742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14475612701214993"/>
                  <c:y val="-7.38345647322720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0395892840785"/>
                      <c:h val="9.8575739706545484E-2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8.9813474251737774E-2"/>
                  <c:y val="-6.13659856394602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1314659146471312"/>
                  <c:y val="-9.608553886711297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26809551964649"/>
                      <c:h val="0.12669580399366376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5.5630123688258468E-2"/>
                  <c:y val="-5.40280655707510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538234863743052"/>
                      <c:h val="0.1266959064327485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0.16265178489640164"/>
                  <c:y val="0.124177602799650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'8・保管残高'!$J$24:$J$34</c:f>
              <c:strCache>
                <c:ptCount val="11"/>
                <c:pt idx="0">
                  <c:v>紙・パルプ</c:v>
                </c:pt>
                <c:pt idx="1">
                  <c:v>その他の日用品</c:v>
                </c:pt>
                <c:pt idx="2">
                  <c:v>その他の食料工業品</c:v>
                </c:pt>
                <c:pt idx="3">
                  <c:v>雑品</c:v>
                </c:pt>
                <c:pt idx="4">
                  <c:v>電気機械</c:v>
                </c:pt>
                <c:pt idx="5">
                  <c:v>缶詰・びん詰</c:v>
                </c:pt>
                <c:pt idx="6">
                  <c:v>その他の機械</c:v>
                </c:pt>
                <c:pt idx="7">
                  <c:v>飲料</c:v>
                </c:pt>
                <c:pt idx="8">
                  <c:v>麦</c:v>
                </c:pt>
                <c:pt idx="9">
                  <c:v>その他の製造工業品</c:v>
                </c:pt>
                <c:pt idx="10">
                  <c:v>その他</c:v>
                </c:pt>
              </c:strCache>
            </c:strRef>
          </c:cat>
          <c:val>
            <c:numRef>
              <c:f>'8・保管残高'!$K$24:$K$34</c:f>
              <c:numCache>
                <c:formatCode>#,##0_);[Red]\(#,##0\)</c:formatCode>
                <c:ptCount val="11"/>
                <c:pt idx="0">
                  <c:v>154000</c:v>
                </c:pt>
                <c:pt idx="1">
                  <c:v>110526</c:v>
                </c:pt>
                <c:pt idx="2">
                  <c:v>97413</c:v>
                </c:pt>
                <c:pt idx="3">
                  <c:v>94117</c:v>
                </c:pt>
                <c:pt idx="4">
                  <c:v>87637</c:v>
                </c:pt>
                <c:pt idx="5">
                  <c:v>75240</c:v>
                </c:pt>
                <c:pt idx="6">
                  <c:v>56917</c:v>
                </c:pt>
                <c:pt idx="7">
                  <c:v>55976</c:v>
                </c:pt>
                <c:pt idx="8">
                  <c:v>51694</c:v>
                </c:pt>
                <c:pt idx="9">
                  <c:v>51298</c:v>
                </c:pt>
                <c:pt idx="10">
                  <c:v>347969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ja-JP" altLang="en-US" sz="900"/>
              <a:t>平成</a:t>
            </a:r>
            <a:r>
              <a:rPr lang="en-US" altLang="ja-JP" sz="900"/>
              <a:t>29</a:t>
            </a:r>
            <a:r>
              <a:rPr lang="ja-JP" altLang="en-US" sz="1000"/>
              <a:t>年</a:t>
            </a:r>
            <a:r>
              <a:rPr lang="en-US" altLang="ja-JP" sz="1000"/>
              <a:t>10</a:t>
            </a:r>
            <a:r>
              <a:rPr lang="ja-JP" altLang="en-US" sz="900"/>
              <a:t>月保管残高　　</a:t>
            </a:r>
          </a:p>
        </c:rich>
      </c:tx>
      <c:layout>
        <c:manualLayout>
          <c:xMode val="edge"/>
          <c:yMode val="edge"/>
          <c:x val="0.37935338644912608"/>
          <c:y val="1.75054704595193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398717520172233E-2"/>
          <c:y val="0.15776885657347869"/>
          <c:w val="0.86851194985968549"/>
          <c:h val="0.78109041621448361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solidFill>
                <a:srgbClr val="EDDAF4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EFEFB3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rgbClr val="F79646">
                  <a:lumMod val="40000"/>
                  <a:lumOff val="6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7"/>
            <c:bubble3D val="0"/>
            <c:spPr>
              <a:solidFill>
                <a:srgbClr val="C0504D">
                  <a:lumMod val="60000"/>
                  <a:lumOff val="40000"/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ECE2E6">
                  <a:alpha val="44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1F497D">
                  <a:alpha val="3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3559228760527073"/>
                  <c:y val="0.142665016217950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8574863256596744E-2"/>
                  <c:y val="5.29328702907769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161988339243853"/>
                      <c:h val="9.8143389970990452E-2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4.6861814028971695E-2"/>
                  <c:y val="1.73030344891099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23621646530825"/>
                  <c:y val="-5.87215084956485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3890070993034268"/>
                  <c:y val="-9.15446595376451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519070612356659"/>
                      <c:h val="0.12669587726300194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5.3763565813815258E-2"/>
                  <c:y val="-0.129765966754155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144176634409244"/>
                      <c:h val="0.12669587726300194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0.10664008601978188"/>
                  <c:y val="-7.27306948473546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572505726860473"/>
                      <c:h val="0.12614264919941773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7.1350737646343823E-2"/>
                  <c:y val="-8.28134641064604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0991751985200324"/>
                  <c:y val="-5.91485932679468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.13811651406169648"/>
                  <c:y val="-6.319795551871805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.20944938328498824"/>
                  <c:y val="0.133392603823865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'8・保管残高'!$J$38:$J$48</c:f>
              <c:strCache>
                <c:ptCount val="11"/>
                <c:pt idx="0">
                  <c:v>紙・パルプ</c:v>
                </c:pt>
                <c:pt idx="1">
                  <c:v>その他の日用品</c:v>
                </c:pt>
                <c:pt idx="2">
                  <c:v>その他の食料工業品</c:v>
                </c:pt>
                <c:pt idx="3">
                  <c:v>雑品</c:v>
                </c:pt>
                <c:pt idx="4">
                  <c:v>電気機械</c:v>
                </c:pt>
                <c:pt idx="5">
                  <c:v>缶詰・びん詰</c:v>
                </c:pt>
                <c:pt idx="6">
                  <c:v>その他の機械</c:v>
                </c:pt>
                <c:pt idx="7">
                  <c:v>飲料</c:v>
                </c:pt>
                <c:pt idx="8">
                  <c:v>麦</c:v>
                </c:pt>
                <c:pt idx="9">
                  <c:v>その他の製造工業品</c:v>
                </c:pt>
                <c:pt idx="10">
                  <c:v>その他</c:v>
                </c:pt>
              </c:strCache>
            </c:strRef>
          </c:cat>
          <c:val>
            <c:numRef>
              <c:f>'8・保管残高'!$K$38:$K$48</c:f>
              <c:numCache>
                <c:formatCode>#,##0_);[Red]\(#,##0\)</c:formatCode>
                <c:ptCount val="11"/>
                <c:pt idx="0">
                  <c:v>158207</c:v>
                </c:pt>
                <c:pt idx="1">
                  <c:v>50996</c:v>
                </c:pt>
                <c:pt idx="2">
                  <c:v>92852</c:v>
                </c:pt>
                <c:pt idx="3">
                  <c:v>103551</c:v>
                </c:pt>
                <c:pt idx="4">
                  <c:v>93390</c:v>
                </c:pt>
                <c:pt idx="5">
                  <c:v>68279</c:v>
                </c:pt>
                <c:pt idx="6">
                  <c:v>38587</c:v>
                </c:pt>
                <c:pt idx="7">
                  <c:v>66389</c:v>
                </c:pt>
                <c:pt idx="8">
                  <c:v>52249</c:v>
                </c:pt>
                <c:pt idx="9">
                  <c:v>55683</c:v>
                </c:pt>
                <c:pt idx="10">
                  <c:v>331809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東部支部　　　　　　平成  </a:t>
            </a:r>
            <a:r>
              <a:rPr lang="en-US" altLang="ja-JP" sz="1100"/>
              <a:t>30</a:t>
            </a:r>
            <a:r>
              <a:rPr lang="ja-JP" altLang="en-US" sz="1100"/>
              <a:t>年</a:t>
            </a:r>
            <a:r>
              <a:rPr lang="en-US" altLang="ja-JP" sz="1100"/>
              <a:t>10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静岡県倉庫協会</a:t>
            </a:r>
          </a:p>
        </c:rich>
      </c:tx>
      <c:layout>
        <c:manualLayout>
          <c:xMode val="edge"/>
          <c:yMode val="edge"/>
          <c:x val="0.2745949186630555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353901977392433E-2"/>
          <c:y val="0.11630566238135392"/>
          <c:w val="0.92364609802260778"/>
          <c:h val="0.615686968704277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'9・東部、富士'!$C$21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5.3120849933598934E-3"/>
                  <c:y val="-2.22225203331934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16555998229305E-2"/>
                  <c:y val="7.40740956763180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416555998229305E-2"/>
                  <c:y val="7.40740956763183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534749889331767E-3"/>
                  <c:y val="7.40740956763191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8534749889331733E-3"/>
                  <c:y val="-3.7037047838159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3120849933598934E-3"/>
                  <c:y val="3.703413153517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624169986719917E-2"/>
                  <c:y val="-3.7037047838159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0624169986719801E-2"/>
                  <c:y val="7.40740956763185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8534749889331767E-3"/>
                  <c:y val="7.40740956763185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5413899955732625E-3"/>
                  <c:y val="7.40711793733389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'9・東部、富士'!$B$22:$B$31</c:f>
              <c:strCache>
                <c:ptCount val="10"/>
                <c:pt idx="0">
                  <c:v>紙・パルプ</c:v>
                </c:pt>
                <c:pt idx="1">
                  <c:v>ゴム製品</c:v>
                </c:pt>
                <c:pt idx="2">
                  <c:v>飲料</c:v>
                </c:pt>
                <c:pt idx="3">
                  <c:v>その他の化学工業品</c:v>
                </c:pt>
                <c:pt idx="4">
                  <c:v>その他の食料工業品</c:v>
                </c:pt>
                <c:pt idx="5">
                  <c:v>非鉄金属</c:v>
                </c:pt>
                <c:pt idx="6">
                  <c:v>雑品</c:v>
                </c:pt>
                <c:pt idx="7">
                  <c:v>電気機械</c:v>
                </c:pt>
                <c:pt idx="8">
                  <c:v>その他の機械</c:v>
                </c:pt>
                <c:pt idx="9">
                  <c:v>その他の日用品</c:v>
                </c:pt>
              </c:strCache>
            </c:strRef>
          </c:cat>
          <c:val>
            <c:numRef>
              <c:f>'9・東部、富士'!$C$22:$C$31</c:f>
              <c:numCache>
                <c:formatCode>#,##0_);[Red]\(#,##0\)</c:formatCode>
                <c:ptCount val="10"/>
                <c:pt idx="0">
                  <c:v>18634</c:v>
                </c:pt>
                <c:pt idx="1">
                  <c:v>11098</c:v>
                </c:pt>
                <c:pt idx="2">
                  <c:v>8694</c:v>
                </c:pt>
                <c:pt idx="3">
                  <c:v>4877</c:v>
                </c:pt>
                <c:pt idx="4">
                  <c:v>4530</c:v>
                </c:pt>
                <c:pt idx="5">
                  <c:v>4436</c:v>
                </c:pt>
                <c:pt idx="6">
                  <c:v>4297</c:v>
                </c:pt>
                <c:pt idx="7">
                  <c:v>3112</c:v>
                </c:pt>
                <c:pt idx="8">
                  <c:v>2751</c:v>
                </c:pt>
                <c:pt idx="9">
                  <c:v>2728</c:v>
                </c:pt>
              </c:numCache>
            </c:numRef>
          </c:val>
        </c:ser>
        <c:ser>
          <c:idx val="1"/>
          <c:order val="1"/>
          <c:tx>
            <c:strRef>
              <c:f>'9・東部、富士'!$D$21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8.8534749889331403E-3"/>
                  <c:y val="-3.33333430543432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624169986719756E-2"/>
                  <c:y val="-3.7037047838159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7706949977866313E-3"/>
                  <c:y val="1.1111114351447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3120849933598934E-3"/>
                  <c:y val="1.48148191352636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3119455685569188E-3"/>
                  <c:y val="7.4071179373339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3120849933598934E-3"/>
                  <c:y val="1.1110239460553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7706949977866313E-3"/>
                  <c:y val="7.40682630703589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5413899955731329E-3"/>
                  <c:y val="1.11108227211497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2984946647223578E-16"/>
                  <c:y val="-1.48148191352636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7.0827799911465251E-3"/>
                  <c:y val="1.85185239190795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'9・東部、富士'!$B$22:$B$31</c:f>
              <c:strCache>
                <c:ptCount val="10"/>
                <c:pt idx="0">
                  <c:v>紙・パルプ</c:v>
                </c:pt>
                <c:pt idx="1">
                  <c:v>ゴム製品</c:v>
                </c:pt>
                <c:pt idx="2">
                  <c:v>飲料</c:v>
                </c:pt>
                <c:pt idx="3">
                  <c:v>その他の化学工業品</c:v>
                </c:pt>
                <c:pt idx="4">
                  <c:v>その他の食料工業品</c:v>
                </c:pt>
                <c:pt idx="5">
                  <c:v>非鉄金属</c:v>
                </c:pt>
                <c:pt idx="6">
                  <c:v>雑品</c:v>
                </c:pt>
                <c:pt idx="7">
                  <c:v>電気機械</c:v>
                </c:pt>
                <c:pt idx="8">
                  <c:v>その他の機械</c:v>
                </c:pt>
                <c:pt idx="9">
                  <c:v>その他の日用品</c:v>
                </c:pt>
              </c:strCache>
            </c:strRef>
          </c:cat>
          <c:val>
            <c:numRef>
              <c:f>'9・東部、富士'!$D$22:$D$31</c:f>
              <c:numCache>
                <c:formatCode>#,##0_);[Red]\(#,##0\)</c:formatCode>
                <c:ptCount val="10"/>
                <c:pt idx="0">
                  <c:v>19279</c:v>
                </c:pt>
                <c:pt idx="1">
                  <c:v>10884</c:v>
                </c:pt>
                <c:pt idx="2">
                  <c:v>20672</c:v>
                </c:pt>
                <c:pt idx="3">
                  <c:v>4777</c:v>
                </c:pt>
                <c:pt idx="4">
                  <c:v>4055</c:v>
                </c:pt>
                <c:pt idx="5">
                  <c:v>4501</c:v>
                </c:pt>
                <c:pt idx="6">
                  <c:v>4268</c:v>
                </c:pt>
                <c:pt idx="7">
                  <c:v>3126</c:v>
                </c:pt>
                <c:pt idx="8">
                  <c:v>2493</c:v>
                </c:pt>
                <c:pt idx="9">
                  <c:v>2447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6451728"/>
        <c:axId val="536441536"/>
      </c:barChart>
      <c:catAx>
        <c:axId val="536451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（単位：トン）</a:t>
                </a:r>
              </a:p>
            </c:rich>
          </c:tx>
          <c:layout>
            <c:manualLayout>
              <c:xMode val="edge"/>
              <c:yMode val="edge"/>
              <c:x val="8.0135799758100246E-3"/>
              <c:y val="2.9629346640230002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536441536"/>
        <c:crosses val="autoZero"/>
        <c:auto val="1"/>
        <c:lblAlgn val="ctr"/>
        <c:lblOffset val="100"/>
        <c:noMultiLvlLbl val="0"/>
      </c:catAx>
      <c:valAx>
        <c:axId val="53644153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53645172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583091954144165"/>
          <c:y val="0.12265562048867311"/>
          <c:w val="0.10115004548734199"/>
          <c:h val="0.13394754562483124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altLang="ja-JP" sz="1200" baseline="0"/>
              <a:t>2,346,803</a:t>
            </a:r>
            <a:r>
              <a:rPr lang="ja-JP" altLang="en-US" sz="1200" baseline="0"/>
              <a:t>㎡</a:t>
            </a:r>
          </a:p>
        </c:rich>
      </c:tx>
      <c:layout>
        <c:manualLayout>
          <c:xMode val="edge"/>
          <c:yMode val="edge"/>
          <c:x val="0.43608216637590957"/>
          <c:y val="0.457158088503730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500632447359741"/>
          <c:y val="1.4474209955791018E-2"/>
          <c:w val="0.63490326365577665"/>
          <c:h val="0.95307156599219989"/>
        </c:manualLayout>
      </c:layout>
      <c:doughnutChart>
        <c:varyColors val="1"/>
        <c:ser>
          <c:idx val="0"/>
          <c:order val="0"/>
          <c:tx>
            <c:strRef>
              <c:f>'2・使用状況 '!$J$8</c:f>
              <c:strCache>
                <c:ptCount val="1"/>
                <c:pt idx="0">
                  <c:v>2,346,803</c:v>
                </c:pt>
              </c:strCache>
            </c:strRef>
          </c:tx>
          <c:spPr>
            <a:gradFill>
              <a:gsLst>
                <a:gs pos="0">
                  <a:schemeClr val="tx2">
                    <a:lumMod val="20000"/>
                    <a:lumOff val="80000"/>
                  </a:schemeClr>
                </a:gs>
                <a:gs pos="53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</a:gra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E2BCE6">
                  <a:alpha val="71000"/>
                </a:srgbClr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rgbClr val="E7F280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3"/>
              <c:layout>
                <c:manualLayout>
                  <c:x val="6.4103576121970459E-3"/>
                  <c:y val="5.261929845168131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7374108874408012E-2"/>
                  <c:y val="-3.4349668982484616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'2・使用状況 '!$K$2:$K$7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'!$L$2:$L$7</c:f>
              <c:numCache>
                <c:formatCode>#,##0_);[Red]\(#,##0\)</c:formatCode>
                <c:ptCount val="6"/>
                <c:pt idx="0">
                  <c:v>195441</c:v>
                </c:pt>
                <c:pt idx="1">
                  <c:v>400156</c:v>
                </c:pt>
                <c:pt idx="2">
                  <c:v>488222</c:v>
                </c:pt>
                <c:pt idx="3">
                  <c:v>85288</c:v>
                </c:pt>
                <c:pt idx="4">
                  <c:v>420214</c:v>
                </c:pt>
                <c:pt idx="5">
                  <c:v>757482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28"/>
      </c:doughnut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sz="1100" baseline="0"/>
              <a:t>富士支部</a:t>
            </a:r>
            <a:r>
              <a:rPr lang="ja-JP" altLang="en-US" sz="1100" baseline="0"/>
              <a:t>　　　　　</a:t>
            </a:r>
            <a:r>
              <a:rPr lang="ja-JP" sz="1100" baseline="0"/>
              <a:t>平成</a:t>
            </a:r>
            <a:r>
              <a:rPr lang="en-US" altLang="ja-JP" sz="1100" baseline="0"/>
              <a:t>  30</a:t>
            </a:r>
            <a:r>
              <a:rPr lang="ja-JP" sz="1100" baseline="0"/>
              <a:t>年</a:t>
            </a:r>
            <a:r>
              <a:rPr lang="en-US" altLang="ja-JP" sz="1100" baseline="0"/>
              <a:t>10</a:t>
            </a:r>
            <a:r>
              <a:rPr lang="ja-JP" sz="1100" baseline="0"/>
              <a:t>月保管残高上位</a:t>
            </a:r>
            <a:r>
              <a:rPr lang="en-US" sz="1100" baseline="0"/>
              <a:t>10</a:t>
            </a:r>
            <a:r>
              <a:rPr lang="ja-JP" sz="1100" baseline="0"/>
              <a:t>品目　　　　　　　　　静岡県倉庫協会</a:t>
            </a:r>
          </a:p>
        </c:rich>
      </c:tx>
      <c:layout>
        <c:manualLayout>
          <c:xMode val="edge"/>
          <c:yMode val="edge"/>
          <c:x val="0.23014139810772991"/>
          <c:y val="4.21455938697318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879168138283475E-2"/>
          <c:y val="0.13181042024919298"/>
          <c:w val="0.92812083186171668"/>
          <c:h val="0.590940658279842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'9・東部、富士'!$C$53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3.5366931918656055E-3"/>
                  <c:y val="-1.91573898090324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146772767462455E-2"/>
                  <c:y val="7.66253356261487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37842617152962E-2"/>
                  <c:y val="1.14939511871361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3050397877984733E-3"/>
                  <c:y val="7.6625335626150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2378426171529684E-2"/>
                  <c:y val="1.53256704980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378426171529684E-2"/>
                  <c:y val="2.29885057471264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3050397877984082E-3"/>
                  <c:y val="-1.53256704980843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37842617152962E-2"/>
                  <c:y val="1.1493951187135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4146772767462422E-2"/>
                  <c:y val="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7.073386383731860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'9・東部、富士'!$B$54:$B$63</c:f>
              <c:strCache>
                <c:ptCount val="10"/>
                <c:pt idx="0">
                  <c:v>紙・パルプ</c:v>
                </c:pt>
                <c:pt idx="1">
                  <c:v>その他の食料工業品</c:v>
                </c:pt>
                <c:pt idx="2">
                  <c:v>鉄鋼</c:v>
                </c:pt>
                <c:pt idx="3">
                  <c:v>電気機械</c:v>
                </c:pt>
                <c:pt idx="4">
                  <c:v>その他の化学工業品</c:v>
                </c:pt>
                <c:pt idx="5">
                  <c:v>その他の日用品</c:v>
                </c:pt>
                <c:pt idx="6">
                  <c:v>飲料</c:v>
                </c:pt>
                <c:pt idx="7">
                  <c:v>合成樹脂</c:v>
                </c:pt>
                <c:pt idx="8">
                  <c:v>化学肥料</c:v>
                </c:pt>
                <c:pt idx="9">
                  <c:v>雑品</c:v>
                </c:pt>
              </c:strCache>
            </c:strRef>
          </c:cat>
          <c:val>
            <c:numRef>
              <c:f>'9・東部、富士'!$C$54:$C$63</c:f>
              <c:numCache>
                <c:formatCode>#,##0_);[Red]\(#,##0\)</c:formatCode>
                <c:ptCount val="10"/>
                <c:pt idx="0">
                  <c:v>105444</c:v>
                </c:pt>
                <c:pt idx="1">
                  <c:v>19088</c:v>
                </c:pt>
                <c:pt idx="2">
                  <c:v>16177</c:v>
                </c:pt>
                <c:pt idx="3">
                  <c:v>13419</c:v>
                </c:pt>
                <c:pt idx="4">
                  <c:v>12972</c:v>
                </c:pt>
                <c:pt idx="5">
                  <c:v>12183</c:v>
                </c:pt>
                <c:pt idx="6">
                  <c:v>11273</c:v>
                </c:pt>
                <c:pt idx="7">
                  <c:v>11084</c:v>
                </c:pt>
                <c:pt idx="8">
                  <c:v>5735</c:v>
                </c:pt>
                <c:pt idx="9">
                  <c:v>3348</c:v>
                </c:pt>
              </c:numCache>
            </c:numRef>
          </c:val>
        </c:ser>
        <c:ser>
          <c:idx val="1"/>
          <c:order val="1"/>
          <c:tx>
            <c:strRef>
              <c:f>'9・東部、富士'!$D$53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0610079575596801E-2"/>
                  <c:y val="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7683465959328027E-3"/>
                  <c:y val="-1.1494554559990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0733863837311468E-3"/>
                  <c:y val="-3.83141762452114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3050397877984082E-3"/>
                  <c:y val="-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1.9157088122605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5366931918655409E-3"/>
                  <c:y val="3.83141762452093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305039787798279E-3"/>
                  <c:y val="1.9157088122605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967725232572088E-16"/>
                  <c:y val="-3.83141762452114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5.3050397877984082E-3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5.3050397877984082E-3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'9・東部、富士'!$B$54:$B$63</c:f>
              <c:strCache>
                <c:ptCount val="10"/>
                <c:pt idx="0">
                  <c:v>紙・パルプ</c:v>
                </c:pt>
                <c:pt idx="1">
                  <c:v>その他の食料工業品</c:v>
                </c:pt>
                <c:pt idx="2">
                  <c:v>鉄鋼</c:v>
                </c:pt>
                <c:pt idx="3">
                  <c:v>電気機械</c:v>
                </c:pt>
                <c:pt idx="4">
                  <c:v>その他の化学工業品</c:v>
                </c:pt>
                <c:pt idx="5">
                  <c:v>その他の日用品</c:v>
                </c:pt>
                <c:pt idx="6">
                  <c:v>飲料</c:v>
                </c:pt>
                <c:pt idx="7">
                  <c:v>合成樹脂</c:v>
                </c:pt>
                <c:pt idx="8">
                  <c:v>化学肥料</c:v>
                </c:pt>
                <c:pt idx="9">
                  <c:v>雑品</c:v>
                </c:pt>
              </c:strCache>
            </c:strRef>
          </c:cat>
          <c:val>
            <c:numRef>
              <c:f>'9・東部、富士'!$D$54:$D$63</c:f>
              <c:numCache>
                <c:formatCode>#,##0_);[Red]\(#,##0\)</c:formatCode>
                <c:ptCount val="10"/>
                <c:pt idx="0">
                  <c:v>105571</c:v>
                </c:pt>
                <c:pt idx="1">
                  <c:v>21412</c:v>
                </c:pt>
                <c:pt idx="2">
                  <c:v>23743</c:v>
                </c:pt>
                <c:pt idx="3">
                  <c:v>13467</c:v>
                </c:pt>
                <c:pt idx="4">
                  <c:v>10795</c:v>
                </c:pt>
                <c:pt idx="5">
                  <c:v>5042</c:v>
                </c:pt>
                <c:pt idx="6">
                  <c:v>10130</c:v>
                </c:pt>
                <c:pt idx="7">
                  <c:v>11675</c:v>
                </c:pt>
                <c:pt idx="8">
                  <c:v>8252</c:v>
                </c:pt>
                <c:pt idx="9">
                  <c:v>7101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6442320"/>
        <c:axId val="536442712"/>
      </c:barChart>
      <c:catAx>
        <c:axId val="536442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（単位：トン）</a:t>
                </a:r>
              </a:p>
            </c:rich>
          </c:tx>
          <c:layout>
            <c:manualLayout>
              <c:xMode val="edge"/>
              <c:yMode val="edge"/>
              <c:x val="2.9611423901827541E-2"/>
              <c:y val="3.4482758620689655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536442712"/>
        <c:crosses val="autoZero"/>
        <c:auto val="1"/>
        <c:lblAlgn val="ctr"/>
        <c:lblOffset val="100"/>
        <c:noMultiLvlLbl val="0"/>
      </c:catAx>
      <c:valAx>
        <c:axId val="536442712"/>
        <c:scaling>
          <c:orientation val="minMax"/>
          <c:max val="140000"/>
          <c:min val="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53644232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542645697139322"/>
          <c:y val="0.19182791806196639"/>
          <c:w val="9.1965579899329561E-2"/>
          <c:h val="0.129311249886883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清水支部　　　　　平成</a:t>
            </a:r>
            <a:r>
              <a:rPr lang="en-US" altLang="ja-JP" sz="1000"/>
              <a:t>30</a:t>
            </a:r>
            <a:r>
              <a:rPr lang="ja-JP" altLang="en-US" sz="1000"/>
              <a:t>年</a:t>
            </a:r>
            <a:r>
              <a:rPr lang="en-US" altLang="ja-JP" sz="1000"/>
              <a:t>10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静岡県倉庫協会</a:t>
            </a:r>
          </a:p>
        </c:rich>
      </c:tx>
      <c:layout>
        <c:manualLayout>
          <c:xMode val="edge"/>
          <c:yMode val="edge"/>
          <c:x val="0.28672655877067682"/>
          <c:y val="1.49393090569561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349927131279031E-2"/>
          <c:y val="9.151267856223852E-2"/>
          <c:w val="0.93465007286878876"/>
          <c:h val="0.63822786857525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'10・清水、静岡'!$C$21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7.1302641331895808E-3"/>
                  <c:y val="1.4939309056956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477716608739121E-2"/>
                  <c:y val="1.49390149760691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6042778496950259E-2"/>
                  <c:y val="1.4939309056956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7825309441055189E-3"/>
                  <c:y val="3.73482726423902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78253094410564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9126547205279211E-3"/>
                  <c:y val="-6.847104219439324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695185664633506E-2"/>
                  <c:y val="7.46936044759104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0695185664633636E-2"/>
                  <c:y val="7.46906636670423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4260247552844805E-2"/>
                  <c:y val="7.46936044759104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8.9126547205279211E-3"/>
                  <c:y val="6.847104219439324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'10・清水、静岡'!$B$22:$B$31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雑品</c:v>
                </c:pt>
                <c:pt idx="3">
                  <c:v>雑穀</c:v>
                </c:pt>
                <c:pt idx="4">
                  <c:v>その他の食料工業品</c:v>
                </c:pt>
                <c:pt idx="5">
                  <c:v>その他の製造工業品</c:v>
                </c:pt>
                <c:pt idx="6">
                  <c:v>電気機械</c:v>
                </c:pt>
                <c:pt idx="7">
                  <c:v>鉄鋼</c:v>
                </c:pt>
                <c:pt idx="8">
                  <c:v>米</c:v>
                </c:pt>
                <c:pt idx="9">
                  <c:v>その他の機械</c:v>
                </c:pt>
              </c:strCache>
            </c:strRef>
          </c:cat>
          <c:val>
            <c:numRef>
              <c:f>'10・清水、静岡'!$C$22:$C$31</c:f>
              <c:numCache>
                <c:formatCode>#,##0_);[Red]\(#,##0\)</c:formatCode>
                <c:ptCount val="10"/>
                <c:pt idx="0">
                  <c:v>72672</c:v>
                </c:pt>
                <c:pt idx="1">
                  <c:v>48769</c:v>
                </c:pt>
                <c:pt idx="2">
                  <c:v>40218</c:v>
                </c:pt>
                <c:pt idx="3">
                  <c:v>39396</c:v>
                </c:pt>
                <c:pt idx="4">
                  <c:v>27066</c:v>
                </c:pt>
                <c:pt idx="5">
                  <c:v>23763</c:v>
                </c:pt>
                <c:pt idx="6">
                  <c:v>17526</c:v>
                </c:pt>
                <c:pt idx="7">
                  <c:v>17454</c:v>
                </c:pt>
                <c:pt idx="8">
                  <c:v>17348</c:v>
                </c:pt>
                <c:pt idx="9">
                  <c:v>14924</c:v>
                </c:pt>
              </c:numCache>
            </c:numRef>
          </c:val>
        </c:ser>
        <c:ser>
          <c:idx val="1"/>
          <c:order val="1"/>
          <c:tx>
            <c:strRef>
              <c:f>'10・清水、静岡'!$D$21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rgbClr val="9BBB59">
                  <a:lumMod val="75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1.4260247552844673E-2"/>
                  <c:y val="7.46936044759110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7825309441055841E-3"/>
                  <c:y val="-2.9408088698219054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7825309441055516E-3"/>
                  <c:y val="-1.867472448296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0695185664633506E-2"/>
                  <c:y val="3.73482726423902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247771660873909E-2"/>
                  <c:y val="1.1204481792717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5650618882112337E-3"/>
                  <c:y val="1.49390149760691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7825309441055841E-3"/>
                  <c:y val="-1.86741363211952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8699862632831885E-3"/>
                  <c:y val="1.12038936309431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1301237764223365E-3"/>
                  <c:y val="1.86741363211951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5.3473121187821169E-3"/>
                  <c:y val="1.49390149760691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'10・清水、静岡'!$B$22:$B$31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雑品</c:v>
                </c:pt>
                <c:pt idx="3">
                  <c:v>雑穀</c:v>
                </c:pt>
                <c:pt idx="4">
                  <c:v>その他の食料工業品</c:v>
                </c:pt>
                <c:pt idx="5">
                  <c:v>その他の製造工業品</c:v>
                </c:pt>
                <c:pt idx="6">
                  <c:v>電気機械</c:v>
                </c:pt>
                <c:pt idx="7">
                  <c:v>鉄鋼</c:v>
                </c:pt>
                <c:pt idx="8">
                  <c:v>米</c:v>
                </c:pt>
                <c:pt idx="9">
                  <c:v>その他の機械</c:v>
                </c:pt>
              </c:strCache>
            </c:strRef>
          </c:cat>
          <c:val>
            <c:numRef>
              <c:f>'10・清水、静岡'!$D$22:$D$31</c:f>
              <c:numCache>
                <c:formatCode>#,##0_);[Red]\(#,##0\)</c:formatCode>
                <c:ptCount val="10"/>
                <c:pt idx="0">
                  <c:v>66136</c:v>
                </c:pt>
                <c:pt idx="1">
                  <c:v>50634</c:v>
                </c:pt>
                <c:pt idx="2">
                  <c:v>34767</c:v>
                </c:pt>
                <c:pt idx="3">
                  <c:v>35050</c:v>
                </c:pt>
                <c:pt idx="4">
                  <c:v>21461</c:v>
                </c:pt>
                <c:pt idx="5">
                  <c:v>23601</c:v>
                </c:pt>
                <c:pt idx="6">
                  <c:v>17547</c:v>
                </c:pt>
                <c:pt idx="7">
                  <c:v>13847</c:v>
                </c:pt>
                <c:pt idx="8">
                  <c:v>10731</c:v>
                </c:pt>
                <c:pt idx="9">
                  <c:v>15139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6452120"/>
        <c:axId val="536443104"/>
      </c:barChart>
      <c:catAx>
        <c:axId val="536452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1434308061691946E-2"/>
              <c:y val="1.4005602240896359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536443104"/>
        <c:crosses val="autoZero"/>
        <c:auto val="1"/>
        <c:lblAlgn val="ctr"/>
        <c:lblOffset val="100"/>
        <c:noMultiLvlLbl val="0"/>
      </c:catAx>
      <c:valAx>
        <c:axId val="536443104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53645212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6827755999865819"/>
          <c:y val="0.10081063396487204"/>
          <c:w val="0.10141941977625633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静岡支部　　　　　平成</a:t>
            </a:r>
            <a:r>
              <a:rPr lang="en-US" altLang="ja-JP" sz="1000"/>
              <a:t>30</a:t>
            </a:r>
            <a:r>
              <a:rPr lang="ja-JP" altLang="en-US" sz="1000"/>
              <a:t>年</a:t>
            </a:r>
            <a:r>
              <a:rPr lang="en-US" altLang="ja-JP" sz="1000"/>
              <a:t>10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8576769025367155"/>
          <c:y val="1.87265917602996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332662777911524E-2"/>
          <c:y val="0.11012179657319029"/>
          <c:w val="0.92166731495011722"/>
          <c:h val="0.618859594797841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'10・清水、静岡'!$C$53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rgbClr val="CC3300"/>
            </a:solidFill>
          </c:spPr>
          <c:invertIfNegative val="0"/>
          <c:dLbls>
            <c:dLbl>
              <c:idx val="0"/>
              <c:layout>
                <c:manualLayout>
                  <c:x val="-7.1206052514463892E-3"/>
                  <c:y val="1.87265917602996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680907877169559E-2"/>
                  <c:y val="7.49063670411985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68090787716955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1206052514463727E-3"/>
                  <c:y val="1.1235955056179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900756564308890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3404539385847804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1206052514463727E-3"/>
                  <c:y val="3.74531835206020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3404539385847804E-3"/>
                  <c:y val="1.1235955056179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680907877169559E-2"/>
                  <c:y val="3.74531835206019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3404539385849114E-3"/>
                  <c:y val="1.1235955056179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その他の化学工業品</c:v>
                </c:pt>
                <c:pt idx="3">
                  <c:v>その他の食料工業品</c:v>
                </c:pt>
                <c:pt idx="4">
                  <c:v>缶詰・びん詰</c:v>
                </c:pt>
                <c:pt idx="5">
                  <c:v>その他の製造工業品</c:v>
                </c:pt>
                <c:pt idx="6">
                  <c:v>雑品</c:v>
                </c:pt>
                <c:pt idx="7">
                  <c:v>飲料</c:v>
                </c:pt>
                <c:pt idx="8">
                  <c:v>米</c:v>
                </c:pt>
                <c:pt idx="9">
                  <c:v>合成樹脂</c:v>
                </c:pt>
              </c:strCache>
            </c:strRef>
          </c:cat>
          <c:val>
            <c:numRef>
              <c:f>'10・清水、静岡'!$C$54:$C$63</c:f>
              <c:numCache>
                <c:formatCode>#,##0_);[Red]\(#,##0\)</c:formatCode>
                <c:ptCount val="10"/>
                <c:pt idx="0">
                  <c:v>30656</c:v>
                </c:pt>
                <c:pt idx="1">
                  <c:v>3513</c:v>
                </c:pt>
                <c:pt idx="2">
                  <c:v>2770</c:v>
                </c:pt>
                <c:pt idx="3">
                  <c:v>1489</c:v>
                </c:pt>
                <c:pt idx="4">
                  <c:v>1327</c:v>
                </c:pt>
                <c:pt idx="5">
                  <c:v>1293</c:v>
                </c:pt>
                <c:pt idx="6">
                  <c:v>1072</c:v>
                </c:pt>
                <c:pt idx="7">
                  <c:v>811</c:v>
                </c:pt>
                <c:pt idx="8">
                  <c:v>804</c:v>
                </c:pt>
                <c:pt idx="9">
                  <c:v>649</c:v>
                </c:pt>
              </c:numCache>
            </c:numRef>
          </c:val>
        </c:ser>
        <c:ser>
          <c:idx val="1"/>
          <c:order val="1"/>
          <c:tx>
            <c:strRef>
              <c:f>'10・清水、静岡'!$D$53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7801513128616094E-3"/>
                  <c:y val="-2.9490695685511222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0779937554534657E-3"/>
                  <c:y val="3.745023445103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4198599006899839E-2"/>
                  <c:y val="3.74502344510313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3404539385847145E-3"/>
                  <c:y val="-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8581450683150598E-3"/>
                  <c:y val="7.49034179716336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7.0732279960336311E-3"/>
                  <c:y val="-3.7453183520601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7.0921508643195302E-3"/>
                  <c:y val="-3.7453183520601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8865994554427619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7801513128616357E-3"/>
                  <c:y val="7.49063670412012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8.8770540594434611E-3"/>
                  <c:y val="7.49063670412074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その他の化学工業品</c:v>
                </c:pt>
                <c:pt idx="3">
                  <c:v>その他の食料工業品</c:v>
                </c:pt>
                <c:pt idx="4">
                  <c:v>缶詰・びん詰</c:v>
                </c:pt>
                <c:pt idx="5">
                  <c:v>その他の製造工業品</c:v>
                </c:pt>
                <c:pt idx="6">
                  <c:v>雑品</c:v>
                </c:pt>
                <c:pt idx="7">
                  <c:v>飲料</c:v>
                </c:pt>
                <c:pt idx="8">
                  <c:v>米</c:v>
                </c:pt>
                <c:pt idx="9">
                  <c:v>合成樹脂</c:v>
                </c:pt>
              </c:strCache>
            </c:strRef>
          </c:cat>
          <c:val>
            <c:numRef>
              <c:f>'10・清水、静岡'!$D$54:$D$63</c:f>
              <c:numCache>
                <c:formatCode>#,##0_);[Red]\(#,##0\)</c:formatCode>
                <c:ptCount val="10"/>
                <c:pt idx="0">
                  <c:v>33352</c:v>
                </c:pt>
                <c:pt idx="1">
                  <c:v>4846</c:v>
                </c:pt>
                <c:pt idx="2">
                  <c:v>1330</c:v>
                </c:pt>
                <c:pt idx="3">
                  <c:v>1474</c:v>
                </c:pt>
                <c:pt idx="4">
                  <c:v>1279</c:v>
                </c:pt>
                <c:pt idx="5">
                  <c:v>632</c:v>
                </c:pt>
                <c:pt idx="6">
                  <c:v>1297</c:v>
                </c:pt>
                <c:pt idx="7">
                  <c:v>954</c:v>
                </c:pt>
                <c:pt idx="8">
                  <c:v>791</c:v>
                </c:pt>
                <c:pt idx="9">
                  <c:v>941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6440752"/>
        <c:axId val="536449768"/>
      </c:barChart>
      <c:catAx>
        <c:axId val="536440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23662507545534E-2"/>
              <c:y val="2.2471910112365594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536449768"/>
        <c:crosses val="autoZero"/>
        <c:auto val="1"/>
        <c:lblAlgn val="ctr"/>
        <c:lblOffset val="100"/>
        <c:noMultiLvlLbl val="0"/>
      </c:catAx>
      <c:valAx>
        <c:axId val="536449768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53644075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194940386744291"/>
          <c:y val="0.15212391990327037"/>
          <c:w val="0.12272436369695892"/>
          <c:h val="0.1354525347252994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駿遠支部　　　平成</a:t>
            </a:r>
            <a:r>
              <a:rPr lang="en-US" altLang="ja-JP" sz="1000"/>
              <a:t>30</a:t>
            </a:r>
            <a:r>
              <a:rPr lang="ja-JP" altLang="en-US" sz="1000"/>
              <a:t>年</a:t>
            </a:r>
            <a:r>
              <a:rPr lang="en-US" altLang="ja-JP" sz="1000"/>
              <a:t>10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3294443274804554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050771431348904E-2"/>
          <c:y val="0.10050452892201572"/>
          <c:w val="0.9239492285687354"/>
          <c:h val="0.613196881547076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'11・駿遠、西部'!$C$20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1.0695187165775418E-2"/>
                  <c:y val="1.186943989951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130124777183600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9126559714795342E-3"/>
                  <c:y val="-1.18694398995117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06951871657754E-2"/>
                  <c:y val="1.5825919866015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4260249554367201E-2"/>
                  <c:y val="-1.186943989951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9126559714795654E-3"/>
                  <c:y val="1.186943989951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695187165775532E-2"/>
                  <c:y val="1.18694398995115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47771836007130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695187165775532E-2"/>
                  <c:y val="1.97823998325193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0638623380633701E-2"/>
                  <c:y val="1.1869128365655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'11・駿遠、西部'!$B$21:$B$30</c:f>
              <c:strCache>
                <c:ptCount val="10"/>
                <c:pt idx="0">
                  <c:v>その他の食料工業品</c:v>
                </c:pt>
                <c:pt idx="1">
                  <c:v>飲料</c:v>
                </c:pt>
                <c:pt idx="2">
                  <c:v>その他の農作物</c:v>
                </c:pt>
                <c:pt idx="3">
                  <c:v>雑品</c:v>
                </c:pt>
                <c:pt idx="4">
                  <c:v>鉄鋼</c:v>
                </c:pt>
                <c:pt idx="5">
                  <c:v>合成樹脂</c:v>
                </c:pt>
                <c:pt idx="6">
                  <c:v>その他の化学工業品</c:v>
                </c:pt>
                <c:pt idx="7">
                  <c:v>その他の日用品</c:v>
                </c:pt>
                <c:pt idx="8">
                  <c:v>化学肥料</c:v>
                </c:pt>
                <c:pt idx="9">
                  <c:v>その他の製造工業品</c:v>
                </c:pt>
              </c:strCache>
            </c:strRef>
          </c:cat>
          <c:val>
            <c:numRef>
              <c:f>'11・駿遠、西部'!$C$21:$C$30</c:f>
              <c:numCache>
                <c:formatCode>#,##0_);[Red]\(#,##0\)</c:formatCode>
                <c:ptCount val="10"/>
                <c:pt idx="0">
                  <c:v>38926</c:v>
                </c:pt>
                <c:pt idx="1">
                  <c:v>19702</c:v>
                </c:pt>
                <c:pt idx="2">
                  <c:v>17023</c:v>
                </c:pt>
                <c:pt idx="3">
                  <c:v>15990</c:v>
                </c:pt>
                <c:pt idx="4">
                  <c:v>8069</c:v>
                </c:pt>
                <c:pt idx="5">
                  <c:v>7610</c:v>
                </c:pt>
                <c:pt idx="6">
                  <c:v>5047</c:v>
                </c:pt>
                <c:pt idx="7">
                  <c:v>4287</c:v>
                </c:pt>
                <c:pt idx="8">
                  <c:v>3641</c:v>
                </c:pt>
                <c:pt idx="9">
                  <c:v>3220</c:v>
                </c:pt>
              </c:numCache>
            </c:numRef>
          </c:val>
        </c:ser>
        <c:ser>
          <c:idx val="1"/>
          <c:order val="1"/>
          <c:tx>
            <c:strRef>
              <c:f>'11・駿遠、西部'!$D$20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rgbClr val="9BBB59">
                <a:lumMod val="60000"/>
                <a:lumOff val="40000"/>
              </a:srgbClr>
            </a:solidFill>
          </c:spPr>
          <c:invertIfNegative val="0"/>
          <c:dLbls>
            <c:dLbl>
              <c:idx val="0"/>
              <c:layout>
                <c:manualLayout>
                  <c:x val="1.7825311942959001E-3"/>
                  <c:y val="-1.186943989951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8687102614846614E-3"/>
                  <c:y val="1.5802243292987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3287857734360747E-3"/>
                  <c:y val="7.91295993300776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3953710331663086E-3"/>
                  <c:y val="-4.02688661787631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2155178463654606E-3"/>
                  <c:y val="3.89791160164539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7.0024001010568215E-3"/>
                  <c:y val="-1.1939535017028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6694036240122391E-3"/>
                  <c:y val="-7.91327146686346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5.1967100369138351E-3"/>
                  <c:y val="3.88638484898707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3952306763793561E-3"/>
                  <c:y val="-3.115338557027613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4519348183082699E-3"/>
                  <c:y val="-7.91327146686346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'11・駿遠、西部'!$B$21:$B$30</c:f>
              <c:strCache>
                <c:ptCount val="10"/>
                <c:pt idx="0">
                  <c:v>その他の食料工業品</c:v>
                </c:pt>
                <c:pt idx="1">
                  <c:v>飲料</c:v>
                </c:pt>
                <c:pt idx="2">
                  <c:v>その他の農作物</c:v>
                </c:pt>
                <c:pt idx="3">
                  <c:v>雑品</c:v>
                </c:pt>
                <c:pt idx="4">
                  <c:v>鉄鋼</c:v>
                </c:pt>
                <c:pt idx="5">
                  <c:v>合成樹脂</c:v>
                </c:pt>
                <c:pt idx="6">
                  <c:v>その他の化学工業品</c:v>
                </c:pt>
                <c:pt idx="7">
                  <c:v>その他の日用品</c:v>
                </c:pt>
                <c:pt idx="8">
                  <c:v>化学肥料</c:v>
                </c:pt>
                <c:pt idx="9">
                  <c:v>その他の製造工業品</c:v>
                </c:pt>
              </c:strCache>
            </c:strRef>
          </c:cat>
          <c:val>
            <c:numRef>
              <c:f>'11・駿遠、西部'!$D$21:$D$30</c:f>
              <c:numCache>
                <c:formatCode>#,##0_);[Red]\(#,##0\)</c:formatCode>
                <c:ptCount val="10"/>
                <c:pt idx="0">
                  <c:v>39465</c:v>
                </c:pt>
                <c:pt idx="1">
                  <c:v>18738</c:v>
                </c:pt>
                <c:pt idx="2">
                  <c:v>16760</c:v>
                </c:pt>
                <c:pt idx="3">
                  <c:v>11009</c:v>
                </c:pt>
                <c:pt idx="4">
                  <c:v>7507</c:v>
                </c:pt>
                <c:pt idx="5">
                  <c:v>7583</c:v>
                </c:pt>
                <c:pt idx="6">
                  <c:v>3884</c:v>
                </c:pt>
                <c:pt idx="7">
                  <c:v>5856</c:v>
                </c:pt>
                <c:pt idx="8">
                  <c:v>5060</c:v>
                </c:pt>
                <c:pt idx="9">
                  <c:v>826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6452512"/>
        <c:axId val="536444672"/>
      </c:barChart>
      <c:catAx>
        <c:axId val="536452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5239206210334816E-2"/>
              <c:y val="1.0880316518298717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536444672"/>
        <c:crosses val="autoZero"/>
        <c:auto val="1"/>
        <c:lblAlgn val="ctr"/>
        <c:lblOffset val="100"/>
        <c:noMultiLvlLbl val="0"/>
      </c:catAx>
      <c:valAx>
        <c:axId val="53644467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53645251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866933300004169"/>
          <c:y val="0.11055211570363793"/>
          <c:w val="0.10074865641794775"/>
          <c:h val="0.14308932451694525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西部支部　　　　　平成</a:t>
            </a:r>
            <a:r>
              <a:rPr lang="en-US" altLang="ja-JP" sz="1000"/>
              <a:t>30</a:t>
            </a:r>
            <a:r>
              <a:rPr lang="ja-JP" altLang="en-US" sz="1000"/>
              <a:t>年</a:t>
            </a:r>
            <a:r>
              <a:rPr lang="en-US" altLang="ja-JP" sz="1000"/>
              <a:t>10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　　　　　　　　　　　　静岡県倉庫協会</a:t>
            </a:r>
          </a:p>
        </c:rich>
      </c:tx>
      <c:layout>
        <c:manualLayout>
          <c:xMode val="edge"/>
          <c:yMode val="edge"/>
          <c:x val="0.32083989501312338"/>
          <c:y val="3.900709219858158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5094230595181064E-2"/>
          <c:y val="0.11171106271290555"/>
          <c:w val="0.91490576940481905"/>
          <c:h val="0.63168621209591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'11・駿遠、西部'!$C$53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accent2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413267785971198E-2"/>
                  <c:y val="7.5792664954281181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336374619839188E-2"/>
                  <c:y val="3.58387019804336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596036606535327E-2"/>
                  <c:y val="-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891763529558806E-2"/>
                  <c:y val="7.0919477311325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619367023566499E-2"/>
                  <c:y val="-3.62288938481626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860559096779505E-3"/>
                  <c:y val="-1.43175151234438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2373731061395103E-2"/>
                  <c:y val="1.08462110685361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901067922065297E-2"/>
                  <c:y val="1.07510491669824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610079575596947E-2"/>
                  <c:y val="7.09191936114355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2369287172436778E-2"/>
                  <c:y val="-7.20591744213791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'11・駿遠、西部'!$B$54:$B$63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雑品</c:v>
                </c:pt>
                <c:pt idx="3">
                  <c:v>電気機械</c:v>
                </c:pt>
                <c:pt idx="4">
                  <c:v>その他の製造工業品</c:v>
                </c:pt>
                <c:pt idx="5">
                  <c:v>合成樹脂</c:v>
                </c:pt>
                <c:pt idx="6">
                  <c:v>その他の化学工業品</c:v>
                </c:pt>
                <c:pt idx="7">
                  <c:v>紙・パルプ</c:v>
                </c:pt>
                <c:pt idx="8">
                  <c:v>ゴム製品</c:v>
                </c:pt>
                <c:pt idx="9">
                  <c:v>その他織物</c:v>
                </c:pt>
              </c:strCache>
            </c:strRef>
          </c:cat>
          <c:val>
            <c:numRef>
              <c:f>'11・駿遠、西部'!$C$54:$C$63</c:f>
              <c:numCache>
                <c:formatCode>#,##0_);[Red]\(#,##0\)</c:formatCode>
                <c:ptCount val="10"/>
                <c:pt idx="0">
                  <c:v>76354</c:v>
                </c:pt>
                <c:pt idx="1">
                  <c:v>33583</c:v>
                </c:pt>
                <c:pt idx="2">
                  <c:v>29192</c:v>
                </c:pt>
                <c:pt idx="3">
                  <c:v>20750</c:v>
                </c:pt>
                <c:pt idx="4">
                  <c:v>19589</c:v>
                </c:pt>
                <c:pt idx="5">
                  <c:v>16786</c:v>
                </c:pt>
                <c:pt idx="6">
                  <c:v>14323</c:v>
                </c:pt>
                <c:pt idx="7">
                  <c:v>12587</c:v>
                </c:pt>
                <c:pt idx="8">
                  <c:v>11161</c:v>
                </c:pt>
                <c:pt idx="9">
                  <c:v>9501</c:v>
                </c:pt>
              </c:numCache>
            </c:numRef>
          </c:val>
        </c:ser>
        <c:ser>
          <c:idx val="1"/>
          <c:order val="1"/>
          <c:tx>
            <c:strRef>
              <c:f>'11・駿遠、西部'!$D$53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0591176102987127E-2"/>
                  <c:y val="-7.14921330020906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610079575596816E-2"/>
                  <c:y val="7.09219858156021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0610062631060006E-2"/>
                  <c:y val="3.48898901006351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3050313155300031E-3"/>
                  <c:y val="1.796566872984607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8417329796640787E-3"/>
                  <c:y val="1.4183280281454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5320584926883491E-3"/>
                  <c:y val="1.06760986427498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3190573400547156E-3"/>
                  <c:y val="7.05377068508141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7776944548598091E-3"/>
                  <c:y val="-7.16858253680863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5460845172131262E-3"/>
                  <c:y val="-1.07339256389742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8747656542802799E-5"/>
                  <c:y val="-1.07142756888009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'11・駿遠、西部'!$B$54:$B$63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雑品</c:v>
                </c:pt>
                <c:pt idx="3">
                  <c:v>電気機械</c:v>
                </c:pt>
                <c:pt idx="4">
                  <c:v>その他の製造工業品</c:v>
                </c:pt>
                <c:pt idx="5">
                  <c:v>合成樹脂</c:v>
                </c:pt>
                <c:pt idx="6">
                  <c:v>その他の化学工業品</c:v>
                </c:pt>
                <c:pt idx="7">
                  <c:v>紙・パルプ</c:v>
                </c:pt>
                <c:pt idx="8">
                  <c:v>ゴム製品</c:v>
                </c:pt>
                <c:pt idx="9">
                  <c:v>その他織物</c:v>
                </c:pt>
              </c:strCache>
            </c:strRef>
          </c:cat>
          <c:val>
            <c:numRef>
              <c:f>'11・駿遠、西部'!$D$54:$D$63</c:f>
              <c:numCache>
                <c:formatCode>#,##0_);[Red]\(#,##0\)</c:formatCode>
                <c:ptCount val="10"/>
                <c:pt idx="0">
                  <c:v>21297</c:v>
                </c:pt>
                <c:pt idx="1">
                  <c:v>16060</c:v>
                </c:pt>
                <c:pt idx="2">
                  <c:v>45109</c:v>
                </c:pt>
                <c:pt idx="3">
                  <c:v>24163</c:v>
                </c:pt>
                <c:pt idx="4">
                  <c:v>26092</c:v>
                </c:pt>
                <c:pt idx="5">
                  <c:v>15794</c:v>
                </c:pt>
                <c:pt idx="6">
                  <c:v>13238</c:v>
                </c:pt>
                <c:pt idx="7">
                  <c:v>12649</c:v>
                </c:pt>
                <c:pt idx="8">
                  <c:v>11467</c:v>
                </c:pt>
                <c:pt idx="9">
                  <c:v>8768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6443888"/>
        <c:axId val="536446240"/>
      </c:barChart>
      <c:catAx>
        <c:axId val="536443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6.1826409629830804E-2"/>
              <c:y val="2.1276595744680847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536446240"/>
        <c:crosses val="autoZero"/>
        <c:auto val="1"/>
        <c:lblAlgn val="ctr"/>
        <c:lblOffset val="100"/>
        <c:noMultiLvlLbl val="0"/>
      </c:catAx>
      <c:valAx>
        <c:axId val="536446240"/>
        <c:scaling>
          <c:orientation val="minMax"/>
          <c:max val="80000"/>
          <c:min val="5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536443888"/>
        <c:crosses val="autoZero"/>
        <c:crossBetween val="between"/>
        <c:majorUnit val="5000"/>
      </c:valAx>
      <c:spPr>
        <a:noFill/>
      </c:spPr>
    </c:plotArea>
    <c:legend>
      <c:legendPos val="r"/>
      <c:layout>
        <c:manualLayout>
          <c:xMode val="edge"/>
          <c:yMode val="edge"/>
          <c:x val="0.8866056795951569"/>
          <c:y val="0.14935137097224549"/>
          <c:w val="0.10101589423337999"/>
          <c:h val="0.1282476126654382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月末保管残高　　　　　　　　　　　　　　　　　静岡県倉庫協会</a:t>
            </a:r>
          </a:p>
        </c:rich>
      </c:tx>
      <c:layout>
        <c:manualLayout>
          <c:xMode val="edge"/>
          <c:yMode val="edge"/>
          <c:x val="0.4370375554907488"/>
          <c:y val="3.1034482758620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79067417856975E-2"/>
          <c:y val="0.14137931034482759"/>
          <c:w val="0.93209988920221987"/>
          <c:h val="0.76206896551724057"/>
        </c:manualLayout>
      </c:layout>
      <c:lineChart>
        <c:grouping val="standard"/>
        <c:varyColors val="0"/>
        <c:ser>
          <c:idx val="0"/>
          <c:order val="0"/>
          <c:tx>
            <c:strRef>
              <c:f>'12・東部推移 '!$A$42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'!$B$42:$M$42</c:f>
              <c:numCache>
                <c:formatCode>#,##0.0;[Red]\-#,##0.0</c:formatCode>
                <c:ptCount val="12"/>
                <c:pt idx="0">
                  <c:v>93</c:v>
                </c:pt>
                <c:pt idx="1">
                  <c:v>91.6</c:v>
                </c:pt>
                <c:pt idx="2">
                  <c:v>76.7</c:v>
                </c:pt>
                <c:pt idx="3">
                  <c:v>88.2</c:v>
                </c:pt>
                <c:pt idx="4">
                  <c:v>91.4</c:v>
                </c:pt>
                <c:pt idx="5">
                  <c:v>87.4</c:v>
                </c:pt>
                <c:pt idx="6">
                  <c:v>87.9</c:v>
                </c:pt>
                <c:pt idx="7">
                  <c:v>89.2</c:v>
                </c:pt>
                <c:pt idx="8">
                  <c:v>84.7</c:v>
                </c:pt>
                <c:pt idx="9">
                  <c:v>87.3</c:v>
                </c:pt>
                <c:pt idx="10">
                  <c:v>83.1</c:v>
                </c:pt>
                <c:pt idx="11">
                  <c:v>75.2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'12・東部推移 '!$A$43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'!$B$43:$M$43</c:f>
              <c:numCache>
                <c:formatCode>#,##0.0;[Red]\-#,##0.0</c:formatCode>
                <c:ptCount val="12"/>
                <c:pt idx="0">
                  <c:v>77.5</c:v>
                </c:pt>
                <c:pt idx="1">
                  <c:v>73</c:v>
                </c:pt>
                <c:pt idx="2">
                  <c:v>75.400000000000006</c:v>
                </c:pt>
                <c:pt idx="3">
                  <c:v>84.5</c:v>
                </c:pt>
                <c:pt idx="4">
                  <c:v>86.8</c:v>
                </c:pt>
                <c:pt idx="5">
                  <c:v>88.4</c:v>
                </c:pt>
                <c:pt idx="6">
                  <c:v>86.3</c:v>
                </c:pt>
                <c:pt idx="7">
                  <c:v>82.4</c:v>
                </c:pt>
                <c:pt idx="8">
                  <c:v>83.7</c:v>
                </c:pt>
                <c:pt idx="9">
                  <c:v>87.4</c:v>
                </c:pt>
                <c:pt idx="10">
                  <c:v>84.9</c:v>
                </c:pt>
                <c:pt idx="11">
                  <c:v>79.099999999999994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'12・東部推移 '!$A$44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'!$B$44:$M$44</c:f>
              <c:numCache>
                <c:formatCode>#,##0.0;[Red]\-#,##0.0</c:formatCode>
                <c:ptCount val="12"/>
                <c:pt idx="0">
                  <c:v>77.599999999999994</c:v>
                </c:pt>
                <c:pt idx="1">
                  <c:v>82.9</c:v>
                </c:pt>
                <c:pt idx="2">
                  <c:v>83.6</c:v>
                </c:pt>
                <c:pt idx="3">
                  <c:v>80.900000000000006</c:v>
                </c:pt>
                <c:pt idx="4">
                  <c:v>84.6</c:v>
                </c:pt>
                <c:pt idx="5">
                  <c:v>85.1</c:v>
                </c:pt>
                <c:pt idx="6">
                  <c:v>86.3</c:v>
                </c:pt>
                <c:pt idx="7">
                  <c:v>93.5</c:v>
                </c:pt>
                <c:pt idx="8">
                  <c:v>91</c:v>
                </c:pt>
                <c:pt idx="9">
                  <c:v>88.9</c:v>
                </c:pt>
                <c:pt idx="10">
                  <c:v>82.8</c:v>
                </c:pt>
                <c:pt idx="11">
                  <c:v>75.900000000000006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'12・東部推移 '!$A$45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'!$B$45:$M$45</c:f>
              <c:numCache>
                <c:formatCode>#,##0.0;[Red]\-#,##0.0</c:formatCode>
                <c:ptCount val="12"/>
                <c:pt idx="0">
                  <c:v>81.900000000000006</c:v>
                </c:pt>
                <c:pt idx="1">
                  <c:v>83.2</c:v>
                </c:pt>
                <c:pt idx="2">
                  <c:v>80.2</c:v>
                </c:pt>
                <c:pt idx="3">
                  <c:v>83.3</c:v>
                </c:pt>
                <c:pt idx="4">
                  <c:v>82.7</c:v>
                </c:pt>
                <c:pt idx="5">
                  <c:v>84.9</c:v>
                </c:pt>
                <c:pt idx="6">
                  <c:v>86.3</c:v>
                </c:pt>
                <c:pt idx="7">
                  <c:v>86</c:v>
                </c:pt>
                <c:pt idx="8">
                  <c:v>84.8</c:v>
                </c:pt>
                <c:pt idx="9">
                  <c:v>89.3</c:v>
                </c:pt>
                <c:pt idx="10">
                  <c:v>83.9</c:v>
                </c:pt>
                <c:pt idx="11">
                  <c:v>78.099999999999994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'12・東部推移 '!$A$46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2099413499238521E-3"/>
                  <c:y val="2.36781609195403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'!$B$46:$M$46</c:f>
              <c:numCache>
                <c:formatCode>#,##0.0;[Red]\-#,##0.0</c:formatCode>
                <c:ptCount val="12"/>
                <c:pt idx="0">
                  <c:v>79.8</c:v>
                </c:pt>
                <c:pt idx="1">
                  <c:v>86.7</c:v>
                </c:pt>
                <c:pt idx="2">
                  <c:v>87.5</c:v>
                </c:pt>
                <c:pt idx="3">
                  <c:v>89.9</c:v>
                </c:pt>
                <c:pt idx="4">
                  <c:v>91.4</c:v>
                </c:pt>
                <c:pt idx="5">
                  <c:v>93.2</c:v>
                </c:pt>
                <c:pt idx="6">
                  <c:v>87.8</c:v>
                </c:pt>
                <c:pt idx="7">
                  <c:v>85.7</c:v>
                </c:pt>
                <c:pt idx="8">
                  <c:v>93.5</c:v>
                </c:pt>
                <c:pt idx="9">
                  <c:v>78.5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6444280"/>
        <c:axId val="536449376"/>
      </c:lineChart>
      <c:catAx>
        <c:axId val="5364442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6449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6449376"/>
        <c:scaling>
          <c:orientation val="minMax"/>
          <c:max val="10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1728395061728392E-3"/>
              <c:y val="2.41379310344827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644428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入庫高の推移　　　　　　　　　　　　　　　　　　　静岡県倉庫協会
　　　　　　　　</a:t>
            </a:r>
          </a:p>
        </c:rich>
      </c:tx>
      <c:layout>
        <c:manualLayout>
          <c:xMode val="edge"/>
          <c:yMode val="edge"/>
          <c:x val="0.40667490729300887"/>
          <c:y val="1.8939393939393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276631984660803E-2"/>
          <c:y val="0.12878827646544191"/>
          <c:w val="0.9320148331273177"/>
          <c:h val="0.753790667135268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'!$B$17:$M$17</c:f>
              <c:numCache>
                <c:formatCode>General</c:formatCode>
                <c:ptCount val="12"/>
                <c:pt idx="0">
                  <c:v>71.900000000000006</c:v>
                </c:pt>
                <c:pt idx="1">
                  <c:v>72.8</c:v>
                </c:pt>
                <c:pt idx="2">
                  <c:v>70.8</c:v>
                </c:pt>
                <c:pt idx="3">
                  <c:v>69.3</c:v>
                </c:pt>
                <c:pt idx="4">
                  <c:v>67.3</c:v>
                </c:pt>
                <c:pt idx="5">
                  <c:v>67.400000000000006</c:v>
                </c:pt>
                <c:pt idx="6">
                  <c:v>65.900000000000006</c:v>
                </c:pt>
                <c:pt idx="7">
                  <c:v>59.5</c:v>
                </c:pt>
                <c:pt idx="8">
                  <c:v>62.3</c:v>
                </c:pt>
                <c:pt idx="9">
                  <c:v>71.400000000000006</c:v>
                </c:pt>
                <c:pt idx="10">
                  <c:v>58.5</c:v>
                </c:pt>
                <c:pt idx="11">
                  <c:v>59.7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'!$B$18:$M$18</c:f>
              <c:numCache>
                <c:formatCode>General</c:formatCode>
                <c:ptCount val="12"/>
                <c:pt idx="0">
                  <c:v>55.9</c:v>
                </c:pt>
                <c:pt idx="1">
                  <c:v>51.2</c:v>
                </c:pt>
                <c:pt idx="2">
                  <c:v>69.599999999999994</c:v>
                </c:pt>
                <c:pt idx="3">
                  <c:v>75</c:v>
                </c:pt>
                <c:pt idx="4">
                  <c:v>69</c:v>
                </c:pt>
                <c:pt idx="5">
                  <c:v>73.8</c:v>
                </c:pt>
                <c:pt idx="6">
                  <c:v>72.400000000000006</c:v>
                </c:pt>
                <c:pt idx="7">
                  <c:v>71.8</c:v>
                </c:pt>
                <c:pt idx="8">
                  <c:v>69.3</c:v>
                </c:pt>
                <c:pt idx="9">
                  <c:v>71.099999999999994</c:v>
                </c:pt>
                <c:pt idx="10">
                  <c:v>59.4</c:v>
                </c:pt>
                <c:pt idx="11">
                  <c:v>58.7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'!$B$19:$M$19</c:f>
              <c:numCache>
                <c:formatCode>General</c:formatCode>
                <c:ptCount val="12"/>
                <c:pt idx="0">
                  <c:v>49.3</c:v>
                </c:pt>
                <c:pt idx="1">
                  <c:v>64.900000000000006</c:v>
                </c:pt>
                <c:pt idx="2">
                  <c:v>65.8</c:v>
                </c:pt>
                <c:pt idx="3">
                  <c:v>72.599999999999994</c:v>
                </c:pt>
                <c:pt idx="4">
                  <c:v>63.4</c:v>
                </c:pt>
                <c:pt idx="5">
                  <c:v>66.2</c:v>
                </c:pt>
                <c:pt idx="6" formatCode="0.0_ ">
                  <c:v>68</c:v>
                </c:pt>
                <c:pt idx="7">
                  <c:v>72.900000000000006</c:v>
                </c:pt>
                <c:pt idx="8">
                  <c:v>69.599999999999994</c:v>
                </c:pt>
                <c:pt idx="9">
                  <c:v>66.400000000000006</c:v>
                </c:pt>
                <c:pt idx="10">
                  <c:v>65.099999999999994</c:v>
                </c:pt>
                <c:pt idx="11">
                  <c:v>62.1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'!$B$20:$M$20</c:f>
              <c:numCache>
                <c:formatCode>General</c:formatCode>
                <c:ptCount val="12"/>
                <c:pt idx="0">
                  <c:v>63.2</c:v>
                </c:pt>
                <c:pt idx="1">
                  <c:v>70</c:v>
                </c:pt>
                <c:pt idx="2">
                  <c:v>71.900000000000006</c:v>
                </c:pt>
                <c:pt idx="3">
                  <c:v>79.599999999999994</c:v>
                </c:pt>
                <c:pt idx="4">
                  <c:v>76.7</c:v>
                </c:pt>
                <c:pt idx="5">
                  <c:v>86</c:v>
                </c:pt>
                <c:pt idx="6" formatCode="0.0_ ">
                  <c:v>86.4</c:v>
                </c:pt>
                <c:pt idx="7">
                  <c:v>75.400000000000006</c:v>
                </c:pt>
                <c:pt idx="8">
                  <c:v>75.400000000000006</c:v>
                </c:pt>
                <c:pt idx="9">
                  <c:v>78.400000000000006</c:v>
                </c:pt>
                <c:pt idx="10">
                  <c:v>67.5</c:v>
                </c:pt>
                <c:pt idx="11">
                  <c:v>73.099999999999994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5682560693510346E-3"/>
                  <c:y val="7.5757575757575758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'!$B$21:$M$21</c:f>
              <c:numCache>
                <c:formatCode>General</c:formatCode>
                <c:ptCount val="12"/>
                <c:pt idx="0">
                  <c:v>61.5</c:v>
                </c:pt>
                <c:pt idx="1">
                  <c:v>79.400000000000006</c:v>
                </c:pt>
                <c:pt idx="2">
                  <c:v>78.3</c:v>
                </c:pt>
                <c:pt idx="3">
                  <c:v>80.8</c:v>
                </c:pt>
                <c:pt idx="4">
                  <c:v>75.5</c:v>
                </c:pt>
                <c:pt idx="5">
                  <c:v>87.5</c:v>
                </c:pt>
                <c:pt idx="6" formatCode="0.0_ ">
                  <c:v>76.400000000000006</c:v>
                </c:pt>
                <c:pt idx="7">
                  <c:v>81.5</c:v>
                </c:pt>
                <c:pt idx="8">
                  <c:v>93.4</c:v>
                </c:pt>
                <c:pt idx="9">
                  <c:v>68.2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6447416"/>
        <c:axId val="536448200"/>
      </c:lineChart>
      <c:catAx>
        <c:axId val="5364474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8.6526576019778246E-3"/>
              <c:y val="1.893939393939393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6448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6448200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644741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2">
              <a:lumMod val="60000"/>
              <a:lumOff val="40000"/>
            </a:schemeClr>
          </a:solidFill>
          <a:prstDash val="sysDot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回転率の推移　　　　　　　　　　　　　　　　静岡県倉庫協会
</a:t>
            </a:r>
          </a:p>
        </c:rich>
      </c:tx>
      <c:layout>
        <c:manualLayout>
          <c:xMode val="edge"/>
          <c:yMode val="edge"/>
          <c:x val="0.45992627616991688"/>
          <c:y val="1.71232876712328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513662210226534E-2"/>
          <c:y val="0.10273972602739725"/>
          <c:w val="0.91861954197866558"/>
          <c:h val="0.791097213280626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'!$B$66:$M$66</c:f>
              <c:numCache>
                <c:formatCode>General</c:formatCode>
                <c:ptCount val="12"/>
                <c:pt idx="0">
                  <c:v>76.8</c:v>
                </c:pt>
                <c:pt idx="1">
                  <c:v>79.7</c:v>
                </c:pt>
                <c:pt idx="2">
                  <c:v>93</c:v>
                </c:pt>
                <c:pt idx="3">
                  <c:v>77</c:v>
                </c:pt>
                <c:pt idx="4">
                  <c:v>73.2</c:v>
                </c:pt>
                <c:pt idx="5">
                  <c:v>77.599999999999994</c:v>
                </c:pt>
                <c:pt idx="6">
                  <c:v>74.8</c:v>
                </c:pt>
                <c:pt idx="7">
                  <c:v>66.5</c:v>
                </c:pt>
                <c:pt idx="8">
                  <c:v>74.2</c:v>
                </c:pt>
                <c:pt idx="9">
                  <c:v>81.5</c:v>
                </c:pt>
                <c:pt idx="10">
                  <c:v>71.099999999999994</c:v>
                </c:pt>
                <c:pt idx="11">
                  <c:v>80.400000000000006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'!$B$67:$M$67</c:f>
              <c:numCache>
                <c:formatCode>General</c:formatCode>
                <c:ptCount val="12"/>
                <c:pt idx="0">
                  <c:v>71.8</c:v>
                </c:pt>
                <c:pt idx="1">
                  <c:v>71</c:v>
                </c:pt>
                <c:pt idx="2">
                  <c:v>92.1</c:v>
                </c:pt>
                <c:pt idx="3">
                  <c:v>88</c:v>
                </c:pt>
                <c:pt idx="4">
                  <c:v>79.2</c:v>
                </c:pt>
                <c:pt idx="5">
                  <c:v>83.3</c:v>
                </c:pt>
                <c:pt idx="6">
                  <c:v>84.1</c:v>
                </c:pt>
                <c:pt idx="7">
                  <c:v>87.4</c:v>
                </c:pt>
                <c:pt idx="8">
                  <c:v>82.6</c:v>
                </c:pt>
                <c:pt idx="9">
                  <c:v>80.900000000000006</c:v>
                </c:pt>
                <c:pt idx="10">
                  <c:v>70.3</c:v>
                </c:pt>
                <c:pt idx="11">
                  <c:v>75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'!$B$68:$M$68</c:f>
              <c:numCache>
                <c:formatCode>General</c:formatCode>
                <c:ptCount val="12"/>
                <c:pt idx="0">
                  <c:v>63.9</c:v>
                </c:pt>
                <c:pt idx="1">
                  <c:v>77.5</c:v>
                </c:pt>
                <c:pt idx="2">
                  <c:v>78.599999999999994</c:v>
                </c:pt>
                <c:pt idx="3">
                  <c:v>89.9</c:v>
                </c:pt>
                <c:pt idx="4">
                  <c:v>74.400000000000006</c:v>
                </c:pt>
                <c:pt idx="5">
                  <c:v>77.8</c:v>
                </c:pt>
                <c:pt idx="6">
                  <c:v>78.599999999999994</c:v>
                </c:pt>
                <c:pt idx="7">
                  <c:v>77</c:v>
                </c:pt>
                <c:pt idx="8">
                  <c:v>76.900000000000006</c:v>
                </c:pt>
                <c:pt idx="9">
                  <c:v>74.900000000000006</c:v>
                </c:pt>
                <c:pt idx="10">
                  <c:v>79.400000000000006</c:v>
                </c:pt>
                <c:pt idx="11">
                  <c:v>82.7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'!$B$69:$M$69</c:f>
              <c:numCache>
                <c:formatCode>General</c:formatCode>
                <c:ptCount val="12"/>
                <c:pt idx="0">
                  <c:v>76.3</c:v>
                </c:pt>
                <c:pt idx="1">
                  <c:v>84</c:v>
                </c:pt>
                <c:pt idx="2">
                  <c:v>89.9</c:v>
                </c:pt>
                <c:pt idx="3">
                  <c:v>95.5</c:v>
                </c:pt>
                <c:pt idx="4">
                  <c:v>92.8</c:v>
                </c:pt>
                <c:pt idx="5">
                  <c:v>101.3</c:v>
                </c:pt>
                <c:pt idx="6">
                  <c:v>100.1</c:v>
                </c:pt>
                <c:pt idx="7">
                  <c:v>87.6</c:v>
                </c:pt>
                <c:pt idx="8">
                  <c:v>89</c:v>
                </c:pt>
                <c:pt idx="9">
                  <c:v>87.4</c:v>
                </c:pt>
                <c:pt idx="10">
                  <c:v>81</c:v>
                </c:pt>
                <c:pt idx="11">
                  <c:v>93.7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6.0255476696732344E-3"/>
                  <c:y val="2.579908675799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3485473686935866E-2"/>
                  <c:y val="-6.55251141552511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'!$B$70:$M$70</c:f>
              <c:numCache>
                <c:formatCode>General</c:formatCode>
                <c:ptCount val="12"/>
                <c:pt idx="0">
                  <c:v>76.8</c:v>
                </c:pt>
                <c:pt idx="1">
                  <c:v>91.2</c:v>
                </c:pt>
                <c:pt idx="2">
                  <c:v>89.4</c:v>
                </c:pt>
                <c:pt idx="3">
                  <c:v>89.7</c:v>
                </c:pt>
                <c:pt idx="4">
                  <c:v>82.5</c:v>
                </c:pt>
                <c:pt idx="5">
                  <c:v>93.9</c:v>
                </c:pt>
                <c:pt idx="6">
                  <c:v>87.4</c:v>
                </c:pt>
                <c:pt idx="7">
                  <c:v>95.2</c:v>
                </c:pt>
                <c:pt idx="8">
                  <c:v>99.9</c:v>
                </c:pt>
                <c:pt idx="9">
                  <c:v>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6450160"/>
        <c:axId val="536450552"/>
      </c:lineChart>
      <c:catAx>
        <c:axId val="5364501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3.2059186189889052E-2"/>
              <c:y val="1.71232876712328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6450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6450552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645016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2447971347331581"/>
          <c:y val="2.295081967213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77144593740555E-2"/>
          <c:y val="0.11475409836065574"/>
          <c:w val="0.92578242719323123"/>
          <c:h val="0.78360655737704921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'13・富士推移'!$A$19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'13・富士推移'!$B$19:$M$19</c:f>
              <c:numCache>
                <c:formatCode>#,##0.0;[Red]\-#,##0.0</c:formatCode>
                <c:ptCount val="12"/>
                <c:pt idx="0">
                  <c:v>18.2</c:v>
                </c:pt>
                <c:pt idx="1">
                  <c:v>14.4</c:v>
                </c:pt>
                <c:pt idx="2">
                  <c:v>13.5</c:v>
                </c:pt>
                <c:pt idx="3">
                  <c:v>14</c:v>
                </c:pt>
                <c:pt idx="4">
                  <c:v>13.8</c:v>
                </c:pt>
                <c:pt idx="5">
                  <c:v>13.8</c:v>
                </c:pt>
                <c:pt idx="6">
                  <c:v>14.3</c:v>
                </c:pt>
                <c:pt idx="7">
                  <c:v>11.5</c:v>
                </c:pt>
                <c:pt idx="8">
                  <c:v>13.6</c:v>
                </c:pt>
                <c:pt idx="9">
                  <c:v>11.5</c:v>
                </c:pt>
                <c:pt idx="10">
                  <c:v>12.3</c:v>
                </c:pt>
                <c:pt idx="11">
                  <c:v>14.9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'13・富士推移'!$A$20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'13・富士推移'!$B$20:$M$20</c:f>
              <c:numCache>
                <c:formatCode>#,##0.0;[Red]\-#,##0.0</c:formatCode>
                <c:ptCount val="12"/>
                <c:pt idx="0">
                  <c:v>11.3</c:v>
                </c:pt>
                <c:pt idx="1">
                  <c:v>12.7</c:v>
                </c:pt>
                <c:pt idx="2">
                  <c:v>15.1</c:v>
                </c:pt>
                <c:pt idx="3">
                  <c:v>11.3</c:v>
                </c:pt>
                <c:pt idx="4">
                  <c:v>13.7</c:v>
                </c:pt>
                <c:pt idx="5">
                  <c:v>14</c:v>
                </c:pt>
                <c:pt idx="6">
                  <c:v>16.100000000000001</c:v>
                </c:pt>
                <c:pt idx="7">
                  <c:v>11.4</c:v>
                </c:pt>
                <c:pt idx="8">
                  <c:v>14.7</c:v>
                </c:pt>
                <c:pt idx="9">
                  <c:v>12.9</c:v>
                </c:pt>
                <c:pt idx="10">
                  <c:v>15.2</c:v>
                </c:pt>
                <c:pt idx="11">
                  <c:v>14.5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'13・富士推移'!$A$21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'13・富士推移'!$B$21:$M$21</c:f>
              <c:numCache>
                <c:formatCode>#,##0.0;[Red]\-#,##0.0</c:formatCode>
                <c:ptCount val="12"/>
                <c:pt idx="0">
                  <c:v>11.9</c:v>
                </c:pt>
                <c:pt idx="1">
                  <c:v>14</c:v>
                </c:pt>
                <c:pt idx="2">
                  <c:v>15.1</c:v>
                </c:pt>
                <c:pt idx="3">
                  <c:v>12.7</c:v>
                </c:pt>
                <c:pt idx="4">
                  <c:v>12.4</c:v>
                </c:pt>
                <c:pt idx="5">
                  <c:v>13.3</c:v>
                </c:pt>
                <c:pt idx="6">
                  <c:v>13.5</c:v>
                </c:pt>
                <c:pt idx="7">
                  <c:v>12.5</c:v>
                </c:pt>
                <c:pt idx="8">
                  <c:v>12.8</c:v>
                </c:pt>
                <c:pt idx="9">
                  <c:v>12</c:v>
                </c:pt>
                <c:pt idx="10">
                  <c:v>13.9</c:v>
                </c:pt>
                <c:pt idx="11">
                  <c:v>14.4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'13・富士推移'!$A$22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'13・富士推移'!$B$22:$M$22</c:f>
              <c:numCache>
                <c:formatCode>#,##0.0;[Red]\-#,##0.0</c:formatCode>
                <c:ptCount val="12"/>
                <c:pt idx="0">
                  <c:v>12.8</c:v>
                </c:pt>
                <c:pt idx="1">
                  <c:v>13.9</c:v>
                </c:pt>
                <c:pt idx="2">
                  <c:v>14.7</c:v>
                </c:pt>
                <c:pt idx="3">
                  <c:v>15.6</c:v>
                </c:pt>
                <c:pt idx="4">
                  <c:v>16.100000000000001</c:v>
                </c:pt>
                <c:pt idx="5">
                  <c:v>15.1</c:v>
                </c:pt>
                <c:pt idx="6">
                  <c:v>14.4</c:v>
                </c:pt>
                <c:pt idx="7">
                  <c:v>14.6</c:v>
                </c:pt>
                <c:pt idx="8">
                  <c:v>15.2</c:v>
                </c:pt>
                <c:pt idx="9">
                  <c:v>14.3</c:v>
                </c:pt>
                <c:pt idx="10">
                  <c:v>15.3</c:v>
                </c:pt>
                <c:pt idx="11">
                  <c:v>14.9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'13・富士推移'!$A$23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9.8351377952755909E-3"/>
                  <c:y val="4.21857923497267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1536526684164477E-2"/>
                  <c:y val="-5.61748633879781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'13・富士推移'!$B$23:$M$23</c:f>
              <c:numCache>
                <c:formatCode>#,##0.0;[Red]\-#,##0.0</c:formatCode>
                <c:ptCount val="12"/>
                <c:pt idx="0">
                  <c:v>14.2</c:v>
                </c:pt>
                <c:pt idx="1">
                  <c:v>12.5</c:v>
                </c:pt>
                <c:pt idx="2">
                  <c:v>14.7</c:v>
                </c:pt>
                <c:pt idx="3">
                  <c:v>13.7</c:v>
                </c:pt>
                <c:pt idx="4">
                  <c:v>14.5</c:v>
                </c:pt>
                <c:pt idx="5">
                  <c:v>14.4</c:v>
                </c:pt>
                <c:pt idx="6">
                  <c:v>12.7</c:v>
                </c:pt>
                <c:pt idx="7">
                  <c:v>13.9</c:v>
                </c:pt>
                <c:pt idx="8">
                  <c:v>14.1</c:v>
                </c:pt>
                <c:pt idx="9">
                  <c:v>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6454080"/>
        <c:axId val="536452904"/>
      </c:lineChart>
      <c:catAx>
        <c:axId val="5364540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6452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6452904"/>
        <c:scaling>
          <c:orientation val="minMax"/>
          <c:max val="19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6454080"/>
        <c:crosses val="autoZero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月末保管残高の推移　　　　　　　　　　　　　静岡県倉庫協会</a:t>
            </a:r>
          </a:p>
        </c:rich>
      </c:tx>
      <c:layout>
        <c:manualLayout>
          <c:xMode val="edge"/>
          <c:yMode val="edge"/>
          <c:x val="0.42187554680667338"/>
          <c:y val="3.6231884057971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91739516880713E-2"/>
          <c:y val="0.11594243922115327"/>
          <c:w val="0.90755323734695059"/>
          <c:h val="0.77174186106590248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'13・富士推移'!$A$43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'13・富士推移'!$B$43:$M$43</c:f>
              <c:numCache>
                <c:formatCode>#,##0.0;[Red]\-#,##0.0</c:formatCode>
                <c:ptCount val="12"/>
                <c:pt idx="0">
                  <c:v>25.5</c:v>
                </c:pt>
                <c:pt idx="1">
                  <c:v>28.1</c:v>
                </c:pt>
                <c:pt idx="2">
                  <c:v>20.6</c:v>
                </c:pt>
                <c:pt idx="3">
                  <c:v>22</c:v>
                </c:pt>
                <c:pt idx="4">
                  <c:v>23.2</c:v>
                </c:pt>
                <c:pt idx="5">
                  <c:v>24.5</c:v>
                </c:pt>
                <c:pt idx="6">
                  <c:v>24</c:v>
                </c:pt>
                <c:pt idx="7">
                  <c:v>22.4</c:v>
                </c:pt>
                <c:pt idx="8">
                  <c:v>22.9</c:v>
                </c:pt>
                <c:pt idx="9">
                  <c:v>20.9</c:v>
                </c:pt>
                <c:pt idx="10">
                  <c:v>21</c:v>
                </c:pt>
                <c:pt idx="11">
                  <c:v>21.5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'13・富士推移'!$A$44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'13・富士推移'!$B$44:$M$44</c:f>
              <c:numCache>
                <c:formatCode>#,##0.0;[Red]\-#,##0.0</c:formatCode>
                <c:ptCount val="12"/>
                <c:pt idx="0">
                  <c:v>21.2</c:v>
                </c:pt>
                <c:pt idx="1">
                  <c:v>22.2</c:v>
                </c:pt>
                <c:pt idx="2">
                  <c:v>23.7</c:v>
                </c:pt>
                <c:pt idx="3">
                  <c:v>23.1</c:v>
                </c:pt>
                <c:pt idx="4">
                  <c:v>25.1</c:v>
                </c:pt>
                <c:pt idx="5">
                  <c:v>23.7</c:v>
                </c:pt>
                <c:pt idx="6">
                  <c:v>25.8</c:v>
                </c:pt>
                <c:pt idx="7">
                  <c:v>24.1</c:v>
                </c:pt>
                <c:pt idx="8">
                  <c:v>24.1</c:v>
                </c:pt>
                <c:pt idx="9">
                  <c:v>22.3</c:v>
                </c:pt>
                <c:pt idx="10">
                  <c:v>23.7</c:v>
                </c:pt>
                <c:pt idx="11">
                  <c:v>26.1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'13・富士推移'!$A$45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'13・富士推移'!$B$45:$M$45</c:f>
              <c:numCache>
                <c:formatCode>#,##0.0;[Red]\-#,##0.0</c:formatCode>
                <c:ptCount val="12"/>
                <c:pt idx="0">
                  <c:v>25.9</c:v>
                </c:pt>
                <c:pt idx="1">
                  <c:v>25.7</c:v>
                </c:pt>
                <c:pt idx="2">
                  <c:v>25.6</c:v>
                </c:pt>
                <c:pt idx="3">
                  <c:v>23.7</c:v>
                </c:pt>
                <c:pt idx="4">
                  <c:v>24</c:v>
                </c:pt>
                <c:pt idx="5">
                  <c:v>23.2</c:v>
                </c:pt>
                <c:pt idx="6">
                  <c:v>22.7</c:v>
                </c:pt>
                <c:pt idx="7">
                  <c:v>22</c:v>
                </c:pt>
                <c:pt idx="8">
                  <c:v>22.5</c:v>
                </c:pt>
                <c:pt idx="9">
                  <c:v>21.8</c:v>
                </c:pt>
                <c:pt idx="10">
                  <c:v>22.4</c:v>
                </c:pt>
                <c:pt idx="11">
                  <c:v>21.1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'13・富士推移'!$A$46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'13・富士推移'!$B$46:$M$46</c:f>
              <c:numCache>
                <c:formatCode>#,##0.0;[Red]\-#,##0.0</c:formatCode>
                <c:ptCount val="12"/>
                <c:pt idx="0">
                  <c:v>21.8</c:v>
                </c:pt>
                <c:pt idx="1">
                  <c:v>23</c:v>
                </c:pt>
                <c:pt idx="2">
                  <c:v>22.8</c:v>
                </c:pt>
                <c:pt idx="3">
                  <c:v>23.1</c:v>
                </c:pt>
                <c:pt idx="4">
                  <c:v>23.5</c:v>
                </c:pt>
                <c:pt idx="5">
                  <c:v>24.2</c:v>
                </c:pt>
                <c:pt idx="6">
                  <c:v>22.7</c:v>
                </c:pt>
                <c:pt idx="7">
                  <c:v>23</c:v>
                </c:pt>
                <c:pt idx="8">
                  <c:v>22.9</c:v>
                </c:pt>
                <c:pt idx="9">
                  <c:v>22.9</c:v>
                </c:pt>
                <c:pt idx="10">
                  <c:v>23</c:v>
                </c:pt>
                <c:pt idx="11">
                  <c:v>24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'13・富士推移'!$A$47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6.3629155730533767E-3"/>
                  <c:y val="3.69565217391303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'13・富士推移'!$B$47:$M$47</c:f>
              <c:numCache>
                <c:formatCode>#,##0.0;[Red]\-#,##0.0</c:formatCode>
                <c:ptCount val="12"/>
                <c:pt idx="0">
                  <c:v>23.3</c:v>
                </c:pt>
                <c:pt idx="1">
                  <c:v>22.2</c:v>
                </c:pt>
                <c:pt idx="2">
                  <c:v>23.2</c:v>
                </c:pt>
                <c:pt idx="3">
                  <c:v>24.1</c:v>
                </c:pt>
                <c:pt idx="4">
                  <c:v>24.8</c:v>
                </c:pt>
                <c:pt idx="5">
                  <c:v>24.4</c:v>
                </c:pt>
                <c:pt idx="6">
                  <c:v>22.4</c:v>
                </c:pt>
                <c:pt idx="7">
                  <c:v>22.6</c:v>
                </c:pt>
                <c:pt idx="8">
                  <c:v>23.1</c:v>
                </c:pt>
                <c:pt idx="9">
                  <c:v>22.1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6456040"/>
        <c:axId val="536459960"/>
      </c:lineChart>
      <c:catAx>
        <c:axId val="536456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6459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6459960"/>
        <c:scaling>
          <c:orientation val="minMax"/>
          <c:max val="29"/>
          <c:min val="1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81159420289855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6456040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ja-JP" altLang="en-US" sz="1200" baseline="0"/>
              <a:t>平成</a:t>
            </a:r>
            <a:r>
              <a:rPr lang="en-US" altLang="ja-JP" sz="1200" baseline="0"/>
              <a:t>30</a:t>
            </a:r>
            <a:r>
              <a:rPr lang="ja-JP" altLang="en-US" sz="1200" baseline="0"/>
              <a:t>年</a:t>
            </a:r>
            <a:r>
              <a:rPr lang="en-US" altLang="ja-JP" sz="1200" baseline="0"/>
              <a:t>10</a:t>
            </a:r>
            <a:r>
              <a:rPr lang="ja-JP" altLang="en-US" sz="1200" baseline="0"/>
              <a:t>月倉庫使用状況（</a:t>
            </a:r>
            <a:r>
              <a:rPr lang="en-US" altLang="ja-JP" sz="1200" baseline="0"/>
              <a:t>1</a:t>
            </a:r>
            <a:r>
              <a:rPr lang="ja-JP" altLang="en-US" sz="1200" baseline="0"/>
              <a:t>～</a:t>
            </a:r>
            <a:r>
              <a:rPr lang="en-US" altLang="ja-JP" sz="1200" baseline="0"/>
              <a:t>3</a:t>
            </a:r>
            <a:r>
              <a:rPr lang="ja-JP" altLang="en-US" sz="1200" baseline="0"/>
              <a:t>類）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'2・使用状況 '!$L$10</c:f>
              <c:strCache>
                <c:ptCount val="1"/>
                <c:pt idx="0">
                  <c:v>在庫面積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solidFill>
                <a:schemeClr val="bg2">
                  <a:lumMod val="2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3972055888223553E-2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992015968063726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'!$L$11:$L$16</c:f>
              <c:numCache>
                <c:formatCode>#,##0_);[Red]\(#,##0\)</c:formatCode>
                <c:ptCount val="6"/>
                <c:pt idx="0">
                  <c:v>129224</c:v>
                </c:pt>
                <c:pt idx="1">
                  <c:v>255907</c:v>
                </c:pt>
                <c:pt idx="2">
                  <c:v>276015</c:v>
                </c:pt>
                <c:pt idx="3">
                  <c:v>54323</c:v>
                </c:pt>
                <c:pt idx="4">
                  <c:v>316325</c:v>
                </c:pt>
                <c:pt idx="5">
                  <c:v>497869</c:v>
                </c:pt>
              </c:numCache>
            </c:numRef>
          </c:val>
        </c:ser>
        <c:ser>
          <c:idx val="1"/>
          <c:order val="1"/>
          <c:tx>
            <c:strRef>
              <c:f>'2・使用状況 '!$M$10</c:f>
              <c:strCache>
                <c:ptCount val="1"/>
                <c:pt idx="0">
                  <c:v>空面積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9920159680638719E-3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9960079840320743E-3"/>
                  <c:y val="2.82485812872945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'!$M$11:$M$16</c:f>
              <c:numCache>
                <c:formatCode>#,##0_);[Red]\(#,##0\)</c:formatCode>
                <c:ptCount val="6"/>
                <c:pt idx="0">
                  <c:v>66217</c:v>
                </c:pt>
                <c:pt idx="1">
                  <c:v>144249</c:v>
                </c:pt>
                <c:pt idx="2">
                  <c:v>212207</c:v>
                </c:pt>
                <c:pt idx="3">
                  <c:v>30965</c:v>
                </c:pt>
                <c:pt idx="4">
                  <c:v>103889</c:v>
                </c:pt>
                <c:pt idx="5">
                  <c:v>259613</c:v>
                </c:pt>
              </c:numCache>
            </c:numRef>
          </c:val>
        </c:ser>
        <c:ser>
          <c:idx val="2"/>
          <c:order val="2"/>
          <c:tx>
            <c:strRef>
              <c:f>'2・使用状況 '!$O$10</c:f>
              <c:strCache>
                <c:ptCount val="1"/>
                <c:pt idx="0">
                  <c:v>利用率（%）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976047904191595E-2"/>
                  <c:y val="-5.8144922339756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4748455844218035E-2"/>
                  <c:y val="-5.2700508763621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9527559055119405E-2"/>
                  <c:y val="-6.1990065841437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3333804831282521E-2"/>
                  <c:y val="-6.474663802957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5968063872255488E-2"/>
                  <c:y val="-6.6384166025142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2737831423770855E-2"/>
                  <c:y val="-5.5555617341603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'!$O$11:$O$16</c:f>
              <c:numCache>
                <c:formatCode>0.0%</c:formatCode>
                <c:ptCount val="6"/>
                <c:pt idx="0">
                  <c:v>0.66119186864578061</c:v>
                </c:pt>
                <c:pt idx="1">
                  <c:v>0.6395180879457012</c:v>
                </c:pt>
                <c:pt idx="2">
                  <c:v>0.5653473215053807</c:v>
                </c:pt>
                <c:pt idx="3">
                  <c:v>0.63693602851514863</c:v>
                </c:pt>
                <c:pt idx="4">
                  <c:v>0.75277120705164513</c:v>
                </c:pt>
                <c:pt idx="5">
                  <c:v>0.65726842354009729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84179736"/>
        <c:axId val="384173856"/>
        <c:axId val="0"/>
      </c:bar3DChart>
      <c:catAx>
        <c:axId val="384179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84173856"/>
        <c:crosses val="autoZero"/>
        <c:auto val="1"/>
        <c:lblAlgn val="ctr"/>
        <c:lblOffset val="100"/>
        <c:noMultiLvlLbl val="0"/>
      </c:catAx>
      <c:valAx>
        <c:axId val="38417385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84179736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000" baseline="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回転率の推移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4047000130205658"/>
          <c:y val="4.0677966101694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080967409436934E-2"/>
          <c:y val="0.13898328089132306"/>
          <c:w val="0.92558805737244598"/>
          <c:h val="0.76610296296173686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'13・富士推移'!$A$71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'13・富士推移'!$B$71:$M$71</c:f>
              <c:numCache>
                <c:formatCode>General</c:formatCode>
                <c:ptCount val="12"/>
                <c:pt idx="0">
                  <c:v>67.400000000000006</c:v>
                </c:pt>
                <c:pt idx="1">
                  <c:v>48.9</c:v>
                </c:pt>
                <c:pt idx="2">
                  <c:v>70.8</c:v>
                </c:pt>
                <c:pt idx="3">
                  <c:v>62</c:v>
                </c:pt>
                <c:pt idx="4">
                  <c:v>58.4</c:v>
                </c:pt>
                <c:pt idx="5">
                  <c:v>55.4</c:v>
                </c:pt>
                <c:pt idx="6">
                  <c:v>59.8</c:v>
                </c:pt>
                <c:pt idx="7">
                  <c:v>53.2</c:v>
                </c:pt>
                <c:pt idx="8">
                  <c:v>59</c:v>
                </c:pt>
                <c:pt idx="9">
                  <c:v>57.2</c:v>
                </c:pt>
                <c:pt idx="10">
                  <c:v>58.4</c:v>
                </c:pt>
                <c:pt idx="11">
                  <c:v>69.099999999999994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'13・富士推移'!$A$72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'13・富士推移'!$B$72:$M$72</c:f>
              <c:numCache>
                <c:formatCode>General</c:formatCode>
                <c:ptCount val="12"/>
                <c:pt idx="0">
                  <c:v>53.5</c:v>
                </c:pt>
                <c:pt idx="1">
                  <c:v>56.3</c:v>
                </c:pt>
                <c:pt idx="2">
                  <c:v>62.7</c:v>
                </c:pt>
                <c:pt idx="3">
                  <c:v>49.3</c:v>
                </c:pt>
                <c:pt idx="4">
                  <c:v>52.9</c:v>
                </c:pt>
                <c:pt idx="5">
                  <c:v>60.2</c:v>
                </c:pt>
                <c:pt idx="6">
                  <c:v>61.1</c:v>
                </c:pt>
                <c:pt idx="7">
                  <c:v>49.2</c:v>
                </c:pt>
                <c:pt idx="8">
                  <c:v>60.8</c:v>
                </c:pt>
                <c:pt idx="9">
                  <c:v>59.5</c:v>
                </c:pt>
                <c:pt idx="10">
                  <c:v>62.9</c:v>
                </c:pt>
                <c:pt idx="11">
                  <c:v>53.6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'13・富士推移'!$A$73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'13・富士推移'!$B$73:$M$73</c:f>
              <c:numCache>
                <c:formatCode>General</c:formatCode>
                <c:ptCount val="12"/>
                <c:pt idx="0">
                  <c:v>46.2</c:v>
                </c:pt>
                <c:pt idx="1">
                  <c:v>54.4</c:v>
                </c:pt>
                <c:pt idx="2">
                  <c:v>59</c:v>
                </c:pt>
                <c:pt idx="3">
                  <c:v>55.3</c:v>
                </c:pt>
                <c:pt idx="4">
                  <c:v>51.4</c:v>
                </c:pt>
                <c:pt idx="5">
                  <c:v>57.8</c:v>
                </c:pt>
                <c:pt idx="6">
                  <c:v>59.8</c:v>
                </c:pt>
                <c:pt idx="7">
                  <c:v>57.4</c:v>
                </c:pt>
                <c:pt idx="8">
                  <c:v>56.4</c:v>
                </c:pt>
                <c:pt idx="9">
                  <c:v>56</c:v>
                </c:pt>
                <c:pt idx="10">
                  <c:v>61.8</c:v>
                </c:pt>
                <c:pt idx="11">
                  <c:v>69.099999999999994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'13・富士推移'!$A$74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'13・富士推移'!$B$74:$M$74</c:f>
              <c:numCache>
                <c:formatCode>General</c:formatCode>
                <c:ptCount val="12"/>
                <c:pt idx="0">
                  <c:v>57.9</c:v>
                </c:pt>
                <c:pt idx="1">
                  <c:v>59.2</c:v>
                </c:pt>
                <c:pt idx="2">
                  <c:v>64.3</c:v>
                </c:pt>
                <c:pt idx="3">
                  <c:v>67.400000000000006</c:v>
                </c:pt>
                <c:pt idx="4">
                  <c:v>68.5</c:v>
                </c:pt>
                <c:pt idx="5">
                  <c:v>61.6</c:v>
                </c:pt>
                <c:pt idx="6">
                  <c:v>64.7</c:v>
                </c:pt>
                <c:pt idx="7">
                  <c:v>63.2</c:v>
                </c:pt>
                <c:pt idx="8">
                  <c:v>66.5</c:v>
                </c:pt>
                <c:pt idx="9">
                  <c:v>62.4</c:v>
                </c:pt>
                <c:pt idx="10">
                  <c:v>66.099999999999994</c:v>
                </c:pt>
                <c:pt idx="11">
                  <c:v>61.3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'13・富士推移'!$A$75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6EE1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5092069104938904E-3"/>
                  <c:y val="4.13559322033898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5100155561494761E-2"/>
                  <c:y val="-4.90395480225988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4507788354131974E-2"/>
                  <c:y val="7.457627118644068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'13・富士推移'!$B$75:$M$75</c:f>
              <c:numCache>
                <c:formatCode>General</c:formatCode>
                <c:ptCount val="12"/>
                <c:pt idx="0">
                  <c:v>61.3</c:v>
                </c:pt>
                <c:pt idx="1">
                  <c:v>57.5</c:v>
                </c:pt>
                <c:pt idx="2">
                  <c:v>62.8</c:v>
                </c:pt>
                <c:pt idx="3">
                  <c:v>55.8</c:v>
                </c:pt>
                <c:pt idx="4">
                  <c:v>58</c:v>
                </c:pt>
                <c:pt idx="5">
                  <c:v>59.3</c:v>
                </c:pt>
                <c:pt idx="6">
                  <c:v>58.4</c:v>
                </c:pt>
                <c:pt idx="7">
                  <c:v>61.5</c:v>
                </c:pt>
                <c:pt idx="8">
                  <c:v>60.7</c:v>
                </c:pt>
                <c:pt idx="9">
                  <c:v>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6460352"/>
        <c:axId val="536454864"/>
      </c:lineChart>
      <c:catAx>
        <c:axId val="5364603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6454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6454864"/>
        <c:scaling>
          <c:orientation val="minMax"/>
          <c:max val="75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033898305084742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6460352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211515662369876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164515826760782E-2"/>
          <c:y val="0.11971830985915491"/>
          <c:w val="0.93472644439872365"/>
          <c:h val="0.77112676056343465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'14・清水推移'!$A$25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'14・清水推移'!$B$25:$M$25</c:f>
              <c:numCache>
                <c:formatCode>#,##0.0;[Red]\-#,##0.0</c:formatCode>
                <c:ptCount val="12"/>
                <c:pt idx="0">
                  <c:v>18.2</c:v>
                </c:pt>
                <c:pt idx="1">
                  <c:v>17</c:v>
                </c:pt>
                <c:pt idx="2">
                  <c:v>18</c:v>
                </c:pt>
                <c:pt idx="3">
                  <c:v>19.2</c:v>
                </c:pt>
                <c:pt idx="4">
                  <c:v>19.7</c:v>
                </c:pt>
                <c:pt idx="5">
                  <c:v>17.600000000000001</c:v>
                </c:pt>
                <c:pt idx="6">
                  <c:v>19.899999999999999</c:v>
                </c:pt>
                <c:pt idx="7">
                  <c:v>15</c:v>
                </c:pt>
                <c:pt idx="8">
                  <c:v>15.4</c:v>
                </c:pt>
                <c:pt idx="9">
                  <c:v>17.5</c:v>
                </c:pt>
                <c:pt idx="10">
                  <c:v>16.8</c:v>
                </c:pt>
                <c:pt idx="11">
                  <c:v>16.100000000000001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'14・清水推移'!$A$26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'14・清水推移'!$B$26:$M$26</c:f>
              <c:numCache>
                <c:formatCode>#,##0.0;[Red]\-#,##0.0</c:formatCode>
                <c:ptCount val="12"/>
                <c:pt idx="0">
                  <c:v>12.5</c:v>
                </c:pt>
                <c:pt idx="1">
                  <c:v>15.5</c:v>
                </c:pt>
                <c:pt idx="2">
                  <c:v>16.8</c:v>
                </c:pt>
                <c:pt idx="3">
                  <c:v>16.399999999999999</c:v>
                </c:pt>
                <c:pt idx="4">
                  <c:v>20.3</c:v>
                </c:pt>
                <c:pt idx="5">
                  <c:v>16.899999999999999</c:v>
                </c:pt>
                <c:pt idx="6">
                  <c:v>18</c:v>
                </c:pt>
                <c:pt idx="7">
                  <c:v>20</c:v>
                </c:pt>
                <c:pt idx="8">
                  <c:v>17.5</c:v>
                </c:pt>
                <c:pt idx="9">
                  <c:v>18.8</c:v>
                </c:pt>
                <c:pt idx="10">
                  <c:v>18.2</c:v>
                </c:pt>
                <c:pt idx="11">
                  <c:v>16.899999999999999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'14・清水推移'!$A$27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'14・清水推移'!$B$27:$M$27</c:f>
              <c:numCache>
                <c:formatCode>#,##0.0;[Red]\-#,##0.0</c:formatCode>
                <c:ptCount val="12"/>
                <c:pt idx="0">
                  <c:v>20.100000000000001</c:v>
                </c:pt>
                <c:pt idx="1">
                  <c:v>17.8</c:v>
                </c:pt>
                <c:pt idx="2">
                  <c:v>17.3</c:v>
                </c:pt>
                <c:pt idx="3">
                  <c:v>15.5</c:v>
                </c:pt>
                <c:pt idx="4">
                  <c:v>16.5</c:v>
                </c:pt>
                <c:pt idx="5">
                  <c:v>17.7</c:v>
                </c:pt>
                <c:pt idx="6">
                  <c:v>20.3</c:v>
                </c:pt>
                <c:pt idx="7">
                  <c:v>17.2</c:v>
                </c:pt>
                <c:pt idx="8">
                  <c:v>17.3</c:v>
                </c:pt>
                <c:pt idx="9">
                  <c:v>18.100000000000001</c:v>
                </c:pt>
                <c:pt idx="10">
                  <c:v>17.3</c:v>
                </c:pt>
                <c:pt idx="11">
                  <c:v>18.7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'14・清水推移'!$A$28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'14・清水推移'!$B$28:$M$28</c:f>
              <c:numCache>
                <c:formatCode>#,##0.0;[Red]\-#,##0.0</c:formatCode>
                <c:ptCount val="12"/>
                <c:pt idx="0">
                  <c:v>16.899999999999999</c:v>
                </c:pt>
                <c:pt idx="1">
                  <c:v>14.7</c:v>
                </c:pt>
                <c:pt idx="2">
                  <c:v>19.899999999999999</c:v>
                </c:pt>
                <c:pt idx="3">
                  <c:v>20</c:v>
                </c:pt>
                <c:pt idx="4">
                  <c:v>23.4</c:v>
                </c:pt>
                <c:pt idx="5">
                  <c:v>19.3</c:v>
                </c:pt>
                <c:pt idx="6">
                  <c:v>19.5</c:v>
                </c:pt>
                <c:pt idx="7">
                  <c:v>17.8</c:v>
                </c:pt>
                <c:pt idx="8">
                  <c:v>19</c:v>
                </c:pt>
                <c:pt idx="9">
                  <c:v>17.8</c:v>
                </c:pt>
                <c:pt idx="10">
                  <c:v>19.100000000000001</c:v>
                </c:pt>
                <c:pt idx="11">
                  <c:v>22.7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'14・清水推移'!$A$29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2.5427033155105916E-2"/>
                  <c:y val="-5.79812206572769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359511523200595E-2"/>
                  <c:y val="-7.44131455399060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'14・清水推移'!$B$29:$M$29</c:f>
              <c:numCache>
                <c:formatCode>#,##0.0;[Red]\-#,##0.0</c:formatCode>
                <c:ptCount val="12"/>
                <c:pt idx="0">
                  <c:v>17.8</c:v>
                </c:pt>
                <c:pt idx="1">
                  <c:v>19.2</c:v>
                </c:pt>
                <c:pt idx="2">
                  <c:v>22</c:v>
                </c:pt>
                <c:pt idx="3">
                  <c:v>19.600000000000001</c:v>
                </c:pt>
                <c:pt idx="4">
                  <c:v>21.2</c:v>
                </c:pt>
                <c:pt idx="5">
                  <c:v>21.5</c:v>
                </c:pt>
                <c:pt idx="6">
                  <c:v>19.5</c:v>
                </c:pt>
                <c:pt idx="7">
                  <c:v>20.8</c:v>
                </c:pt>
                <c:pt idx="8">
                  <c:v>18</c:v>
                </c:pt>
                <c:pt idx="9">
                  <c:v>21.1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6463096"/>
        <c:axId val="536455648"/>
      </c:lineChart>
      <c:catAx>
        <c:axId val="5364630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6455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6455648"/>
        <c:scaling>
          <c:orientation val="minMax"/>
          <c:max val="25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（単位：万トン</a:t>
                </a:r>
                <a:r>
                  <a:rPr lang="en-US" altLang="ja-JP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11267605633802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6463096"/>
        <c:crosses val="autoZero"/>
        <c:crossBetween val="midCat"/>
        <c:majorUnit val="5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月末保管残高の推移　　　　　　　　　　　　　　　静岡県倉庫協会</a:t>
            </a:r>
          </a:p>
        </c:rich>
      </c:tx>
      <c:layout>
        <c:manualLayout>
          <c:xMode val="edge"/>
          <c:yMode val="edge"/>
          <c:x val="0.41022307991317597"/>
          <c:y val="4.2857142857142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987654066177508E-2"/>
          <c:y val="0.13928608923884514"/>
          <c:w val="0.92791671439624257"/>
          <c:h val="0.73571556870041976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'14・清水推移'!$A$54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'14・清水推移'!$B$54:$M$54</c:f>
              <c:numCache>
                <c:formatCode>#,##0.0;[Red]\-#,##0.0</c:formatCode>
                <c:ptCount val="12"/>
                <c:pt idx="0">
                  <c:v>31.6</c:v>
                </c:pt>
                <c:pt idx="1">
                  <c:v>32</c:v>
                </c:pt>
                <c:pt idx="2">
                  <c:v>30.9</c:v>
                </c:pt>
                <c:pt idx="3">
                  <c:v>31.3</c:v>
                </c:pt>
                <c:pt idx="4">
                  <c:v>34</c:v>
                </c:pt>
                <c:pt idx="5">
                  <c:v>33.5</c:v>
                </c:pt>
                <c:pt idx="6">
                  <c:v>34.4</c:v>
                </c:pt>
                <c:pt idx="7">
                  <c:v>34.5</c:v>
                </c:pt>
                <c:pt idx="8">
                  <c:v>33</c:v>
                </c:pt>
                <c:pt idx="9">
                  <c:v>34.200000000000003</c:v>
                </c:pt>
                <c:pt idx="10">
                  <c:v>35.4</c:v>
                </c:pt>
                <c:pt idx="11">
                  <c:v>34.200000000000003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'14・清水推移'!$A$55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'14・清水推移'!$B$55:$M$55</c:f>
              <c:numCache>
                <c:formatCode>#,##0.0;[Red]\-#,##0.0</c:formatCode>
                <c:ptCount val="12"/>
                <c:pt idx="0">
                  <c:v>31.5</c:v>
                </c:pt>
                <c:pt idx="1">
                  <c:v>33.1</c:v>
                </c:pt>
                <c:pt idx="2">
                  <c:v>32.799999999999997</c:v>
                </c:pt>
                <c:pt idx="3">
                  <c:v>31.9</c:v>
                </c:pt>
                <c:pt idx="4">
                  <c:v>35.799999999999997</c:v>
                </c:pt>
                <c:pt idx="5">
                  <c:v>33.4</c:v>
                </c:pt>
                <c:pt idx="6">
                  <c:v>34.200000000000003</c:v>
                </c:pt>
                <c:pt idx="7">
                  <c:v>34.200000000000003</c:v>
                </c:pt>
                <c:pt idx="8">
                  <c:v>35</c:v>
                </c:pt>
                <c:pt idx="9">
                  <c:v>35.4</c:v>
                </c:pt>
                <c:pt idx="10">
                  <c:v>36.6</c:v>
                </c:pt>
                <c:pt idx="11">
                  <c:v>34.5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'14・清水推移'!$A$56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'14・清水推移'!$B$56:$M$56</c:f>
              <c:numCache>
                <c:formatCode>#,##0.0;[Red]\-#,##0.0</c:formatCode>
                <c:ptCount val="12"/>
                <c:pt idx="0">
                  <c:v>41</c:v>
                </c:pt>
                <c:pt idx="1">
                  <c:v>42.3</c:v>
                </c:pt>
                <c:pt idx="2">
                  <c:v>42</c:v>
                </c:pt>
                <c:pt idx="3">
                  <c:v>39.1</c:v>
                </c:pt>
                <c:pt idx="4">
                  <c:v>38.700000000000003</c:v>
                </c:pt>
                <c:pt idx="5">
                  <c:v>37.4</c:v>
                </c:pt>
                <c:pt idx="6">
                  <c:v>37.5</c:v>
                </c:pt>
                <c:pt idx="7">
                  <c:v>36.5</c:v>
                </c:pt>
                <c:pt idx="8">
                  <c:v>37.1</c:v>
                </c:pt>
                <c:pt idx="9">
                  <c:v>38.6</c:v>
                </c:pt>
                <c:pt idx="10">
                  <c:v>38.4</c:v>
                </c:pt>
                <c:pt idx="11">
                  <c:v>37.6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'14・清水推移'!$A$57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'14・清水推移'!$B$57:$M$57</c:f>
              <c:numCache>
                <c:formatCode>#,##0.0;[Red]\-#,##0.0</c:formatCode>
                <c:ptCount val="12"/>
                <c:pt idx="0">
                  <c:v>38</c:v>
                </c:pt>
                <c:pt idx="1">
                  <c:v>35.700000000000003</c:v>
                </c:pt>
                <c:pt idx="2">
                  <c:v>37</c:v>
                </c:pt>
                <c:pt idx="3">
                  <c:v>36.799999999999997</c:v>
                </c:pt>
                <c:pt idx="4">
                  <c:v>39.200000000000003</c:v>
                </c:pt>
                <c:pt idx="5">
                  <c:v>38</c:v>
                </c:pt>
                <c:pt idx="6">
                  <c:v>35.9</c:v>
                </c:pt>
                <c:pt idx="7">
                  <c:v>35.4</c:v>
                </c:pt>
                <c:pt idx="8">
                  <c:v>36.700000000000003</c:v>
                </c:pt>
                <c:pt idx="9">
                  <c:v>37.200000000000003</c:v>
                </c:pt>
                <c:pt idx="10">
                  <c:v>37.1</c:v>
                </c:pt>
                <c:pt idx="11">
                  <c:v>38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'14・清水推移'!$A$58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2.7374468099744413E-2"/>
                  <c:y val="-4.9285714285714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'14・清水推移'!$B$58:$M$58</c:f>
              <c:numCache>
                <c:formatCode>#,##0.0;[Red]\-#,##0.0</c:formatCode>
                <c:ptCount val="12"/>
                <c:pt idx="0">
                  <c:v>36.9</c:v>
                </c:pt>
                <c:pt idx="1">
                  <c:v>38.9</c:v>
                </c:pt>
                <c:pt idx="2">
                  <c:v>39.799999999999997</c:v>
                </c:pt>
                <c:pt idx="3">
                  <c:v>38.4</c:v>
                </c:pt>
                <c:pt idx="4">
                  <c:v>39.200000000000003</c:v>
                </c:pt>
                <c:pt idx="5">
                  <c:v>40.700000000000003</c:v>
                </c:pt>
                <c:pt idx="6">
                  <c:v>37.9</c:v>
                </c:pt>
                <c:pt idx="7">
                  <c:v>39</c:v>
                </c:pt>
                <c:pt idx="8">
                  <c:v>38.4</c:v>
                </c:pt>
                <c:pt idx="9">
                  <c:v>40.1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'14・清水推移'!$A$65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'14・清水推移'!$B$65:$M$65</c:f>
              <c:numCache>
                <c:formatCode>General</c:formatCode>
                <c:ptCount val="12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6461920"/>
        <c:axId val="536463880"/>
      </c:lineChart>
      <c:catAx>
        <c:axId val="536461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6463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6463880"/>
        <c:scaling>
          <c:orientation val="minMax"/>
          <c:max val="45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9.1743119266055051E-3"/>
              <c:y val="0.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646192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回転率の推移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398747705561896"/>
          <c:y val="4.18118466898953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522927546629534E-2"/>
          <c:y val="0.15331010452961671"/>
          <c:w val="0.9241841863053849"/>
          <c:h val="0.70731707317073167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'14・清水推移'!$A$84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'14・清水推移'!$B$84:$M$84</c:f>
              <c:numCache>
                <c:formatCode>General</c:formatCode>
                <c:ptCount val="12"/>
                <c:pt idx="0">
                  <c:v>55.9</c:v>
                </c:pt>
                <c:pt idx="1">
                  <c:v>52.6</c:v>
                </c:pt>
                <c:pt idx="2">
                  <c:v>59</c:v>
                </c:pt>
                <c:pt idx="3">
                  <c:v>60.9</c:v>
                </c:pt>
                <c:pt idx="4">
                  <c:v>56.1</c:v>
                </c:pt>
                <c:pt idx="5">
                  <c:v>52.8</c:v>
                </c:pt>
                <c:pt idx="6">
                  <c:v>57.2</c:v>
                </c:pt>
                <c:pt idx="7">
                  <c:v>43.3</c:v>
                </c:pt>
                <c:pt idx="8">
                  <c:v>47.8</c:v>
                </c:pt>
                <c:pt idx="9">
                  <c:v>50.4</c:v>
                </c:pt>
                <c:pt idx="10">
                  <c:v>46.6</c:v>
                </c:pt>
                <c:pt idx="11">
                  <c:v>48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'14・清水推移'!$A$85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'14・清水推移'!$B$85:$M$85</c:f>
              <c:numCache>
                <c:formatCode>General</c:formatCode>
                <c:ptCount val="12"/>
                <c:pt idx="0">
                  <c:v>42.1</c:v>
                </c:pt>
                <c:pt idx="1">
                  <c:v>45.6</c:v>
                </c:pt>
                <c:pt idx="2">
                  <c:v>51.4</c:v>
                </c:pt>
                <c:pt idx="3">
                  <c:v>51.9</c:v>
                </c:pt>
                <c:pt idx="4">
                  <c:v>54.2</c:v>
                </c:pt>
                <c:pt idx="5">
                  <c:v>52.4</c:v>
                </c:pt>
                <c:pt idx="6">
                  <c:v>52.1</c:v>
                </c:pt>
                <c:pt idx="7">
                  <c:v>58.5</c:v>
                </c:pt>
                <c:pt idx="8">
                  <c:v>49.4</c:v>
                </c:pt>
                <c:pt idx="9">
                  <c:v>52.9</c:v>
                </c:pt>
                <c:pt idx="10">
                  <c:v>48.8</c:v>
                </c:pt>
                <c:pt idx="11">
                  <c:v>50.5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'14・清水推移'!$A$86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'14・清水推移'!$B$86:$M$86</c:f>
              <c:numCache>
                <c:formatCode>General</c:formatCode>
                <c:ptCount val="12"/>
                <c:pt idx="0">
                  <c:v>44.7</c:v>
                </c:pt>
                <c:pt idx="1">
                  <c:v>41.1</c:v>
                </c:pt>
                <c:pt idx="2">
                  <c:v>41.4</c:v>
                </c:pt>
                <c:pt idx="3">
                  <c:v>41.7</c:v>
                </c:pt>
                <c:pt idx="4">
                  <c:v>43</c:v>
                </c:pt>
                <c:pt idx="5">
                  <c:v>48.2</c:v>
                </c:pt>
                <c:pt idx="6" formatCode="0.0_ ">
                  <c:v>54</c:v>
                </c:pt>
                <c:pt idx="7">
                  <c:v>47.7</c:v>
                </c:pt>
                <c:pt idx="8">
                  <c:v>46.3</c:v>
                </c:pt>
                <c:pt idx="9">
                  <c:v>45.7</c:v>
                </c:pt>
                <c:pt idx="10">
                  <c:v>45.3</c:v>
                </c:pt>
                <c:pt idx="11">
                  <c:v>50.3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'14・清水推移'!$A$87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'14・清水推移'!$B$87:$M$87</c:f>
              <c:numCache>
                <c:formatCode>General</c:formatCode>
                <c:ptCount val="12"/>
                <c:pt idx="0">
                  <c:v>44</c:v>
                </c:pt>
                <c:pt idx="1">
                  <c:v>42.9</c:v>
                </c:pt>
                <c:pt idx="2">
                  <c:v>52.9</c:v>
                </c:pt>
                <c:pt idx="3">
                  <c:v>54.6</c:v>
                </c:pt>
                <c:pt idx="4">
                  <c:v>58.6</c:v>
                </c:pt>
                <c:pt idx="5">
                  <c:v>51.4</c:v>
                </c:pt>
                <c:pt idx="6" formatCode="0.0_ ">
                  <c:v>55.6</c:v>
                </c:pt>
                <c:pt idx="7">
                  <c:v>50.5</c:v>
                </c:pt>
                <c:pt idx="8">
                  <c:v>50.9</c:v>
                </c:pt>
                <c:pt idx="9">
                  <c:v>47.7</c:v>
                </c:pt>
                <c:pt idx="10">
                  <c:v>51.7</c:v>
                </c:pt>
                <c:pt idx="11">
                  <c:v>59.4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'14・清水推移'!$A$88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3071895424836602E-2"/>
                  <c:y val="-3.87921022067363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0788739642838764E-2"/>
                  <c:y val="-4.34378629500580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5559981472904121E-2"/>
                  <c:y val="-5.73751451800232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'14・清水推移'!$B$88:$M$88</c:f>
              <c:numCache>
                <c:formatCode>General</c:formatCode>
                <c:ptCount val="12"/>
                <c:pt idx="0">
                  <c:v>49</c:v>
                </c:pt>
                <c:pt idx="1">
                  <c:v>47.9</c:v>
                </c:pt>
                <c:pt idx="2">
                  <c:v>54.9</c:v>
                </c:pt>
                <c:pt idx="3">
                  <c:v>51.9</c:v>
                </c:pt>
                <c:pt idx="4">
                  <c:v>53.4</c:v>
                </c:pt>
                <c:pt idx="5">
                  <c:v>52</c:v>
                </c:pt>
                <c:pt idx="6" formatCode="0.0_ ">
                  <c:v>53.1</c:v>
                </c:pt>
                <c:pt idx="7">
                  <c:v>52.7</c:v>
                </c:pt>
                <c:pt idx="8">
                  <c:v>47.4</c:v>
                </c:pt>
                <c:pt idx="9">
                  <c:v>51.7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6464272"/>
        <c:axId val="536464664"/>
      </c:lineChart>
      <c:catAx>
        <c:axId val="536464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6464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6464664"/>
        <c:scaling>
          <c:orientation val="minMax"/>
          <c:max val="7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3.83275261324041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646427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38903421667591831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13870574788987E-2"/>
          <c:y val="0.12676056338028169"/>
          <c:w val="0.90992225104174151"/>
          <c:h val="0.764084507042253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'!$A$25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'!$B$25:$M$25</c:f>
              <c:numCache>
                <c:formatCode>#,##0.0;[Red]\-#,##0.0</c:formatCode>
                <c:ptCount val="12"/>
                <c:pt idx="0">
                  <c:v>35.5</c:v>
                </c:pt>
                <c:pt idx="1">
                  <c:v>37.4</c:v>
                </c:pt>
                <c:pt idx="2">
                  <c:v>42.3</c:v>
                </c:pt>
                <c:pt idx="3">
                  <c:v>45.1</c:v>
                </c:pt>
                <c:pt idx="4">
                  <c:v>47</c:v>
                </c:pt>
                <c:pt idx="5">
                  <c:v>49</c:v>
                </c:pt>
                <c:pt idx="6">
                  <c:v>47.4</c:v>
                </c:pt>
                <c:pt idx="7">
                  <c:v>30</c:v>
                </c:pt>
                <c:pt idx="8">
                  <c:v>29.8</c:v>
                </c:pt>
                <c:pt idx="9">
                  <c:v>39.799999999999997</c:v>
                </c:pt>
                <c:pt idx="10">
                  <c:v>33.6</c:v>
                </c:pt>
                <c:pt idx="11">
                  <c:v>36.700000000000003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'15・静岡推移 '!$A$26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'!$B$26:$M$26</c:f>
              <c:numCache>
                <c:formatCode>#,##0.0;[Red]\-#,##0.0</c:formatCode>
                <c:ptCount val="12"/>
                <c:pt idx="0">
                  <c:v>32.4</c:v>
                </c:pt>
                <c:pt idx="1">
                  <c:v>36.200000000000003</c:v>
                </c:pt>
                <c:pt idx="2">
                  <c:v>34.1</c:v>
                </c:pt>
                <c:pt idx="3">
                  <c:v>46.4</c:v>
                </c:pt>
                <c:pt idx="4">
                  <c:v>41.6</c:v>
                </c:pt>
                <c:pt idx="5">
                  <c:v>47.6</c:v>
                </c:pt>
                <c:pt idx="6">
                  <c:v>44</c:v>
                </c:pt>
                <c:pt idx="7">
                  <c:v>27.3</c:v>
                </c:pt>
                <c:pt idx="8">
                  <c:v>34.799999999999997</c:v>
                </c:pt>
                <c:pt idx="9">
                  <c:v>42</c:v>
                </c:pt>
                <c:pt idx="10">
                  <c:v>32.799999999999997</c:v>
                </c:pt>
                <c:pt idx="11">
                  <c:v>44.4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'15・静岡推移 '!$A$27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'!$B$27:$M$27</c:f>
              <c:numCache>
                <c:formatCode>#,##0.0;[Red]\-#,##0.0</c:formatCode>
                <c:ptCount val="12"/>
                <c:pt idx="0">
                  <c:v>34.799999999999997</c:v>
                </c:pt>
                <c:pt idx="1">
                  <c:v>36.4</c:v>
                </c:pt>
                <c:pt idx="2">
                  <c:v>35.200000000000003</c:v>
                </c:pt>
                <c:pt idx="3">
                  <c:v>49.9</c:v>
                </c:pt>
                <c:pt idx="4">
                  <c:v>43.1</c:v>
                </c:pt>
                <c:pt idx="5">
                  <c:v>48.2</c:v>
                </c:pt>
                <c:pt idx="6">
                  <c:v>44.6</c:v>
                </c:pt>
                <c:pt idx="7">
                  <c:v>33.799999999999997</c:v>
                </c:pt>
                <c:pt idx="8">
                  <c:v>31.8</c:v>
                </c:pt>
                <c:pt idx="9">
                  <c:v>38.1</c:v>
                </c:pt>
                <c:pt idx="10">
                  <c:v>36.5</c:v>
                </c:pt>
                <c:pt idx="11">
                  <c:v>38.200000000000003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'15・静岡推移 '!$A$28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'!$B$28:$M$28</c:f>
              <c:numCache>
                <c:formatCode>#,##0.0;[Red]\-#,##0.0</c:formatCode>
                <c:ptCount val="12"/>
                <c:pt idx="0">
                  <c:v>33.1</c:v>
                </c:pt>
                <c:pt idx="1">
                  <c:v>35.1</c:v>
                </c:pt>
                <c:pt idx="2">
                  <c:v>41.1</c:v>
                </c:pt>
                <c:pt idx="3">
                  <c:v>42.3</c:v>
                </c:pt>
                <c:pt idx="4">
                  <c:v>42.9</c:v>
                </c:pt>
                <c:pt idx="5">
                  <c:v>48.7</c:v>
                </c:pt>
                <c:pt idx="6">
                  <c:v>50.1</c:v>
                </c:pt>
                <c:pt idx="7">
                  <c:v>35.4</c:v>
                </c:pt>
                <c:pt idx="8">
                  <c:v>35</c:v>
                </c:pt>
                <c:pt idx="9">
                  <c:v>39</c:v>
                </c:pt>
                <c:pt idx="10">
                  <c:v>38</c:v>
                </c:pt>
                <c:pt idx="11">
                  <c:v>37.299999999999997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'15・静岡推移 '!$A$29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3.2489189504053516E-2"/>
                  <c:y val="-4.38967136150235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'!$B$29:$M$29</c:f>
              <c:numCache>
                <c:formatCode>#,##0.0;[Red]\-#,##0.0</c:formatCode>
                <c:ptCount val="12"/>
                <c:pt idx="0">
                  <c:v>31</c:v>
                </c:pt>
                <c:pt idx="1">
                  <c:v>41.9</c:v>
                </c:pt>
                <c:pt idx="2">
                  <c:v>40.700000000000003</c:v>
                </c:pt>
                <c:pt idx="3">
                  <c:v>47.3</c:v>
                </c:pt>
                <c:pt idx="4">
                  <c:v>55.6</c:v>
                </c:pt>
                <c:pt idx="5">
                  <c:v>54.5</c:v>
                </c:pt>
                <c:pt idx="6">
                  <c:v>50.6</c:v>
                </c:pt>
                <c:pt idx="7">
                  <c:v>41.6</c:v>
                </c:pt>
                <c:pt idx="8">
                  <c:v>40.700000000000003</c:v>
                </c:pt>
                <c:pt idx="9">
                  <c:v>53.2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6458000"/>
        <c:axId val="536465056"/>
      </c:lineChart>
      <c:catAx>
        <c:axId val="5364580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646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6465056"/>
        <c:scaling>
          <c:orientation val="minMax"/>
          <c:max val="7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605633802816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645800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保管残高の推移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39346460123863686"/>
          <c:y val="2.8571428571428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03340023673495E-2"/>
          <c:y val="0.11428608923884516"/>
          <c:w val="0.92287699509420329"/>
          <c:h val="0.77500135149517846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'!$A$54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'!$B$54:$M$54</c:f>
              <c:numCache>
                <c:formatCode>#,##0.0;[Red]\-#,##0.0</c:formatCode>
                <c:ptCount val="12"/>
                <c:pt idx="0">
                  <c:v>25.8</c:v>
                </c:pt>
                <c:pt idx="1">
                  <c:v>27.6</c:v>
                </c:pt>
                <c:pt idx="2">
                  <c:v>27.8</c:v>
                </c:pt>
                <c:pt idx="3">
                  <c:v>30.9</c:v>
                </c:pt>
                <c:pt idx="4">
                  <c:v>36.200000000000003</c:v>
                </c:pt>
                <c:pt idx="5">
                  <c:v>32.1</c:v>
                </c:pt>
                <c:pt idx="6">
                  <c:v>31.1</c:v>
                </c:pt>
                <c:pt idx="7">
                  <c:v>31.7</c:v>
                </c:pt>
                <c:pt idx="8">
                  <c:v>31.5</c:v>
                </c:pt>
                <c:pt idx="9">
                  <c:v>35.799999999999997</c:v>
                </c:pt>
                <c:pt idx="10">
                  <c:v>36</c:v>
                </c:pt>
                <c:pt idx="11">
                  <c:v>42.3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'15・静岡推移 '!$A$55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'!$B$55:$M$55</c:f>
              <c:numCache>
                <c:formatCode>#,##0.0;[Red]\-#,##0.0</c:formatCode>
                <c:ptCount val="12"/>
                <c:pt idx="0">
                  <c:v>38.9</c:v>
                </c:pt>
                <c:pt idx="1">
                  <c:v>41.9</c:v>
                </c:pt>
                <c:pt idx="2">
                  <c:v>38.6</c:v>
                </c:pt>
                <c:pt idx="3">
                  <c:v>40.799999999999997</c:v>
                </c:pt>
                <c:pt idx="4">
                  <c:v>45</c:v>
                </c:pt>
                <c:pt idx="5">
                  <c:v>43.7</c:v>
                </c:pt>
                <c:pt idx="6">
                  <c:v>40.799999999999997</c:v>
                </c:pt>
                <c:pt idx="7">
                  <c:v>38.1</c:v>
                </c:pt>
                <c:pt idx="8">
                  <c:v>38.200000000000003</c:v>
                </c:pt>
                <c:pt idx="9">
                  <c:v>41.2</c:v>
                </c:pt>
                <c:pt idx="10">
                  <c:v>41</c:v>
                </c:pt>
                <c:pt idx="11">
                  <c:v>48.4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'15・静岡推移 '!$A$56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'!$B$56:$M$56</c:f>
              <c:numCache>
                <c:formatCode>#,##0.0;[Red]\-#,##0.0</c:formatCode>
                <c:ptCount val="12"/>
                <c:pt idx="0">
                  <c:v>46.2</c:v>
                </c:pt>
                <c:pt idx="1">
                  <c:v>47.2</c:v>
                </c:pt>
                <c:pt idx="2">
                  <c:v>44.6</c:v>
                </c:pt>
                <c:pt idx="3">
                  <c:v>49.3</c:v>
                </c:pt>
                <c:pt idx="4">
                  <c:v>51.6</c:v>
                </c:pt>
                <c:pt idx="5">
                  <c:v>50</c:v>
                </c:pt>
                <c:pt idx="6">
                  <c:v>46.9</c:v>
                </c:pt>
                <c:pt idx="7">
                  <c:v>46</c:v>
                </c:pt>
                <c:pt idx="8">
                  <c:v>43.8</c:v>
                </c:pt>
                <c:pt idx="9">
                  <c:v>45.9</c:v>
                </c:pt>
                <c:pt idx="10">
                  <c:v>45.7</c:v>
                </c:pt>
                <c:pt idx="11">
                  <c:v>42.4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'15・静岡推移 '!$A$57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'!$B$57:$M$57</c:f>
              <c:numCache>
                <c:formatCode>#,##0.0;[Red]\-#,##0.0</c:formatCode>
                <c:ptCount val="12"/>
                <c:pt idx="0">
                  <c:v>42.4</c:v>
                </c:pt>
                <c:pt idx="1">
                  <c:v>42.8</c:v>
                </c:pt>
                <c:pt idx="2">
                  <c:v>43.9</c:v>
                </c:pt>
                <c:pt idx="3">
                  <c:v>47.3</c:v>
                </c:pt>
                <c:pt idx="4">
                  <c:v>50.1</c:v>
                </c:pt>
                <c:pt idx="5">
                  <c:v>52.2</c:v>
                </c:pt>
                <c:pt idx="6">
                  <c:v>51.2</c:v>
                </c:pt>
                <c:pt idx="7">
                  <c:v>49.2</c:v>
                </c:pt>
                <c:pt idx="8">
                  <c:v>48.2</c:v>
                </c:pt>
                <c:pt idx="9">
                  <c:v>49.1</c:v>
                </c:pt>
                <c:pt idx="10">
                  <c:v>48.9</c:v>
                </c:pt>
                <c:pt idx="11">
                  <c:v>50.5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'15・静岡推移 '!$A$58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8.1307875731219878E-3"/>
                  <c:y val="3.095238095238051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53165903281699E-2"/>
                  <c:y val="3.16666666666667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2531659032817038E-2"/>
                  <c:y val="5.0714285714285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2531659032816976E-2"/>
                  <c:y val="6.02380952380952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2531659032817038E-2"/>
                  <c:y val="6.49999999999999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'!$B$58:$M$58</c:f>
              <c:numCache>
                <c:formatCode>#,##0.0;[Red]\-#,##0.0</c:formatCode>
                <c:ptCount val="12"/>
                <c:pt idx="0">
                  <c:v>48.3</c:v>
                </c:pt>
                <c:pt idx="1">
                  <c:v>50.9</c:v>
                </c:pt>
                <c:pt idx="2">
                  <c:v>48.3</c:v>
                </c:pt>
                <c:pt idx="3">
                  <c:v>50.5</c:v>
                </c:pt>
                <c:pt idx="4">
                  <c:v>52.1</c:v>
                </c:pt>
                <c:pt idx="5">
                  <c:v>49.7</c:v>
                </c:pt>
                <c:pt idx="6">
                  <c:v>45.5</c:v>
                </c:pt>
                <c:pt idx="7">
                  <c:v>40.799999999999997</c:v>
                </c:pt>
                <c:pt idx="8">
                  <c:v>41.6</c:v>
                </c:pt>
                <c:pt idx="9">
                  <c:v>46.4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6462312"/>
        <c:axId val="536457608"/>
      </c:lineChart>
      <c:catAx>
        <c:axId val="5364623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6457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6457608"/>
        <c:scaling>
          <c:orientation val="minMax"/>
          <c:max val="55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1.78571428571428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6462312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015679680667338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875059604720465E-2"/>
          <c:y val="0.12891986062717894"/>
          <c:w val="0.91145949231405365"/>
          <c:h val="0.7630662020906000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'!$A$84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'!$B$84:$M$84</c:f>
              <c:numCache>
                <c:formatCode>General</c:formatCode>
                <c:ptCount val="12"/>
                <c:pt idx="0">
                  <c:v>134.30000000000001</c:v>
                </c:pt>
                <c:pt idx="1">
                  <c:v>136.69999999999999</c:v>
                </c:pt>
                <c:pt idx="2">
                  <c:v>152.4</c:v>
                </c:pt>
                <c:pt idx="3">
                  <c:v>148.30000000000001</c:v>
                </c:pt>
                <c:pt idx="4">
                  <c:v>132.19999999999999</c:v>
                </c:pt>
                <c:pt idx="5">
                  <c:v>149.5</c:v>
                </c:pt>
                <c:pt idx="6">
                  <c:v>151.69999999999999</c:v>
                </c:pt>
                <c:pt idx="7">
                  <c:v>94.6</c:v>
                </c:pt>
                <c:pt idx="8">
                  <c:v>94.9</c:v>
                </c:pt>
                <c:pt idx="9">
                  <c:v>111.9</c:v>
                </c:pt>
                <c:pt idx="10">
                  <c:v>93.4</c:v>
                </c:pt>
                <c:pt idx="11">
                  <c:v>85.8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'15・静岡推移 '!$A$85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'!$B$85:$M$85</c:f>
              <c:numCache>
                <c:formatCode>General</c:formatCode>
                <c:ptCount val="12"/>
                <c:pt idx="0">
                  <c:v>84</c:v>
                </c:pt>
                <c:pt idx="1">
                  <c:v>85.9</c:v>
                </c:pt>
                <c:pt idx="2">
                  <c:v>88.9</c:v>
                </c:pt>
                <c:pt idx="3">
                  <c:v>114.2</c:v>
                </c:pt>
                <c:pt idx="4">
                  <c:v>92.2</c:v>
                </c:pt>
                <c:pt idx="5">
                  <c:v>108.8</c:v>
                </c:pt>
                <c:pt idx="6">
                  <c:v>107.6</c:v>
                </c:pt>
                <c:pt idx="7">
                  <c:v>72.599999999999994</c:v>
                </c:pt>
                <c:pt idx="8">
                  <c:v>91.1</c:v>
                </c:pt>
                <c:pt idx="9">
                  <c:v>101.9</c:v>
                </c:pt>
                <c:pt idx="10">
                  <c:v>80</c:v>
                </c:pt>
                <c:pt idx="11">
                  <c:v>91.1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'15・静岡推移 '!$A$86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'!$B$86:$M$86</c:f>
              <c:numCache>
                <c:formatCode>General</c:formatCode>
                <c:ptCount val="12"/>
                <c:pt idx="0">
                  <c:v>76</c:v>
                </c:pt>
                <c:pt idx="1">
                  <c:v>76.8</c:v>
                </c:pt>
                <c:pt idx="2">
                  <c:v>79.5</c:v>
                </c:pt>
                <c:pt idx="3">
                  <c:v>101.2</c:v>
                </c:pt>
                <c:pt idx="4">
                  <c:v>83.2</c:v>
                </c:pt>
                <c:pt idx="5">
                  <c:v>96.4</c:v>
                </c:pt>
                <c:pt idx="6">
                  <c:v>95.3</c:v>
                </c:pt>
                <c:pt idx="7">
                  <c:v>73.7</c:v>
                </c:pt>
                <c:pt idx="8">
                  <c:v>73.3</c:v>
                </c:pt>
                <c:pt idx="9">
                  <c:v>82.8</c:v>
                </c:pt>
                <c:pt idx="10">
                  <c:v>79.8</c:v>
                </c:pt>
                <c:pt idx="11">
                  <c:v>90.5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'15・静岡推移 '!$A$87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'!$B$87:$M$87</c:f>
              <c:numCache>
                <c:formatCode>General</c:formatCode>
                <c:ptCount val="12"/>
                <c:pt idx="0">
                  <c:v>78</c:v>
                </c:pt>
                <c:pt idx="1">
                  <c:v>81.900000000000006</c:v>
                </c:pt>
                <c:pt idx="2">
                  <c:v>93.5</c:v>
                </c:pt>
                <c:pt idx="3">
                  <c:v>89.1</c:v>
                </c:pt>
                <c:pt idx="4">
                  <c:v>85.2</c:v>
                </c:pt>
                <c:pt idx="5">
                  <c:v>93.3</c:v>
                </c:pt>
                <c:pt idx="6">
                  <c:v>97.7</c:v>
                </c:pt>
                <c:pt idx="7">
                  <c:v>72.599999999999994</c:v>
                </c:pt>
                <c:pt idx="8">
                  <c:v>73</c:v>
                </c:pt>
                <c:pt idx="9">
                  <c:v>79.2</c:v>
                </c:pt>
                <c:pt idx="10">
                  <c:v>77.8</c:v>
                </c:pt>
                <c:pt idx="11">
                  <c:v>73.400000000000006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'15・静岡推移 '!$A$88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7.8125E-3"/>
                  <c:y val="2.16027874564459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404582239720037E-2"/>
                  <c:y val="5.87688734030198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'!$B$88:$M$88</c:f>
              <c:numCache>
                <c:formatCode>General</c:formatCode>
                <c:ptCount val="12"/>
                <c:pt idx="0">
                  <c:v>64.900000000000006</c:v>
                </c:pt>
                <c:pt idx="1">
                  <c:v>81.8</c:v>
                </c:pt>
                <c:pt idx="2">
                  <c:v>84.6</c:v>
                </c:pt>
                <c:pt idx="3">
                  <c:v>93.4</c:v>
                </c:pt>
                <c:pt idx="4">
                  <c:v>106.7</c:v>
                </c:pt>
                <c:pt idx="5">
                  <c:v>109.4</c:v>
                </c:pt>
                <c:pt idx="6">
                  <c:v>110.7</c:v>
                </c:pt>
                <c:pt idx="7">
                  <c:v>101.9</c:v>
                </c:pt>
                <c:pt idx="8">
                  <c:v>97.7</c:v>
                </c:pt>
                <c:pt idx="9">
                  <c:v>115.3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6453688"/>
        <c:axId val="536455256"/>
      </c:lineChart>
      <c:catAx>
        <c:axId val="5364536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6455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6455256"/>
        <c:scaling>
          <c:orientation val="minMax"/>
          <c:max val="210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2.09059233449477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6453688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'!$A$25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'!$B$25:$M$25</c:f>
              <c:numCache>
                <c:formatCode>#,##0.0;[Red]\-#,##0.0</c:formatCode>
                <c:ptCount val="12"/>
                <c:pt idx="0">
                  <c:v>74.8</c:v>
                </c:pt>
                <c:pt idx="1">
                  <c:v>80</c:v>
                </c:pt>
                <c:pt idx="2">
                  <c:v>85.8</c:v>
                </c:pt>
                <c:pt idx="3">
                  <c:v>89.3</c:v>
                </c:pt>
                <c:pt idx="4">
                  <c:v>92</c:v>
                </c:pt>
                <c:pt idx="5">
                  <c:v>92.3</c:v>
                </c:pt>
                <c:pt idx="6">
                  <c:v>93.1</c:v>
                </c:pt>
                <c:pt idx="7">
                  <c:v>83.1</c:v>
                </c:pt>
                <c:pt idx="8">
                  <c:v>74.400000000000006</c:v>
                </c:pt>
                <c:pt idx="9">
                  <c:v>84.4</c:v>
                </c:pt>
                <c:pt idx="10">
                  <c:v>80.8</c:v>
                </c:pt>
                <c:pt idx="11">
                  <c:v>81.400000000000006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'16・駿遠推移（千ﾄﾝ） '!$A$26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'!$B$26:$M$26</c:f>
              <c:numCache>
                <c:formatCode>#,##0.0;[Red]\-#,##0.0</c:formatCode>
                <c:ptCount val="12"/>
                <c:pt idx="0">
                  <c:v>67.3</c:v>
                </c:pt>
                <c:pt idx="1">
                  <c:v>73</c:v>
                </c:pt>
                <c:pt idx="2">
                  <c:v>86.4</c:v>
                </c:pt>
                <c:pt idx="3">
                  <c:v>89</c:v>
                </c:pt>
                <c:pt idx="4">
                  <c:v>74.5</c:v>
                </c:pt>
                <c:pt idx="5">
                  <c:v>91.5</c:v>
                </c:pt>
                <c:pt idx="6">
                  <c:v>85.7</c:v>
                </c:pt>
                <c:pt idx="7">
                  <c:v>83.3</c:v>
                </c:pt>
                <c:pt idx="8">
                  <c:v>85</c:v>
                </c:pt>
                <c:pt idx="9">
                  <c:v>90.2</c:v>
                </c:pt>
                <c:pt idx="10">
                  <c:v>91.7</c:v>
                </c:pt>
                <c:pt idx="11">
                  <c:v>82.4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'16・駿遠推移（千ﾄﾝ） '!$A$27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'!$B$27:$M$27</c:f>
              <c:numCache>
                <c:formatCode>#,##0.0;[Red]\-#,##0.0</c:formatCode>
                <c:ptCount val="12"/>
                <c:pt idx="0">
                  <c:v>65.8</c:v>
                </c:pt>
                <c:pt idx="1">
                  <c:v>77.2</c:v>
                </c:pt>
                <c:pt idx="2">
                  <c:v>98.6</c:v>
                </c:pt>
                <c:pt idx="3">
                  <c:v>102.1</c:v>
                </c:pt>
                <c:pt idx="4">
                  <c:v>107.9</c:v>
                </c:pt>
                <c:pt idx="5">
                  <c:v>110.2</c:v>
                </c:pt>
                <c:pt idx="6">
                  <c:v>110.1</c:v>
                </c:pt>
                <c:pt idx="7">
                  <c:v>92.2</c:v>
                </c:pt>
                <c:pt idx="8">
                  <c:v>93.8</c:v>
                </c:pt>
                <c:pt idx="9">
                  <c:v>96.7</c:v>
                </c:pt>
                <c:pt idx="10">
                  <c:v>111.1</c:v>
                </c:pt>
                <c:pt idx="11">
                  <c:v>104.1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'16・駿遠推移（千ﾄﾝ） '!$A$28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'!$B$28:$M$28</c:f>
              <c:numCache>
                <c:formatCode>#,##0.0;[Red]\-#,##0.0</c:formatCode>
                <c:ptCount val="12"/>
                <c:pt idx="0">
                  <c:v>86.4</c:v>
                </c:pt>
                <c:pt idx="1">
                  <c:v>105.9</c:v>
                </c:pt>
                <c:pt idx="2">
                  <c:v>115.8</c:v>
                </c:pt>
                <c:pt idx="3">
                  <c:v>124.6</c:v>
                </c:pt>
                <c:pt idx="4">
                  <c:v>121.9</c:v>
                </c:pt>
                <c:pt idx="5">
                  <c:v>135.4</c:v>
                </c:pt>
                <c:pt idx="6">
                  <c:v>137.80000000000001</c:v>
                </c:pt>
                <c:pt idx="7">
                  <c:v>127</c:v>
                </c:pt>
                <c:pt idx="8">
                  <c:v>126.1</c:v>
                </c:pt>
                <c:pt idx="9">
                  <c:v>125.2</c:v>
                </c:pt>
                <c:pt idx="10">
                  <c:v>122.8</c:v>
                </c:pt>
                <c:pt idx="11">
                  <c:v>110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'16・駿遠推移（千ﾄﾝ） '!$A$29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1526224591575859E-2"/>
                  <c:y val="2.64327485380116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5737206001000846E-2"/>
                  <c:y val="5.45029239766081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737206001000846E-2"/>
                  <c:y val="6.85380116959064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549138556124063E-2"/>
                  <c:y val="5.45029239766081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'!$B$29:$M$29</c:f>
              <c:numCache>
                <c:formatCode>#,##0.0;[Red]\-#,##0.0</c:formatCode>
                <c:ptCount val="12"/>
                <c:pt idx="0">
                  <c:v>91</c:v>
                </c:pt>
                <c:pt idx="1">
                  <c:v>88.5</c:v>
                </c:pt>
                <c:pt idx="2">
                  <c:v>127.1</c:v>
                </c:pt>
                <c:pt idx="3">
                  <c:v>123.6</c:v>
                </c:pt>
                <c:pt idx="4">
                  <c:v>127.3</c:v>
                </c:pt>
                <c:pt idx="5">
                  <c:v>123.9</c:v>
                </c:pt>
                <c:pt idx="6">
                  <c:v>147.6</c:v>
                </c:pt>
                <c:pt idx="7">
                  <c:v>123.9</c:v>
                </c:pt>
                <c:pt idx="8">
                  <c:v>121.8</c:v>
                </c:pt>
                <c:pt idx="9">
                  <c:v>131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6456824"/>
        <c:axId val="536462704"/>
      </c:lineChart>
      <c:catAx>
        <c:axId val="5364568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646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6462704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1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645682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'!$A$54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'!$B$54:$M$54</c:f>
              <c:numCache>
                <c:formatCode>#,##0.0;[Red]\-#,##0.0</c:formatCode>
                <c:ptCount val="12"/>
                <c:pt idx="0">
                  <c:v>80</c:v>
                </c:pt>
                <c:pt idx="1">
                  <c:v>84.1</c:v>
                </c:pt>
                <c:pt idx="2">
                  <c:v>84.5</c:v>
                </c:pt>
                <c:pt idx="3">
                  <c:v>90.6</c:v>
                </c:pt>
                <c:pt idx="4">
                  <c:v>100.8</c:v>
                </c:pt>
                <c:pt idx="5">
                  <c:v>107.1</c:v>
                </c:pt>
                <c:pt idx="6">
                  <c:v>100.5</c:v>
                </c:pt>
                <c:pt idx="7">
                  <c:v>87.9</c:v>
                </c:pt>
                <c:pt idx="8">
                  <c:v>85</c:v>
                </c:pt>
                <c:pt idx="9">
                  <c:v>81.8</c:v>
                </c:pt>
                <c:pt idx="10">
                  <c:v>84.8</c:v>
                </c:pt>
                <c:pt idx="11">
                  <c:v>80.8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'16・駿遠推移（千ﾄﾝ） '!$A$55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'!$B$55:$M$55</c:f>
              <c:numCache>
                <c:formatCode>#,##0.0;[Red]\-#,##0.0</c:formatCode>
                <c:ptCount val="12"/>
                <c:pt idx="0">
                  <c:v>87.5</c:v>
                </c:pt>
                <c:pt idx="1">
                  <c:v>86</c:v>
                </c:pt>
                <c:pt idx="2">
                  <c:v>88.7</c:v>
                </c:pt>
                <c:pt idx="3">
                  <c:v>92</c:v>
                </c:pt>
                <c:pt idx="4">
                  <c:v>87.1</c:v>
                </c:pt>
                <c:pt idx="5">
                  <c:v>88.8</c:v>
                </c:pt>
                <c:pt idx="6">
                  <c:v>85.6</c:v>
                </c:pt>
                <c:pt idx="7">
                  <c:v>85.8</c:v>
                </c:pt>
                <c:pt idx="8">
                  <c:v>84.5</c:v>
                </c:pt>
                <c:pt idx="9">
                  <c:v>89.5</c:v>
                </c:pt>
                <c:pt idx="10">
                  <c:v>92.2</c:v>
                </c:pt>
                <c:pt idx="11">
                  <c:v>85.7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'16・駿遠推移（千ﾄﾝ） '!$A$56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'!$B$56:$M$56</c:f>
              <c:numCache>
                <c:formatCode>#,##0.0;[Red]\-#,##0.0</c:formatCode>
                <c:ptCount val="12"/>
                <c:pt idx="0">
                  <c:v>84</c:v>
                </c:pt>
                <c:pt idx="1">
                  <c:v>84.8</c:v>
                </c:pt>
                <c:pt idx="2">
                  <c:v>92.1</c:v>
                </c:pt>
                <c:pt idx="3">
                  <c:v>91.6</c:v>
                </c:pt>
                <c:pt idx="4">
                  <c:v>101.2</c:v>
                </c:pt>
                <c:pt idx="5">
                  <c:v>98.3</c:v>
                </c:pt>
                <c:pt idx="6">
                  <c:v>99.7</c:v>
                </c:pt>
                <c:pt idx="7">
                  <c:v>93.7</c:v>
                </c:pt>
                <c:pt idx="8">
                  <c:v>97.1</c:v>
                </c:pt>
                <c:pt idx="9">
                  <c:v>93.4</c:v>
                </c:pt>
                <c:pt idx="10">
                  <c:v>102.6</c:v>
                </c:pt>
                <c:pt idx="11">
                  <c:v>94.6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'16・駿遠推移（千ﾄﾝ） '!$A$57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'!$B$57:$M$57</c:f>
              <c:numCache>
                <c:formatCode>#,##0.0;[Red]\-#,##0.0</c:formatCode>
                <c:ptCount val="12"/>
                <c:pt idx="0">
                  <c:v>92.5</c:v>
                </c:pt>
                <c:pt idx="1">
                  <c:v>102.9</c:v>
                </c:pt>
                <c:pt idx="2">
                  <c:v>99.4</c:v>
                </c:pt>
                <c:pt idx="3">
                  <c:v>109.4</c:v>
                </c:pt>
                <c:pt idx="4">
                  <c:v>112.9</c:v>
                </c:pt>
                <c:pt idx="5">
                  <c:v>124.7</c:v>
                </c:pt>
                <c:pt idx="6">
                  <c:v>123</c:v>
                </c:pt>
                <c:pt idx="7">
                  <c:v>131.30000000000001</c:v>
                </c:pt>
                <c:pt idx="8">
                  <c:v>130.1</c:v>
                </c:pt>
                <c:pt idx="9">
                  <c:v>132.19999999999999</c:v>
                </c:pt>
                <c:pt idx="10">
                  <c:v>134.30000000000001</c:v>
                </c:pt>
                <c:pt idx="11">
                  <c:v>124.2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'16・駿遠推移（千ﾄﾝ） '!$A$58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6735998909227254E-2"/>
                  <c:y val="5.43123543123543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9290111463339808E-2"/>
                  <c:y val="4.03263403263403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62165183897468E-2"/>
                  <c:y val="5.89743589743589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4484916658145071E-2"/>
                  <c:y val="7.29603729603729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'!$B$58:$M$58</c:f>
              <c:numCache>
                <c:formatCode>#,##0.0;[Red]\-#,##0.0</c:formatCode>
                <c:ptCount val="12"/>
                <c:pt idx="0">
                  <c:v>120.5</c:v>
                </c:pt>
                <c:pt idx="1">
                  <c:v>109</c:v>
                </c:pt>
                <c:pt idx="2">
                  <c:v>119.8</c:v>
                </c:pt>
                <c:pt idx="3">
                  <c:v>121.6</c:v>
                </c:pt>
                <c:pt idx="4">
                  <c:v>136.1</c:v>
                </c:pt>
                <c:pt idx="5">
                  <c:v>141.5</c:v>
                </c:pt>
                <c:pt idx="6">
                  <c:v>138.5</c:v>
                </c:pt>
                <c:pt idx="7">
                  <c:v>115.4</c:v>
                </c:pt>
                <c:pt idx="8">
                  <c:v>127.1</c:v>
                </c:pt>
                <c:pt idx="9">
                  <c:v>139.9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6459176"/>
        <c:axId val="536459568"/>
      </c:lineChart>
      <c:catAx>
        <c:axId val="5364591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6459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6459568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1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645917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'!$A$84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'!$B$84:$M$84</c:f>
              <c:numCache>
                <c:formatCode>0.0_ </c:formatCode>
                <c:ptCount val="12"/>
                <c:pt idx="0">
                  <c:v>93.2</c:v>
                </c:pt>
                <c:pt idx="1">
                  <c:v>95</c:v>
                </c:pt>
                <c:pt idx="2">
                  <c:v>101.6</c:v>
                </c:pt>
                <c:pt idx="3">
                  <c:v>98.6</c:v>
                </c:pt>
                <c:pt idx="4">
                  <c:v>90.8</c:v>
                </c:pt>
                <c:pt idx="5">
                  <c:v>85.8</c:v>
                </c:pt>
                <c:pt idx="6">
                  <c:v>92.8</c:v>
                </c:pt>
                <c:pt idx="7">
                  <c:v>94.8</c:v>
                </c:pt>
                <c:pt idx="8">
                  <c:v>87.7</c:v>
                </c:pt>
                <c:pt idx="9">
                  <c:v>103.1</c:v>
                </c:pt>
                <c:pt idx="10">
                  <c:v>95.2</c:v>
                </c:pt>
                <c:pt idx="11">
                  <c:v>100.7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'16・駿遠推移（千ﾄﾝ） '!$A$85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'!$B$85:$M$85</c:f>
              <c:numCache>
                <c:formatCode>0.0_ </c:formatCode>
                <c:ptCount val="12"/>
                <c:pt idx="0">
                  <c:v>76</c:v>
                </c:pt>
                <c:pt idx="1">
                  <c:v>85.1</c:v>
                </c:pt>
                <c:pt idx="2">
                  <c:v>97.4</c:v>
                </c:pt>
                <c:pt idx="3">
                  <c:v>96.6</c:v>
                </c:pt>
                <c:pt idx="4">
                  <c:v>86</c:v>
                </c:pt>
                <c:pt idx="5">
                  <c:v>103.1</c:v>
                </c:pt>
                <c:pt idx="6">
                  <c:v>100.1</c:v>
                </c:pt>
                <c:pt idx="7">
                  <c:v>97.1</c:v>
                </c:pt>
                <c:pt idx="8">
                  <c:v>100.5</c:v>
                </c:pt>
                <c:pt idx="9">
                  <c:v>100.8</c:v>
                </c:pt>
                <c:pt idx="10">
                  <c:v>99.4</c:v>
                </c:pt>
                <c:pt idx="11">
                  <c:v>96.3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'16・駿遠推移（千ﾄﾝ） '!$A$86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'!$B$86:$M$86</c:f>
              <c:numCache>
                <c:formatCode>0.0_ </c:formatCode>
                <c:ptCount val="12"/>
                <c:pt idx="0">
                  <c:v>78.599999999999994</c:v>
                </c:pt>
                <c:pt idx="1">
                  <c:v>91.1</c:v>
                </c:pt>
                <c:pt idx="2">
                  <c:v>107.4</c:v>
                </c:pt>
                <c:pt idx="3">
                  <c:v>111.5</c:v>
                </c:pt>
                <c:pt idx="4">
                  <c:v>106.9</c:v>
                </c:pt>
                <c:pt idx="5">
                  <c:v>112</c:v>
                </c:pt>
                <c:pt idx="6">
                  <c:v>110.5</c:v>
                </c:pt>
                <c:pt idx="7">
                  <c:v>98.5</c:v>
                </c:pt>
                <c:pt idx="8">
                  <c:v>96.5</c:v>
                </c:pt>
                <c:pt idx="9">
                  <c:v>103.5</c:v>
                </c:pt>
                <c:pt idx="10">
                  <c:v>108.7</c:v>
                </c:pt>
                <c:pt idx="11">
                  <c:v>109.6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'16・駿遠推移（千ﾄﾝ） '!$A$87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'!$B$87:$M$87</c:f>
              <c:numCache>
                <c:formatCode>0.0_ </c:formatCode>
                <c:ptCount val="12"/>
                <c:pt idx="0">
                  <c:v>93.4</c:v>
                </c:pt>
                <c:pt idx="1">
                  <c:v>103.1</c:v>
                </c:pt>
                <c:pt idx="2">
                  <c:v>116.2</c:v>
                </c:pt>
                <c:pt idx="3">
                  <c:v>114.5</c:v>
                </c:pt>
                <c:pt idx="4">
                  <c:v>108.1</c:v>
                </c:pt>
                <c:pt idx="5">
                  <c:v>109</c:v>
                </c:pt>
                <c:pt idx="6">
                  <c:v>112</c:v>
                </c:pt>
                <c:pt idx="7">
                  <c:v>96.6</c:v>
                </c:pt>
                <c:pt idx="8">
                  <c:v>97</c:v>
                </c:pt>
                <c:pt idx="9">
                  <c:v>94.7</c:v>
                </c:pt>
                <c:pt idx="10">
                  <c:v>91.3</c:v>
                </c:pt>
                <c:pt idx="11">
                  <c:v>89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'16・駿遠推移（千ﾄﾝ） '!$A$88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4.6147867880151263E-3"/>
                  <c:y val="1.6553287981859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1021713194941541E-2"/>
                  <c:y val="4.37641723356008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558509731738205E-2"/>
                  <c:y val="3.01587301587300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'!$B$88:$M$88</c:f>
              <c:numCache>
                <c:formatCode>0.0_ </c:formatCode>
                <c:ptCount val="12"/>
                <c:pt idx="0">
                  <c:v>76</c:v>
                </c:pt>
                <c:pt idx="1">
                  <c:v>82.2</c:v>
                </c:pt>
                <c:pt idx="2">
                  <c:v>106.4</c:v>
                </c:pt>
                <c:pt idx="3">
                  <c:v>101.7</c:v>
                </c:pt>
                <c:pt idx="4">
                  <c:v>93.2</c:v>
                </c:pt>
                <c:pt idx="5">
                  <c:v>87.3</c:v>
                </c:pt>
                <c:pt idx="6">
                  <c:v>106.5</c:v>
                </c:pt>
                <c:pt idx="7">
                  <c:v>106.7</c:v>
                </c:pt>
                <c:pt idx="8">
                  <c:v>95.6</c:v>
                </c:pt>
                <c:pt idx="9">
                  <c:v>93.4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6465840"/>
        <c:axId val="536467408"/>
      </c:lineChart>
      <c:catAx>
        <c:axId val="536465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6467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6467408"/>
        <c:scaling>
          <c:orientation val="minMax"/>
          <c:max val="12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646584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+mn-ea"/>
                <a:ea typeface="+mn-ea"/>
              </a:defRPr>
            </a:pPr>
            <a:r>
              <a:rPr lang="ja-JP" altLang="en-US" sz="1100">
                <a:latin typeface="+mn-ea"/>
                <a:ea typeface="+mn-ea"/>
              </a:rPr>
              <a:t>入庫高の推移　（万トン）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33260854111991989"/>
          <c:y val="2.69360269360269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3083032589676303E-2"/>
          <c:y val="0.16387208177925125"/>
          <c:w val="0.87602293853893265"/>
          <c:h val="0.70918811916187263"/>
        </c:manualLayout>
      </c:layout>
      <c:lineChart>
        <c:grouping val="standard"/>
        <c:varyColors val="0"/>
        <c:ser>
          <c:idx val="0"/>
          <c:order val="0"/>
          <c:tx>
            <c:strRef>
              <c:f>'3・推移  '!$A$26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'!$B$26:$M$26</c:f>
              <c:numCache>
                <c:formatCode>General</c:formatCode>
                <c:ptCount val="12"/>
                <c:pt idx="0">
                  <c:v>69.5</c:v>
                </c:pt>
                <c:pt idx="1">
                  <c:v>66.8</c:v>
                </c:pt>
                <c:pt idx="2" formatCode="0.0_ ">
                  <c:v>68.5</c:v>
                </c:pt>
                <c:pt idx="3">
                  <c:v>71.099999999999994</c:v>
                </c:pt>
                <c:pt idx="4">
                  <c:v>70.5</c:v>
                </c:pt>
                <c:pt idx="5">
                  <c:v>68.3</c:v>
                </c:pt>
                <c:pt idx="6">
                  <c:v>70.7</c:v>
                </c:pt>
                <c:pt idx="7">
                  <c:v>56.8</c:v>
                </c:pt>
                <c:pt idx="8">
                  <c:v>61.8</c:v>
                </c:pt>
                <c:pt idx="9">
                  <c:v>65.3</c:v>
                </c:pt>
                <c:pt idx="10">
                  <c:v>61</c:v>
                </c:pt>
                <c:pt idx="11" formatCode="0.0_ ">
                  <c:v>63.6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'3・推移  '!$A$27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'!$B$27:$M$27</c:f>
              <c:numCache>
                <c:formatCode>General</c:formatCode>
                <c:ptCount val="12"/>
                <c:pt idx="0">
                  <c:v>53</c:v>
                </c:pt>
                <c:pt idx="1">
                  <c:v>59</c:v>
                </c:pt>
                <c:pt idx="2" formatCode="0.0_ ">
                  <c:v>64.400000000000006</c:v>
                </c:pt>
                <c:pt idx="3">
                  <c:v>65.8</c:v>
                </c:pt>
                <c:pt idx="4">
                  <c:v>67.099999999999994</c:v>
                </c:pt>
                <c:pt idx="5">
                  <c:v>67.400000000000006</c:v>
                </c:pt>
                <c:pt idx="6">
                  <c:v>70.099999999999994</c:v>
                </c:pt>
                <c:pt idx="7">
                  <c:v>62.7</c:v>
                </c:pt>
                <c:pt idx="8">
                  <c:v>66.900000000000006</c:v>
                </c:pt>
                <c:pt idx="9">
                  <c:v>69.2</c:v>
                </c:pt>
                <c:pt idx="10">
                  <c:v>67.400000000000006</c:v>
                </c:pt>
                <c:pt idx="11" formatCode="0.0_ ">
                  <c:v>65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'3・推移  '!$A$28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'!$B$28:$M$28</c:f>
              <c:numCache>
                <c:formatCode>General</c:formatCode>
                <c:ptCount val="12"/>
                <c:pt idx="0">
                  <c:v>61.5</c:v>
                </c:pt>
                <c:pt idx="1">
                  <c:v>63.9</c:v>
                </c:pt>
                <c:pt idx="2" formatCode="0.0_ ">
                  <c:v>67.2</c:v>
                </c:pt>
                <c:pt idx="3">
                  <c:v>66</c:v>
                </c:pt>
                <c:pt idx="4">
                  <c:v>64.400000000000006</c:v>
                </c:pt>
                <c:pt idx="5">
                  <c:v>68.099999999999994</c:v>
                </c:pt>
                <c:pt idx="6" formatCode="0.0_ ">
                  <c:v>70</c:v>
                </c:pt>
                <c:pt idx="7">
                  <c:v>62.7</c:v>
                </c:pt>
                <c:pt idx="8">
                  <c:v>65.5</c:v>
                </c:pt>
                <c:pt idx="9">
                  <c:v>65.2</c:v>
                </c:pt>
                <c:pt idx="10">
                  <c:v>67.7</c:v>
                </c:pt>
                <c:pt idx="11" formatCode="0.0_ ">
                  <c:v>68.3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'3・推移  '!$A$29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'!$B$29:$M$29</c:f>
              <c:numCache>
                <c:formatCode>General</c:formatCode>
                <c:ptCount val="12"/>
                <c:pt idx="0">
                  <c:v>62</c:v>
                </c:pt>
                <c:pt idx="1">
                  <c:v>64.5</c:v>
                </c:pt>
                <c:pt idx="2" formatCode="0.0_ ">
                  <c:v>73.8</c:v>
                </c:pt>
                <c:pt idx="3">
                  <c:v>76.400000000000006</c:v>
                </c:pt>
                <c:pt idx="4">
                  <c:v>79.2</c:v>
                </c:pt>
                <c:pt idx="5">
                  <c:v>78.099999999999994</c:v>
                </c:pt>
                <c:pt idx="6" formatCode="0.0_ ">
                  <c:v>77.5</c:v>
                </c:pt>
                <c:pt idx="7">
                  <c:v>71.099999999999994</c:v>
                </c:pt>
                <c:pt idx="8">
                  <c:v>75.7</c:v>
                </c:pt>
                <c:pt idx="9">
                  <c:v>73.3</c:v>
                </c:pt>
                <c:pt idx="10">
                  <c:v>72.900000000000006</c:v>
                </c:pt>
                <c:pt idx="11" formatCode="0.0_ ">
                  <c:v>75.400000000000006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'3・推移  '!$A$30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>
                    <a:alpha val="64000"/>
                  </a:srgbClr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1.0416666666666666E-2"/>
                  <c:y val="2.19298245614035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3.94736842105263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2083333333340833E-3"/>
                  <c:y val="4.38596491228070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1828336020064477E-17"/>
                  <c:y val="3.94736842105263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7361111111111667E-3"/>
                  <c:y val="3.50873739466778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2083333333335959E-3"/>
                  <c:y val="5.263157894736843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5.263157894736838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3.07017543859649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3.508771929824561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2.631578947368421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2.631578947368429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1.5624999999999873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'!$B$30:$M$30</c:f>
              <c:numCache>
                <c:formatCode>General</c:formatCode>
                <c:ptCount val="12"/>
                <c:pt idx="0">
                  <c:v>64.900000000000006</c:v>
                </c:pt>
                <c:pt idx="1">
                  <c:v>67.599999999999994</c:v>
                </c:pt>
                <c:pt idx="2" formatCode="0.0_ ">
                  <c:v>77.400000000000006</c:v>
                </c:pt>
                <c:pt idx="3">
                  <c:v>74</c:v>
                </c:pt>
                <c:pt idx="4">
                  <c:v>77</c:v>
                </c:pt>
                <c:pt idx="5">
                  <c:v>78.2</c:v>
                </c:pt>
                <c:pt idx="6" formatCode="0.0_ ">
                  <c:v>75.400000000000006</c:v>
                </c:pt>
                <c:pt idx="7">
                  <c:v>74.8</c:v>
                </c:pt>
                <c:pt idx="8">
                  <c:v>77</c:v>
                </c:pt>
                <c:pt idx="9">
                  <c:v>80.7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6438008"/>
        <c:axId val="536439576"/>
      </c:lineChart>
      <c:catAx>
        <c:axId val="536438008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536439576"/>
        <c:crosses val="autoZero"/>
        <c:auto val="1"/>
        <c:lblAlgn val="ctr"/>
        <c:lblOffset val="100"/>
        <c:tickLblSkip val="1"/>
        <c:noMultiLvlLbl val="0"/>
      </c:catAx>
      <c:valAx>
        <c:axId val="536439576"/>
        <c:scaling>
          <c:orientation val="minMax"/>
          <c:max val="85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rgbClr val="000000"/>
            </a:solidFill>
          </a:ln>
        </c:spPr>
        <c:crossAx val="536438008"/>
        <c:crosses val="autoZero"/>
        <c:crossBetween val="midCat"/>
      </c:valAx>
      <c:spPr>
        <a:noFill/>
        <a:ln w="19050"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'16・駿遠推移（万ﾄﾝ）'!$A$25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'16・駿遠推移（万ﾄﾝ）'!$B$25:$M$25</c:f>
              <c:numCache>
                <c:formatCode>#,##0.0;[Red]\-#,##0.0</c:formatCode>
                <c:ptCount val="12"/>
                <c:pt idx="0">
                  <c:v>7.5</c:v>
                </c:pt>
                <c:pt idx="1">
                  <c:v>8</c:v>
                </c:pt>
                <c:pt idx="2">
                  <c:v>8.6</c:v>
                </c:pt>
                <c:pt idx="3">
                  <c:v>8.9</c:v>
                </c:pt>
                <c:pt idx="4">
                  <c:v>9.1999999999999993</c:v>
                </c:pt>
                <c:pt idx="5">
                  <c:v>9.1999999999999993</c:v>
                </c:pt>
                <c:pt idx="6">
                  <c:v>9.3000000000000007</c:v>
                </c:pt>
                <c:pt idx="7">
                  <c:v>8.3000000000000007</c:v>
                </c:pt>
                <c:pt idx="8">
                  <c:v>7.4</c:v>
                </c:pt>
                <c:pt idx="9">
                  <c:v>8.4</c:v>
                </c:pt>
                <c:pt idx="10">
                  <c:v>8.1</c:v>
                </c:pt>
                <c:pt idx="11">
                  <c:v>8.1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'16・駿遠推移（万ﾄﾝ）'!$A$26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'16・駿遠推移（万ﾄﾝ）'!$B$26:$M$26</c:f>
              <c:numCache>
                <c:formatCode>#,##0.0;[Red]\-#,##0.0</c:formatCode>
                <c:ptCount val="12"/>
                <c:pt idx="0">
                  <c:v>6.7</c:v>
                </c:pt>
                <c:pt idx="1">
                  <c:v>7.3</c:v>
                </c:pt>
                <c:pt idx="2">
                  <c:v>8.6</c:v>
                </c:pt>
                <c:pt idx="3">
                  <c:v>8.9</c:v>
                </c:pt>
                <c:pt idx="4">
                  <c:v>7.5</c:v>
                </c:pt>
                <c:pt idx="5">
                  <c:v>9.1</c:v>
                </c:pt>
                <c:pt idx="6">
                  <c:v>8.6</c:v>
                </c:pt>
                <c:pt idx="7">
                  <c:v>8.3000000000000007</c:v>
                </c:pt>
                <c:pt idx="8">
                  <c:v>8.5</c:v>
                </c:pt>
                <c:pt idx="9">
                  <c:v>9</c:v>
                </c:pt>
                <c:pt idx="10">
                  <c:v>9.1999999999999993</c:v>
                </c:pt>
                <c:pt idx="11">
                  <c:v>8.1999999999999993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'16・駿遠推移（万ﾄﾝ）'!$A$27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'16・駿遠推移（万ﾄﾝ）'!$B$27:$M$27</c:f>
              <c:numCache>
                <c:formatCode>#,##0.0;[Red]\-#,##0.0</c:formatCode>
                <c:ptCount val="12"/>
                <c:pt idx="0">
                  <c:v>6.6</c:v>
                </c:pt>
                <c:pt idx="1">
                  <c:v>7.7</c:v>
                </c:pt>
                <c:pt idx="2">
                  <c:v>9.9</c:v>
                </c:pt>
                <c:pt idx="3">
                  <c:v>10.199999999999999</c:v>
                </c:pt>
                <c:pt idx="4">
                  <c:v>10.8</c:v>
                </c:pt>
                <c:pt idx="5">
                  <c:v>11</c:v>
                </c:pt>
                <c:pt idx="6">
                  <c:v>11</c:v>
                </c:pt>
                <c:pt idx="7">
                  <c:v>9.1999999999999993</c:v>
                </c:pt>
                <c:pt idx="8">
                  <c:v>9.4</c:v>
                </c:pt>
                <c:pt idx="9">
                  <c:v>9.6999999999999993</c:v>
                </c:pt>
                <c:pt idx="10">
                  <c:v>11.1</c:v>
                </c:pt>
                <c:pt idx="11">
                  <c:v>10.4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'16・駿遠推移（万ﾄﾝ）'!$A$28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'16・駿遠推移（万ﾄﾝ）'!$B$28:$M$28</c:f>
              <c:numCache>
                <c:formatCode>#,##0.0;[Red]\-#,##0.0</c:formatCode>
                <c:ptCount val="12"/>
                <c:pt idx="0">
                  <c:v>8.6</c:v>
                </c:pt>
                <c:pt idx="1">
                  <c:v>10.6</c:v>
                </c:pt>
                <c:pt idx="2">
                  <c:v>11.6</c:v>
                </c:pt>
                <c:pt idx="3">
                  <c:v>12.5</c:v>
                </c:pt>
                <c:pt idx="4">
                  <c:v>12.2</c:v>
                </c:pt>
                <c:pt idx="5">
                  <c:v>13.5</c:v>
                </c:pt>
                <c:pt idx="6">
                  <c:v>13.8</c:v>
                </c:pt>
                <c:pt idx="7">
                  <c:v>12.7</c:v>
                </c:pt>
                <c:pt idx="8">
                  <c:v>12.6</c:v>
                </c:pt>
                <c:pt idx="9">
                  <c:v>12.5</c:v>
                </c:pt>
                <c:pt idx="10">
                  <c:v>12.3</c:v>
                </c:pt>
                <c:pt idx="11">
                  <c:v>11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'16・駿遠推移（万ﾄﾝ）'!$A$29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2.3199376342548622E-2"/>
                  <c:y val="6.85380116959063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007850186041917E-2"/>
                  <c:y val="-5.30994152046783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5737206001000846E-2"/>
                  <c:y val="-5.7777777777777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'16・駿遠推移（万ﾄﾝ）'!$B$29:$M$29</c:f>
              <c:numCache>
                <c:formatCode>#,##0.0;[Red]\-#,##0.0</c:formatCode>
                <c:ptCount val="12"/>
                <c:pt idx="0">
                  <c:v>9.1</c:v>
                </c:pt>
                <c:pt idx="1">
                  <c:v>8.9</c:v>
                </c:pt>
                <c:pt idx="2">
                  <c:v>12.7</c:v>
                </c:pt>
                <c:pt idx="3">
                  <c:v>12.4</c:v>
                </c:pt>
                <c:pt idx="4">
                  <c:v>12.7</c:v>
                </c:pt>
                <c:pt idx="5">
                  <c:v>12.4</c:v>
                </c:pt>
                <c:pt idx="6">
                  <c:v>14.8</c:v>
                </c:pt>
                <c:pt idx="7">
                  <c:v>12.4</c:v>
                </c:pt>
                <c:pt idx="8">
                  <c:v>12.2</c:v>
                </c:pt>
                <c:pt idx="9">
                  <c:v>13.1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6470936"/>
        <c:axId val="536477600"/>
      </c:lineChart>
      <c:catAx>
        <c:axId val="5364709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6477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6477600"/>
        <c:scaling>
          <c:orientation val="minMax"/>
          <c:max val="16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6470936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'16・駿遠推移（万ﾄﾝ）'!$A$54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'16・駿遠推移（万ﾄﾝ）'!$B$54:$M$54</c:f>
              <c:numCache>
                <c:formatCode>#,##0.0;[Red]\-#,##0.0</c:formatCode>
                <c:ptCount val="12"/>
                <c:pt idx="0">
                  <c:v>8</c:v>
                </c:pt>
                <c:pt idx="1">
                  <c:v>8.4</c:v>
                </c:pt>
                <c:pt idx="2">
                  <c:v>8.5</c:v>
                </c:pt>
                <c:pt idx="3">
                  <c:v>9.1</c:v>
                </c:pt>
                <c:pt idx="4">
                  <c:v>10.1</c:v>
                </c:pt>
                <c:pt idx="5">
                  <c:v>10.7</c:v>
                </c:pt>
                <c:pt idx="6">
                  <c:v>10.1</c:v>
                </c:pt>
                <c:pt idx="7">
                  <c:v>8.8000000000000007</c:v>
                </c:pt>
                <c:pt idx="8">
                  <c:v>8.5</c:v>
                </c:pt>
                <c:pt idx="9">
                  <c:v>8.1999999999999993</c:v>
                </c:pt>
                <c:pt idx="10">
                  <c:v>8.5</c:v>
                </c:pt>
                <c:pt idx="11">
                  <c:v>8.1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'16・駿遠推移（万ﾄﾝ）'!$A$55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'16・駿遠推移（万ﾄﾝ）'!$B$55:$M$55</c:f>
              <c:numCache>
                <c:formatCode>#,##0.0;[Red]\-#,##0.0</c:formatCode>
                <c:ptCount val="12"/>
                <c:pt idx="0">
                  <c:v>8.6999999999999993</c:v>
                </c:pt>
                <c:pt idx="1">
                  <c:v>8.6</c:v>
                </c:pt>
                <c:pt idx="2">
                  <c:v>8.9</c:v>
                </c:pt>
                <c:pt idx="3">
                  <c:v>9.1999999999999993</c:v>
                </c:pt>
                <c:pt idx="4">
                  <c:v>8.6999999999999993</c:v>
                </c:pt>
                <c:pt idx="5">
                  <c:v>8.9</c:v>
                </c:pt>
                <c:pt idx="6">
                  <c:v>8.6</c:v>
                </c:pt>
                <c:pt idx="7">
                  <c:v>8.6</c:v>
                </c:pt>
                <c:pt idx="8">
                  <c:v>8.5</c:v>
                </c:pt>
                <c:pt idx="9">
                  <c:v>8.9</c:v>
                </c:pt>
                <c:pt idx="10">
                  <c:v>9.1999999999999993</c:v>
                </c:pt>
                <c:pt idx="11">
                  <c:v>8.6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'16・駿遠推移（万ﾄﾝ）'!$A$56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'16・駿遠推移（万ﾄﾝ）'!$B$56:$M$56</c:f>
              <c:numCache>
                <c:formatCode>#,##0.0;[Red]\-#,##0.0</c:formatCode>
                <c:ptCount val="12"/>
                <c:pt idx="0">
                  <c:v>8.4</c:v>
                </c:pt>
                <c:pt idx="1">
                  <c:v>8.5</c:v>
                </c:pt>
                <c:pt idx="2">
                  <c:v>9.1999999999999993</c:v>
                </c:pt>
                <c:pt idx="3">
                  <c:v>9.1999999999999993</c:v>
                </c:pt>
                <c:pt idx="4">
                  <c:v>10.1</c:v>
                </c:pt>
                <c:pt idx="5">
                  <c:v>9.8000000000000007</c:v>
                </c:pt>
                <c:pt idx="6">
                  <c:v>10</c:v>
                </c:pt>
                <c:pt idx="7">
                  <c:v>9.4</c:v>
                </c:pt>
                <c:pt idx="8">
                  <c:v>9.6999999999999993</c:v>
                </c:pt>
                <c:pt idx="9">
                  <c:v>9.3000000000000007</c:v>
                </c:pt>
                <c:pt idx="10">
                  <c:v>10.3</c:v>
                </c:pt>
                <c:pt idx="11">
                  <c:v>9.5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'16・駿遠推移（万ﾄﾝ）'!$A$57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'16・駿遠推移（万ﾄﾝ）'!$B$57:$M$57</c:f>
              <c:numCache>
                <c:formatCode>#,##0.0;[Red]\-#,##0.0</c:formatCode>
                <c:ptCount val="12"/>
                <c:pt idx="0">
                  <c:v>9.3000000000000007</c:v>
                </c:pt>
                <c:pt idx="1">
                  <c:v>10.3</c:v>
                </c:pt>
                <c:pt idx="2">
                  <c:v>9.9</c:v>
                </c:pt>
                <c:pt idx="3">
                  <c:v>10.9</c:v>
                </c:pt>
                <c:pt idx="4">
                  <c:v>11.3</c:v>
                </c:pt>
                <c:pt idx="5">
                  <c:v>12.5</c:v>
                </c:pt>
                <c:pt idx="6">
                  <c:v>12.3</c:v>
                </c:pt>
                <c:pt idx="7">
                  <c:v>13.1</c:v>
                </c:pt>
                <c:pt idx="8">
                  <c:v>13</c:v>
                </c:pt>
                <c:pt idx="9">
                  <c:v>13.2</c:v>
                </c:pt>
                <c:pt idx="10">
                  <c:v>13.4</c:v>
                </c:pt>
                <c:pt idx="11">
                  <c:v>12.4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'16・駿遠推移（万ﾄﾝ）'!$A$58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3.0588812762041114E-2"/>
                  <c:y val="4.96503496503495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'16・駿遠推移（万ﾄﾝ）'!$B$58:$M$58</c:f>
              <c:numCache>
                <c:formatCode>#,##0.0;[Red]\-#,##0.0</c:formatCode>
                <c:ptCount val="12"/>
                <c:pt idx="0">
                  <c:v>12</c:v>
                </c:pt>
                <c:pt idx="1">
                  <c:v>10.9</c:v>
                </c:pt>
                <c:pt idx="2">
                  <c:v>12</c:v>
                </c:pt>
                <c:pt idx="3">
                  <c:v>12.2</c:v>
                </c:pt>
                <c:pt idx="4">
                  <c:v>13.6</c:v>
                </c:pt>
                <c:pt idx="5">
                  <c:v>14.2</c:v>
                </c:pt>
                <c:pt idx="6">
                  <c:v>13.8</c:v>
                </c:pt>
                <c:pt idx="7">
                  <c:v>11.5</c:v>
                </c:pt>
                <c:pt idx="8">
                  <c:v>12.7</c:v>
                </c:pt>
                <c:pt idx="9">
                  <c:v>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6472896"/>
        <c:axId val="536470544"/>
      </c:lineChart>
      <c:catAx>
        <c:axId val="536472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6470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6470544"/>
        <c:scaling>
          <c:orientation val="minMax"/>
          <c:max val="15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6472896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'16・駿遠推移（万ﾄﾝ）'!$A$84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'16・駿遠推移（万ﾄﾝ）'!$B$84:$M$84</c:f>
              <c:numCache>
                <c:formatCode>0.0_ </c:formatCode>
                <c:ptCount val="12"/>
                <c:pt idx="0">
                  <c:v>93.2</c:v>
                </c:pt>
                <c:pt idx="1">
                  <c:v>95</c:v>
                </c:pt>
                <c:pt idx="2">
                  <c:v>101.6</c:v>
                </c:pt>
                <c:pt idx="3">
                  <c:v>98.6</c:v>
                </c:pt>
                <c:pt idx="4">
                  <c:v>90.8</c:v>
                </c:pt>
                <c:pt idx="5">
                  <c:v>85.8</c:v>
                </c:pt>
                <c:pt idx="6">
                  <c:v>92.8</c:v>
                </c:pt>
                <c:pt idx="7">
                  <c:v>94.8</c:v>
                </c:pt>
                <c:pt idx="8">
                  <c:v>87.7</c:v>
                </c:pt>
                <c:pt idx="9">
                  <c:v>103.1</c:v>
                </c:pt>
                <c:pt idx="10">
                  <c:v>95.2</c:v>
                </c:pt>
                <c:pt idx="11">
                  <c:v>100.7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'16・駿遠推移（万ﾄﾝ）'!$A$85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'16・駿遠推移（万ﾄﾝ）'!$B$85:$M$85</c:f>
              <c:numCache>
                <c:formatCode>0.0_ </c:formatCode>
                <c:ptCount val="12"/>
                <c:pt idx="0">
                  <c:v>76</c:v>
                </c:pt>
                <c:pt idx="1">
                  <c:v>85.1</c:v>
                </c:pt>
                <c:pt idx="2">
                  <c:v>97.4</c:v>
                </c:pt>
                <c:pt idx="3">
                  <c:v>96.6</c:v>
                </c:pt>
                <c:pt idx="4">
                  <c:v>86</c:v>
                </c:pt>
                <c:pt idx="5">
                  <c:v>103.1</c:v>
                </c:pt>
                <c:pt idx="6">
                  <c:v>100.1</c:v>
                </c:pt>
                <c:pt idx="7">
                  <c:v>97.1</c:v>
                </c:pt>
                <c:pt idx="8">
                  <c:v>100.5</c:v>
                </c:pt>
                <c:pt idx="9">
                  <c:v>100.8</c:v>
                </c:pt>
                <c:pt idx="10">
                  <c:v>99.4</c:v>
                </c:pt>
                <c:pt idx="11">
                  <c:v>96.3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'16・駿遠推移（万ﾄﾝ）'!$A$86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'16・駿遠推移（万ﾄﾝ）'!$B$86:$M$86</c:f>
              <c:numCache>
                <c:formatCode>0.0_ </c:formatCode>
                <c:ptCount val="12"/>
                <c:pt idx="0">
                  <c:v>78.599999999999994</c:v>
                </c:pt>
                <c:pt idx="1">
                  <c:v>91.1</c:v>
                </c:pt>
                <c:pt idx="2">
                  <c:v>107.4</c:v>
                </c:pt>
                <c:pt idx="3">
                  <c:v>111.5</c:v>
                </c:pt>
                <c:pt idx="4">
                  <c:v>106.9</c:v>
                </c:pt>
                <c:pt idx="5">
                  <c:v>112</c:v>
                </c:pt>
                <c:pt idx="6">
                  <c:v>110.5</c:v>
                </c:pt>
                <c:pt idx="7">
                  <c:v>98.5</c:v>
                </c:pt>
                <c:pt idx="8">
                  <c:v>96.5</c:v>
                </c:pt>
                <c:pt idx="9">
                  <c:v>103.5</c:v>
                </c:pt>
                <c:pt idx="10">
                  <c:v>108.7</c:v>
                </c:pt>
                <c:pt idx="11">
                  <c:v>109.6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'16・駿遠推移（万ﾄﾝ）'!$A$87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'16・駿遠推移（万ﾄﾝ）'!$B$87:$M$87</c:f>
              <c:numCache>
                <c:formatCode>0.0_ </c:formatCode>
                <c:ptCount val="12"/>
                <c:pt idx="0">
                  <c:v>93.4</c:v>
                </c:pt>
                <c:pt idx="1">
                  <c:v>103.1</c:v>
                </c:pt>
                <c:pt idx="2">
                  <c:v>116.2</c:v>
                </c:pt>
                <c:pt idx="3">
                  <c:v>114.5</c:v>
                </c:pt>
                <c:pt idx="4">
                  <c:v>108.1</c:v>
                </c:pt>
                <c:pt idx="5">
                  <c:v>109</c:v>
                </c:pt>
                <c:pt idx="6">
                  <c:v>112</c:v>
                </c:pt>
                <c:pt idx="7">
                  <c:v>96.6</c:v>
                </c:pt>
                <c:pt idx="8">
                  <c:v>97</c:v>
                </c:pt>
                <c:pt idx="9">
                  <c:v>94.7</c:v>
                </c:pt>
                <c:pt idx="10">
                  <c:v>91.3</c:v>
                </c:pt>
                <c:pt idx="11">
                  <c:v>89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'16・駿遠推移（万ﾄﾝ）'!$A$88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5.8294440467668816E-2"/>
                  <c:y val="0.1934240362811791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'16・駿遠推移（万ﾄﾝ）'!$B$88:$M$88</c:f>
              <c:numCache>
                <c:formatCode>0.0_ </c:formatCode>
                <c:ptCount val="12"/>
                <c:pt idx="0">
                  <c:v>76</c:v>
                </c:pt>
                <c:pt idx="1">
                  <c:v>82.2</c:v>
                </c:pt>
                <c:pt idx="2">
                  <c:v>106.4</c:v>
                </c:pt>
                <c:pt idx="3">
                  <c:v>101.7</c:v>
                </c:pt>
                <c:pt idx="4">
                  <c:v>93.2</c:v>
                </c:pt>
                <c:pt idx="5">
                  <c:v>87.3</c:v>
                </c:pt>
                <c:pt idx="6">
                  <c:v>106.5</c:v>
                </c:pt>
                <c:pt idx="7">
                  <c:v>106.7</c:v>
                </c:pt>
                <c:pt idx="8">
                  <c:v>95.6</c:v>
                </c:pt>
                <c:pt idx="9">
                  <c:v>93.4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6468192"/>
        <c:axId val="536476816"/>
      </c:lineChart>
      <c:catAx>
        <c:axId val="5364681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6476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6476816"/>
        <c:scaling>
          <c:orientation val="minMax"/>
          <c:max val="12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646819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入庫高の推移　　　　　　　　　　　　　　静岡県倉庫協会</a:t>
            </a:r>
          </a:p>
        </c:rich>
      </c:tx>
      <c:layout>
        <c:manualLayout>
          <c:xMode val="edge"/>
          <c:yMode val="edge"/>
          <c:x val="0.44458930899608867"/>
          <c:y val="2.38095238095238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067796610169511E-2"/>
          <c:y val="0.10771010766511629"/>
          <c:w val="0.92698826597131656"/>
          <c:h val="0.77891415189915469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'!$A$25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'!$B$25:$M$25</c:f>
              <c:numCache>
                <c:formatCode>#,##0.0;[Red]\-#,##0.0</c:formatCode>
                <c:ptCount val="12"/>
                <c:pt idx="0">
                  <c:v>14.9</c:v>
                </c:pt>
                <c:pt idx="1">
                  <c:v>16.399999999999999</c:v>
                </c:pt>
                <c:pt idx="2">
                  <c:v>17.100000000000001</c:v>
                </c:pt>
                <c:pt idx="3">
                  <c:v>17.600000000000001</c:v>
                </c:pt>
                <c:pt idx="4">
                  <c:v>16.5</c:v>
                </c:pt>
                <c:pt idx="5">
                  <c:v>16</c:v>
                </c:pt>
                <c:pt idx="6">
                  <c:v>15.9</c:v>
                </c:pt>
                <c:pt idx="7">
                  <c:v>13.1</c:v>
                </c:pt>
                <c:pt idx="8">
                  <c:v>16.2</c:v>
                </c:pt>
                <c:pt idx="9">
                  <c:v>16.7</c:v>
                </c:pt>
                <c:pt idx="10">
                  <c:v>14.7</c:v>
                </c:pt>
                <c:pt idx="11">
                  <c:v>14.9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'17・西部推移 '!$A$26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'!$B$26:$M$26</c:f>
              <c:numCache>
                <c:formatCode>#,##0.0;[Red]\-#,##0.0</c:formatCode>
                <c:ptCount val="12"/>
                <c:pt idx="0">
                  <c:v>13.6</c:v>
                </c:pt>
                <c:pt idx="1">
                  <c:v>14.7</c:v>
                </c:pt>
                <c:pt idx="2">
                  <c:v>13.4</c:v>
                </c:pt>
                <c:pt idx="3">
                  <c:v>17.2</c:v>
                </c:pt>
                <c:pt idx="4">
                  <c:v>14.6</c:v>
                </c:pt>
                <c:pt idx="5">
                  <c:v>15.1</c:v>
                </c:pt>
                <c:pt idx="6">
                  <c:v>15.7</c:v>
                </c:pt>
                <c:pt idx="7">
                  <c:v>13</c:v>
                </c:pt>
                <c:pt idx="8">
                  <c:v>15.8</c:v>
                </c:pt>
                <c:pt idx="9">
                  <c:v>17.2</c:v>
                </c:pt>
                <c:pt idx="10">
                  <c:v>15.7</c:v>
                </c:pt>
                <c:pt idx="11">
                  <c:v>15.1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'17・西部推移 '!$A$27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'!$B$27:$M$27</c:f>
              <c:numCache>
                <c:formatCode>#,##0.0;[Red]\-#,##0.0</c:formatCode>
                <c:ptCount val="12"/>
                <c:pt idx="0">
                  <c:v>14.4</c:v>
                </c:pt>
                <c:pt idx="1">
                  <c:v>14.3</c:v>
                </c:pt>
                <c:pt idx="2">
                  <c:v>14.8</c:v>
                </c:pt>
                <c:pt idx="3">
                  <c:v>15.4</c:v>
                </c:pt>
                <c:pt idx="4">
                  <c:v>14</c:v>
                </c:pt>
                <c:pt idx="5">
                  <c:v>14.7</c:v>
                </c:pt>
                <c:pt idx="6">
                  <c:v>14</c:v>
                </c:pt>
                <c:pt idx="7">
                  <c:v>13.2</c:v>
                </c:pt>
                <c:pt idx="8">
                  <c:v>15.8</c:v>
                </c:pt>
                <c:pt idx="9">
                  <c:v>14.9</c:v>
                </c:pt>
                <c:pt idx="10">
                  <c:v>15.2</c:v>
                </c:pt>
                <c:pt idx="11">
                  <c:v>14.8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'17・西部推移 '!$A$28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'!$B$28:$M$28</c:f>
              <c:numCache>
                <c:formatCode>#,##0.0;[Red]\-#,##0.0</c:formatCode>
                <c:ptCount val="12"/>
                <c:pt idx="0">
                  <c:v>14.1</c:v>
                </c:pt>
                <c:pt idx="1">
                  <c:v>14.9</c:v>
                </c:pt>
                <c:pt idx="2">
                  <c:v>16.399999999999999</c:v>
                </c:pt>
                <c:pt idx="3">
                  <c:v>16.100000000000001</c:v>
                </c:pt>
                <c:pt idx="4">
                  <c:v>15.5</c:v>
                </c:pt>
                <c:pt idx="5">
                  <c:v>16.8</c:v>
                </c:pt>
                <c:pt idx="6">
                  <c:v>16.100000000000001</c:v>
                </c:pt>
                <c:pt idx="7">
                  <c:v>15</c:v>
                </c:pt>
                <c:pt idx="8">
                  <c:v>17.8</c:v>
                </c:pt>
                <c:pt idx="9">
                  <c:v>16.899999999999999</c:v>
                </c:pt>
                <c:pt idx="10">
                  <c:v>15.7</c:v>
                </c:pt>
                <c:pt idx="11">
                  <c:v>15.7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'17・西部推移 '!$A$29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6.3712114212581316E-3"/>
                  <c:y val="2.10884353741496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0708456097485858E-2"/>
                  <c:y val="4.82993197278912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'!$B$29:$M$29</c:f>
              <c:numCache>
                <c:formatCode>#,##0.0;[Red]\-#,##0.0</c:formatCode>
                <c:ptCount val="12"/>
                <c:pt idx="0">
                  <c:v>14.6</c:v>
                </c:pt>
                <c:pt idx="1">
                  <c:v>14.9</c:v>
                </c:pt>
                <c:pt idx="2">
                  <c:v>16</c:v>
                </c:pt>
                <c:pt idx="3">
                  <c:v>15.6</c:v>
                </c:pt>
                <c:pt idx="4">
                  <c:v>15.5</c:v>
                </c:pt>
                <c:pt idx="5">
                  <c:v>15.8</c:v>
                </c:pt>
                <c:pt idx="6">
                  <c:v>15.8</c:v>
                </c:pt>
                <c:pt idx="7">
                  <c:v>15.3</c:v>
                </c:pt>
                <c:pt idx="8">
                  <c:v>19.3</c:v>
                </c:pt>
                <c:pt idx="9">
                  <c:v>20.3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6473288"/>
        <c:axId val="536466624"/>
      </c:lineChart>
      <c:catAx>
        <c:axId val="5364732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6466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6466624"/>
        <c:scaling>
          <c:orientation val="minMax"/>
          <c:max val="24"/>
          <c:min val="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6473288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月末保管残高の推移               静岡県倉庫協会</a:t>
            </a:r>
          </a:p>
        </c:rich>
      </c:tx>
      <c:layout>
        <c:manualLayout>
          <c:xMode val="edge"/>
          <c:yMode val="edge"/>
          <c:x val="0.46475223234171426"/>
          <c:y val="2.50896057347670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830322157465104E-2"/>
          <c:y val="0.12186422583524679"/>
          <c:w val="0.91775515420709464"/>
          <c:h val="0.76702777437485115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'!$A$54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'!$B$54:$M$54</c:f>
              <c:numCache>
                <c:formatCode>#,##0.0;[Red]\-#,##0.0</c:formatCode>
                <c:ptCount val="12"/>
                <c:pt idx="0">
                  <c:v>22</c:v>
                </c:pt>
                <c:pt idx="1">
                  <c:v>22.5</c:v>
                </c:pt>
                <c:pt idx="2">
                  <c:v>21.6</c:v>
                </c:pt>
                <c:pt idx="3">
                  <c:v>22.3</c:v>
                </c:pt>
                <c:pt idx="4">
                  <c:v>22.7</c:v>
                </c:pt>
                <c:pt idx="5">
                  <c:v>22.1</c:v>
                </c:pt>
                <c:pt idx="6">
                  <c:v>22.5</c:v>
                </c:pt>
                <c:pt idx="7">
                  <c:v>22.5</c:v>
                </c:pt>
                <c:pt idx="8">
                  <c:v>22.9</c:v>
                </c:pt>
                <c:pt idx="9">
                  <c:v>23.4</c:v>
                </c:pt>
                <c:pt idx="10">
                  <c:v>22.9</c:v>
                </c:pt>
                <c:pt idx="11">
                  <c:v>22.4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'17・西部推移 '!$A$55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'!$B$55:$M$55</c:f>
              <c:numCache>
                <c:formatCode>#,##0.0;[Red]\-#,##0.0</c:formatCode>
                <c:ptCount val="12"/>
                <c:pt idx="0">
                  <c:v>22.1</c:v>
                </c:pt>
                <c:pt idx="1">
                  <c:v>22.8</c:v>
                </c:pt>
                <c:pt idx="2">
                  <c:v>21.1</c:v>
                </c:pt>
                <c:pt idx="3">
                  <c:v>21.5</c:v>
                </c:pt>
                <c:pt idx="4">
                  <c:v>21.8</c:v>
                </c:pt>
                <c:pt idx="5">
                  <c:v>21.9</c:v>
                </c:pt>
                <c:pt idx="6">
                  <c:v>21.8</c:v>
                </c:pt>
                <c:pt idx="7">
                  <c:v>21.1</c:v>
                </c:pt>
                <c:pt idx="8">
                  <c:v>21.4</c:v>
                </c:pt>
                <c:pt idx="9">
                  <c:v>22.2</c:v>
                </c:pt>
                <c:pt idx="10">
                  <c:v>21.8</c:v>
                </c:pt>
                <c:pt idx="11">
                  <c:v>21.3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'17・西部推移 '!$A$56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'!$B$56:$M$56</c:f>
              <c:numCache>
                <c:formatCode>#,##0.0;[Red]\-#,##0.0</c:formatCode>
                <c:ptCount val="12"/>
                <c:pt idx="0">
                  <c:v>22.8</c:v>
                </c:pt>
                <c:pt idx="1">
                  <c:v>22.7</c:v>
                </c:pt>
                <c:pt idx="2">
                  <c:v>21.7</c:v>
                </c:pt>
                <c:pt idx="3">
                  <c:v>21.4</c:v>
                </c:pt>
                <c:pt idx="4">
                  <c:v>22</c:v>
                </c:pt>
                <c:pt idx="5">
                  <c:v>21.7</c:v>
                </c:pt>
                <c:pt idx="6">
                  <c:v>21.6</c:v>
                </c:pt>
                <c:pt idx="7">
                  <c:v>21.9</c:v>
                </c:pt>
                <c:pt idx="8">
                  <c:v>22.5</c:v>
                </c:pt>
                <c:pt idx="9">
                  <c:v>22.3</c:v>
                </c:pt>
                <c:pt idx="10">
                  <c:v>22.7</c:v>
                </c:pt>
                <c:pt idx="11">
                  <c:v>22.4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'17・西部推移 '!$A$57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'!$B$57:$M$57</c:f>
              <c:numCache>
                <c:formatCode>#,##0.0;[Red]\-#,##0.0</c:formatCode>
                <c:ptCount val="12"/>
                <c:pt idx="0">
                  <c:v>22.9</c:v>
                </c:pt>
                <c:pt idx="1">
                  <c:v>22.8</c:v>
                </c:pt>
                <c:pt idx="2">
                  <c:v>23.1</c:v>
                </c:pt>
                <c:pt idx="3">
                  <c:v>23.2</c:v>
                </c:pt>
                <c:pt idx="4">
                  <c:v>23</c:v>
                </c:pt>
                <c:pt idx="5">
                  <c:v>23.1</c:v>
                </c:pt>
                <c:pt idx="6">
                  <c:v>22.7</c:v>
                </c:pt>
                <c:pt idx="7">
                  <c:v>22.8</c:v>
                </c:pt>
                <c:pt idx="8">
                  <c:v>23.7</c:v>
                </c:pt>
                <c:pt idx="9">
                  <c:v>24.1</c:v>
                </c:pt>
                <c:pt idx="10">
                  <c:v>24.6</c:v>
                </c:pt>
                <c:pt idx="11">
                  <c:v>24.6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'17・西部推移 '!$A$58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508274912111182E-2"/>
                  <c:y val="3.6559139784946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7267257389170987E-2"/>
                  <c:y val="6.0454002389486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'!$B$58:$M$58</c:f>
              <c:numCache>
                <c:formatCode>#,##0.0;[Red]\-#,##0.0</c:formatCode>
                <c:ptCount val="12"/>
                <c:pt idx="0">
                  <c:v>24.8</c:v>
                </c:pt>
                <c:pt idx="1">
                  <c:v>25.3</c:v>
                </c:pt>
                <c:pt idx="2">
                  <c:v>24.4</c:v>
                </c:pt>
                <c:pt idx="3">
                  <c:v>23.9</c:v>
                </c:pt>
                <c:pt idx="4">
                  <c:v>23.3</c:v>
                </c:pt>
                <c:pt idx="5">
                  <c:v>23.4</c:v>
                </c:pt>
                <c:pt idx="6">
                  <c:v>23.5</c:v>
                </c:pt>
                <c:pt idx="7">
                  <c:v>23.2</c:v>
                </c:pt>
                <c:pt idx="8">
                  <c:v>26.7</c:v>
                </c:pt>
                <c:pt idx="9">
                  <c:v>29.6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6468976"/>
        <c:axId val="536472504"/>
      </c:lineChart>
      <c:catAx>
        <c:axId val="5364689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6472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6472504"/>
        <c:scaling>
          <c:orientation val="minMax"/>
          <c:max val="3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9211469534050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6468976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chemeClr val="accent4">
              <a:lumMod val="60000"/>
              <a:lumOff val="4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回転率の推移　　　　　　　　　　　　　　　静岡県倉庫協会</a:t>
            </a:r>
          </a:p>
        </c:rich>
      </c:tx>
      <c:layout>
        <c:manualLayout>
          <c:xMode val="edge"/>
          <c:yMode val="edge"/>
          <c:x val="0.43024771838331161"/>
          <c:y val="2.0338983050847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3233376792699E-2"/>
          <c:y val="0.11525442805619072"/>
          <c:w val="0.92829204693611478"/>
          <c:h val="0.77966230743893583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'!$A$84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'!$B$84:$M$84</c:f>
              <c:numCache>
                <c:formatCode>General</c:formatCode>
                <c:ptCount val="12"/>
                <c:pt idx="0">
                  <c:v>67</c:v>
                </c:pt>
                <c:pt idx="1">
                  <c:v>72.3</c:v>
                </c:pt>
                <c:pt idx="2">
                  <c:v>79.7</c:v>
                </c:pt>
                <c:pt idx="3">
                  <c:v>78.7</c:v>
                </c:pt>
                <c:pt idx="4">
                  <c:v>72.2</c:v>
                </c:pt>
                <c:pt idx="5">
                  <c:v>72.7</c:v>
                </c:pt>
                <c:pt idx="6">
                  <c:v>70.2</c:v>
                </c:pt>
                <c:pt idx="7">
                  <c:v>58.1</c:v>
                </c:pt>
                <c:pt idx="8">
                  <c:v>70.7</c:v>
                </c:pt>
                <c:pt idx="9">
                  <c:v>71.099999999999994</c:v>
                </c:pt>
                <c:pt idx="10">
                  <c:v>64.2</c:v>
                </c:pt>
                <c:pt idx="11">
                  <c:v>66.8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'17・西部推移 '!$A$85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'!$B$85:$M$85</c:f>
              <c:numCache>
                <c:formatCode>General</c:formatCode>
                <c:ptCount val="12"/>
                <c:pt idx="0">
                  <c:v>62.1</c:v>
                </c:pt>
                <c:pt idx="1">
                  <c:v>63.9</c:v>
                </c:pt>
                <c:pt idx="2">
                  <c:v>65</c:v>
                </c:pt>
                <c:pt idx="3">
                  <c:v>79.5</c:v>
                </c:pt>
                <c:pt idx="4">
                  <c:v>66.599999999999994</c:v>
                </c:pt>
                <c:pt idx="5">
                  <c:v>69.099999999999994</c:v>
                </c:pt>
                <c:pt idx="6">
                  <c:v>72.5</c:v>
                </c:pt>
                <c:pt idx="7">
                  <c:v>62</c:v>
                </c:pt>
                <c:pt idx="8">
                  <c:v>73.599999999999994</c:v>
                </c:pt>
                <c:pt idx="9">
                  <c:v>77.099999999999994</c:v>
                </c:pt>
                <c:pt idx="10">
                  <c:v>72.2</c:v>
                </c:pt>
                <c:pt idx="11">
                  <c:v>71.3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'17・西部推移 '!$A$86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'!$B$86:$M$86</c:f>
              <c:numCache>
                <c:formatCode>General</c:formatCode>
                <c:ptCount val="12"/>
                <c:pt idx="0">
                  <c:v>62.2</c:v>
                </c:pt>
                <c:pt idx="1">
                  <c:v>62.8</c:v>
                </c:pt>
                <c:pt idx="2">
                  <c:v>69</c:v>
                </c:pt>
                <c:pt idx="3">
                  <c:v>72.2</c:v>
                </c:pt>
                <c:pt idx="4">
                  <c:v>63.1</c:v>
                </c:pt>
                <c:pt idx="5">
                  <c:v>68</c:v>
                </c:pt>
                <c:pt idx="6">
                  <c:v>64.5</c:v>
                </c:pt>
                <c:pt idx="7">
                  <c:v>59.7</c:v>
                </c:pt>
                <c:pt idx="8">
                  <c:v>70</c:v>
                </c:pt>
                <c:pt idx="9">
                  <c:v>67</c:v>
                </c:pt>
                <c:pt idx="10">
                  <c:v>66.400000000000006</c:v>
                </c:pt>
                <c:pt idx="11">
                  <c:v>66.3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'17・西部推移 '!$A$87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'!$B$87:$M$87</c:f>
              <c:numCache>
                <c:formatCode>General</c:formatCode>
                <c:ptCount val="12"/>
                <c:pt idx="0">
                  <c:v>61.1</c:v>
                </c:pt>
                <c:pt idx="1">
                  <c:v>65.400000000000006</c:v>
                </c:pt>
                <c:pt idx="2">
                  <c:v>70.900000000000006</c:v>
                </c:pt>
                <c:pt idx="3">
                  <c:v>69.2</c:v>
                </c:pt>
                <c:pt idx="4">
                  <c:v>67.3</c:v>
                </c:pt>
                <c:pt idx="5">
                  <c:v>72.8</c:v>
                </c:pt>
                <c:pt idx="6">
                  <c:v>71.2</c:v>
                </c:pt>
                <c:pt idx="7">
                  <c:v>66</c:v>
                </c:pt>
                <c:pt idx="8">
                  <c:v>74.900000000000006</c:v>
                </c:pt>
                <c:pt idx="9">
                  <c:v>69.900000000000006</c:v>
                </c:pt>
                <c:pt idx="10">
                  <c:v>63.4</c:v>
                </c:pt>
                <c:pt idx="11">
                  <c:v>63.8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'17・西部推移 '!$A$88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8.1095860409886918E-3"/>
                  <c:y val="5.2655367231638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8970081477755306E-2"/>
                  <c:y val="4.36158192090394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'!$B$88:$M$88</c:f>
              <c:numCache>
                <c:formatCode>General</c:formatCode>
                <c:ptCount val="12"/>
                <c:pt idx="0">
                  <c:v>58.8</c:v>
                </c:pt>
                <c:pt idx="1">
                  <c:v>58.5</c:v>
                </c:pt>
                <c:pt idx="2">
                  <c:v>66.2</c:v>
                </c:pt>
                <c:pt idx="3">
                  <c:v>65.8</c:v>
                </c:pt>
                <c:pt idx="4">
                  <c:v>67.099999999999994</c:v>
                </c:pt>
                <c:pt idx="5">
                  <c:v>67.3</c:v>
                </c:pt>
                <c:pt idx="6">
                  <c:v>67.099999999999994</c:v>
                </c:pt>
                <c:pt idx="7">
                  <c:v>66.2</c:v>
                </c:pt>
                <c:pt idx="8">
                  <c:v>70.3</c:v>
                </c:pt>
                <c:pt idx="9">
                  <c:v>67.099999999999994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6471720"/>
        <c:axId val="536473680"/>
      </c:lineChart>
      <c:catAx>
        <c:axId val="536471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6473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6473680"/>
        <c:scaling>
          <c:orientation val="minMax"/>
          <c:max val="90"/>
          <c:min val="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6949152542372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647172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HGｺﾞｼｯｸE" pitchFamily="49" charset="-128"/>
                <a:ea typeface="HGｺﾞｼｯｸE" pitchFamily="49" charset="-128"/>
              </a:defRPr>
            </a:pPr>
            <a:r>
              <a:rPr lang="ja-JP" altLang="en-US" sz="1100">
                <a:latin typeface="+mn-ea"/>
                <a:ea typeface="+mn-ea"/>
              </a:rPr>
              <a:t>月末保管残高の推移　（万トン）　</a:t>
            </a:r>
            <a:r>
              <a:rPr lang="ja-JP" altLang="en-US" sz="1100">
                <a:latin typeface="HGｺﾞｼｯｸE" pitchFamily="49" charset="-128"/>
                <a:ea typeface="HGｺﾞｼｯｸE" pitchFamily="49" charset="-128"/>
              </a:rPr>
              <a:t>　　　　　　　　　　</a:t>
            </a:r>
            <a:r>
              <a:rPr lang="ja-JP" altLang="en-US" sz="1100">
                <a:latin typeface="+mn-ea"/>
                <a:ea typeface="+mn-ea"/>
              </a:rPr>
              <a:t>静岡県倉庫協会</a:t>
            </a:r>
          </a:p>
        </c:rich>
      </c:tx>
      <c:layout>
        <c:manualLayout>
          <c:xMode val="edge"/>
          <c:yMode val="edge"/>
          <c:x val="0.34658867641548763"/>
          <c:y val="4.47427293064878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3064972622547509E-2"/>
          <c:y val="0.1624805791893463"/>
          <c:w val="0.88305198213860003"/>
          <c:h val="0.711005654494630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'!$B$56:$M$56</c:f>
              <c:numCache>
                <c:formatCode>General</c:formatCode>
                <c:ptCount val="12"/>
                <c:pt idx="0">
                  <c:v>98.9</c:v>
                </c:pt>
                <c:pt idx="1">
                  <c:v>103</c:v>
                </c:pt>
                <c:pt idx="2">
                  <c:v>91.9</c:v>
                </c:pt>
                <c:pt idx="3">
                  <c:v>96.6</c:v>
                </c:pt>
                <c:pt idx="4">
                  <c:v>102.7</c:v>
                </c:pt>
                <c:pt idx="5">
                  <c:v>102.7</c:v>
                </c:pt>
                <c:pt idx="6">
                  <c:v>102.9</c:v>
                </c:pt>
                <c:pt idx="7">
                  <c:v>100.3</c:v>
                </c:pt>
                <c:pt idx="8">
                  <c:v>98.9</c:v>
                </c:pt>
                <c:pt idx="9">
                  <c:v>98.9</c:v>
                </c:pt>
                <c:pt idx="10">
                  <c:v>99.7</c:v>
                </c:pt>
                <c:pt idx="11">
                  <c:v>97.9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'!$B$57:$M$57</c:f>
              <c:numCache>
                <c:formatCode>General</c:formatCode>
                <c:ptCount val="12"/>
                <c:pt idx="0">
                  <c:v>95.2</c:v>
                </c:pt>
                <c:pt idx="1">
                  <c:v>98.2</c:v>
                </c:pt>
                <c:pt idx="2">
                  <c:v>97.9</c:v>
                </c:pt>
                <c:pt idx="3">
                  <c:v>98.3</c:v>
                </c:pt>
                <c:pt idx="4">
                  <c:v>104.6</c:v>
                </c:pt>
                <c:pt idx="5">
                  <c:v>101.1</c:v>
                </c:pt>
                <c:pt idx="6">
                  <c:v>103</c:v>
                </c:pt>
                <c:pt idx="7">
                  <c:v>100.1</c:v>
                </c:pt>
                <c:pt idx="8">
                  <c:v>101.3</c:v>
                </c:pt>
                <c:pt idx="9">
                  <c:v>101.7</c:v>
                </c:pt>
                <c:pt idx="10">
                  <c:v>104</c:v>
                </c:pt>
                <c:pt idx="11">
                  <c:v>103.1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'!$B$58:$M$58</c:f>
              <c:numCache>
                <c:formatCode>General</c:formatCode>
                <c:ptCount val="12"/>
                <c:pt idx="0">
                  <c:v>110.5</c:v>
                </c:pt>
                <c:pt idx="1">
                  <c:v>112.3</c:v>
                </c:pt>
                <c:pt idx="2">
                  <c:v>111.4</c:v>
                </c:pt>
                <c:pt idx="3">
                  <c:v>106.4</c:v>
                </c:pt>
                <c:pt idx="4">
                  <c:v>108.4</c:v>
                </c:pt>
                <c:pt idx="5">
                  <c:v>105.6</c:v>
                </c:pt>
                <c:pt idx="6">
                  <c:v>105.1</c:v>
                </c:pt>
                <c:pt idx="7">
                  <c:v>103.8</c:v>
                </c:pt>
                <c:pt idx="8">
                  <c:v>105.3</c:v>
                </c:pt>
                <c:pt idx="9">
                  <c:v>105.5</c:v>
                </c:pt>
                <c:pt idx="10">
                  <c:v>106.6</c:v>
                </c:pt>
                <c:pt idx="11">
                  <c:v>102.3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'!$B$59:$M$59</c:f>
              <c:numCache>
                <c:formatCode>General</c:formatCode>
                <c:ptCount val="12"/>
                <c:pt idx="0">
                  <c:v>104.4</c:v>
                </c:pt>
                <c:pt idx="1">
                  <c:v>104.4</c:v>
                </c:pt>
                <c:pt idx="2">
                  <c:v>105.2</c:v>
                </c:pt>
                <c:pt idx="3">
                  <c:v>107.2</c:v>
                </c:pt>
                <c:pt idx="4">
                  <c:v>110.3</c:v>
                </c:pt>
                <c:pt idx="5">
                  <c:v>111.5</c:v>
                </c:pt>
                <c:pt idx="6">
                  <c:v>107.4</c:v>
                </c:pt>
                <c:pt idx="7">
                  <c:v>107.8</c:v>
                </c:pt>
                <c:pt idx="8">
                  <c:v>109.6</c:v>
                </c:pt>
                <c:pt idx="9">
                  <c:v>111.2</c:v>
                </c:pt>
                <c:pt idx="10">
                  <c:v>111.4</c:v>
                </c:pt>
                <c:pt idx="11">
                  <c:v>111.9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0644106823461689E-2"/>
                  <c:y val="3.84900209621448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>
                  <a:alpha val="46000"/>
                </a:schemeClr>
              </a:solidFill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'!$B$60:$M$60</c:f>
              <c:numCache>
                <c:formatCode>General</c:formatCode>
                <c:ptCount val="12"/>
                <c:pt idx="0">
                  <c:v>109.8</c:v>
                </c:pt>
                <c:pt idx="1">
                  <c:v>111.1</c:v>
                </c:pt>
                <c:pt idx="2">
                  <c:v>112.9</c:v>
                </c:pt>
                <c:pt idx="3">
                  <c:v>112.6</c:v>
                </c:pt>
                <c:pt idx="4">
                  <c:v>115.3</c:v>
                </c:pt>
                <c:pt idx="5">
                  <c:v>116.9</c:v>
                </c:pt>
                <c:pt idx="6">
                  <c:v>111</c:v>
                </c:pt>
                <c:pt idx="7">
                  <c:v>109</c:v>
                </c:pt>
                <c:pt idx="8">
                  <c:v>114.4</c:v>
                </c:pt>
                <c:pt idx="9">
                  <c:v>118.3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6430168"/>
        <c:axId val="536428600"/>
      </c:lineChart>
      <c:catAx>
        <c:axId val="53643016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536428600"/>
        <c:crosses val="autoZero"/>
        <c:auto val="1"/>
        <c:lblAlgn val="ctr"/>
        <c:lblOffset val="100"/>
        <c:noMultiLvlLbl val="0"/>
      </c:catAx>
      <c:valAx>
        <c:axId val="536428600"/>
        <c:scaling>
          <c:orientation val="minMax"/>
          <c:max val="120"/>
          <c:min val="8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36430168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altLang="en-US" sz="1100" baseline="0"/>
              <a:t>　　回転率の推移　　　         　　　　                      　　　　　　　　静岡県倉庫協会</a:t>
            </a:r>
          </a:p>
        </c:rich>
      </c:tx>
      <c:layout>
        <c:manualLayout>
          <c:xMode val="edge"/>
          <c:yMode val="edge"/>
          <c:x val="0.34232935355049332"/>
          <c:y val="1.8801935472351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3896073871597434E-2"/>
          <c:y val="0.11297462817147859"/>
          <c:w val="0.88862551507486465"/>
          <c:h val="0.7587901512311588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'!$B$86:$M$86</c:f>
              <c:numCache>
                <c:formatCode>General</c:formatCode>
                <c:ptCount val="12"/>
                <c:pt idx="0">
                  <c:v>68.599999999999994</c:v>
                </c:pt>
                <c:pt idx="1">
                  <c:v>64.099999999999994</c:v>
                </c:pt>
                <c:pt idx="2">
                  <c:v>75.900000000000006</c:v>
                </c:pt>
                <c:pt idx="3">
                  <c:v>72.900000000000006</c:v>
                </c:pt>
                <c:pt idx="4">
                  <c:v>68.5</c:v>
                </c:pt>
                <c:pt idx="5">
                  <c:v>66.5</c:v>
                </c:pt>
                <c:pt idx="6">
                  <c:v>68.599999999999994</c:v>
                </c:pt>
                <c:pt idx="7">
                  <c:v>57.2</c:v>
                </c:pt>
                <c:pt idx="8">
                  <c:v>62.8</c:v>
                </c:pt>
                <c:pt idx="9">
                  <c:v>66</c:v>
                </c:pt>
                <c:pt idx="10">
                  <c:v>61.1</c:v>
                </c:pt>
                <c:pt idx="11">
                  <c:v>65.400000000000006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'!$B$87:$M$87</c:f>
              <c:numCache>
                <c:formatCode>General</c:formatCode>
                <c:ptCount val="12"/>
                <c:pt idx="0">
                  <c:v>56.3</c:v>
                </c:pt>
                <c:pt idx="1">
                  <c:v>59.4</c:v>
                </c:pt>
                <c:pt idx="2">
                  <c:v>65.8</c:v>
                </c:pt>
                <c:pt idx="3">
                  <c:v>66.900000000000006</c:v>
                </c:pt>
                <c:pt idx="4">
                  <c:v>63.1</c:v>
                </c:pt>
                <c:pt idx="5">
                  <c:v>67.2</c:v>
                </c:pt>
                <c:pt idx="6">
                  <c:v>67.8</c:v>
                </c:pt>
                <c:pt idx="7">
                  <c:v>63.2</c:v>
                </c:pt>
                <c:pt idx="8">
                  <c:v>65.900000000000006</c:v>
                </c:pt>
                <c:pt idx="9">
                  <c:v>68</c:v>
                </c:pt>
                <c:pt idx="10">
                  <c:v>64.5</c:v>
                </c:pt>
                <c:pt idx="11">
                  <c:v>63.2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'!$B$88:$M$88</c:f>
              <c:numCache>
                <c:formatCode>General</c:formatCode>
                <c:ptCount val="12"/>
                <c:pt idx="0">
                  <c:v>54.1</c:v>
                </c:pt>
                <c:pt idx="1">
                  <c:v>56.5</c:v>
                </c:pt>
                <c:pt idx="2">
                  <c:v>60.5</c:v>
                </c:pt>
                <c:pt idx="3">
                  <c:v>62.9</c:v>
                </c:pt>
                <c:pt idx="4">
                  <c:v>59</c:v>
                </c:pt>
                <c:pt idx="5">
                  <c:v>65</c:v>
                </c:pt>
                <c:pt idx="6">
                  <c:v>66.599999999999994</c:v>
                </c:pt>
                <c:pt idx="7">
                  <c:v>60.7</c:v>
                </c:pt>
                <c:pt idx="8">
                  <c:v>61.9</c:v>
                </c:pt>
                <c:pt idx="9">
                  <c:v>61.7</c:v>
                </c:pt>
                <c:pt idx="10">
                  <c:v>63.3</c:v>
                </c:pt>
                <c:pt idx="11">
                  <c:v>67.400000000000006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'!$B$89:$M$89</c:f>
              <c:numCache>
                <c:formatCode>General</c:formatCode>
                <c:ptCount val="12"/>
                <c:pt idx="0">
                  <c:v>59</c:v>
                </c:pt>
                <c:pt idx="1">
                  <c:v>61.8</c:v>
                </c:pt>
                <c:pt idx="2">
                  <c:v>70</c:v>
                </c:pt>
                <c:pt idx="3">
                  <c:v>71.099999999999994</c:v>
                </c:pt>
                <c:pt idx="4">
                  <c:v>71.400000000000006</c:v>
                </c:pt>
                <c:pt idx="5">
                  <c:v>69.900000000000006</c:v>
                </c:pt>
                <c:pt idx="6">
                  <c:v>72.599999999999994</c:v>
                </c:pt>
                <c:pt idx="7">
                  <c:v>65.900000000000006</c:v>
                </c:pt>
                <c:pt idx="8">
                  <c:v>68.8</c:v>
                </c:pt>
                <c:pt idx="9">
                  <c:v>65.7</c:v>
                </c:pt>
                <c:pt idx="10">
                  <c:v>65.400000000000006</c:v>
                </c:pt>
                <c:pt idx="11">
                  <c:v>67.3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445893089960887E-2"/>
                  <c:y val="3.4478547324441507E-2"/>
                </c:manualLayout>
              </c:layout>
              <c:spPr>
                <a:noFill/>
                <a:ln cmpd="sng">
                  <a:prstDash val="solid"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'!$B$90:$M$90</c:f>
              <c:numCache>
                <c:formatCode>General</c:formatCode>
                <c:ptCount val="12"/>
                <c:pt idx="0">
                  <c:v>59.5</c:v>
                </c:pt>
                <c:pt idx="1">
                  <c:v>60.6</c:v>
                </c:pt>
                <c:pt idx="2">
                  <c:v>68.3</c:v>
                </c:pt>
                <c:pt idx="3">
                  <c:v>65.8</c:v>
                </c:pt>
                <c:pt idx="4">
                  <c:v>66.5</c:v>
                </c:pt>
                <c:pt idx="5">
                  <c:v>66.7</c:v>
                </c:pt>
                <c:pt idx="6">
                  <c:v>68.8</c:v>
                </c:pt>
                <c:pt idx="7">
                  <c:v>68.900000000000006</c:v>
                </c:pt>
                <c:pt idx="8">
                  <c:v>66.5</c:v>
                </c:pt>
                <c:pt idx="9">
                  <c:v>67.7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6428992"/>
        <c:axId val="536439968"/>
      </c:lineChart>
      <c:catAx>
        <c:axId val="536428992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536439968"/>
        <c:crosses val="autoZero"/>
        <c:auto val="1"/>
        <c:lblAlgn val="ctr"/>
        <c:lblOffset val="100"/>
        <c:noMultiLvlLbl val="0"/>
      </c:catAx>
      <c:valAx>
        <c:axId val="536439968"/>
        <c:scaling>
          <c:orientation val="minMax"/>
          <c:max val="80"/>
          <c:min val="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aseline="0"/>
                </a:pPr>
                <a:r>
                  <a:rPr lang="ja-JP" altLang="en-US" sz="900" baseline="0"/>
                  <a:t>単位：％</a:t>
                </a:r>
                <a:endParaRPr lang="en-US" altLang="ja-JP" sz="900" baseline="0"/>
              </a:p>
            </c:rich>
          </c:tx>
          <c:layout>
            <c:manualLayout>
              <c:xMode val="edge"/>
              <c:yMode val="edge"/>
              <c:x val="2.072538860103627E-2"/>
              <c:y val="2.8585712500227203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536428992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'4・入庫高'!$C$52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3.569694852156813E-3"/>
                  <c:y val="8.65778141368692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924588492143724E-3"/>
                  <c:y val="8.65778141368689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569835396857444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5446226235330192E-17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569835396857476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7.1396707937150189E-3"/>
                  <c:y val="2.8857756416810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354753095286215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139670793715084E-3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7.139670793714953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5699759415581405E-3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電気機械</c:v>
                </c:pt>
                <c:pt idx="3">
                  <c:v>その他の日用品</c:v>
                </c:pt>
                <c:pt idx="4">
                  <c:v>その他の食料工業品</c:v>
                </c:pt>
                <c:pt idx="5">
                  <c:v>その他の機械</c:v>
                </c:pt>
                <c:pt idx="6">
                  <c:v>雑品</c:v>
                </c:pt>
                <c:pt idx="7">
                  <c:v>その他の化学工業品</c:v>
                </c:pt>
                <c:pt idx="8">
                  <c:v>その他の製造工業品</c:v>
                </c:pt>
                <c:pt idx="9">
                  <c:v>合成樹脂</c:v>
                </c:pt>
              </c:strCache>
            </c:strRef>
          </c:cat>
          <c:val>
            <c:numRef>
              <c:f>'4・入庫高'!$N$3:$N$12</c:f>
              <c:numCache>
                <c:formatCode>#,##0_ ;[Red]\-#,##0\ </c:formatCode>
                <c:ptCount val="10"/>
                <c:pt idx="0">
                  <c:v>112947</c:v>
                </c:pt>
                <c:pt idx="1">
                  <c:v>88348</c:v>
                </c:pt>
                <c:pt idx="2">
                  <c:v>81427</c:v>
                </c:pt>
                <c:pt idx="3">
                  <c:v>69520</c:v>
                </c:pt>
                <c:pt idx="4">
                  <c:v>60472</c:v>
                </c:pt>
                <c:pt idx="5">
                  <c:v>56859</c:v>
                </c:pt>
                <c:pt idx="6">
                  <c:v>51909</c:v>
                </c:pt>
                <c:pt idx="7">
                  <c:v>40885</c:v>
                </c:pt>
                <c:pt idx="8">
                  <c:v>35731</c:v>
                </c:pt>
                <c:pt idx="9">
                  <c:v>30049</c:v>
                </c:pt>
              </c:numCache>
            </c:numRef>
          </c:val>
        </c:ser>
        <c:ser>
          <c:idx val="1"/>
          <c:order val="1"/>
          <c:tx>
            <c:strRef>
              <c:f>'4・入庫高'!$Q$1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1.4279341587429906E-2"/>
                  <c:y val="5.77155128336230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784903643958672E-2"/>
                  <c:y val="2.88600288600285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4279341587429906E-2"/>
                  <c:y val="8.6580086580086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7.139670793714888E-3"/>
                  <c:y val="-4.544886434121119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92458849214369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7.139670793714888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7849176984286075E-3"/>
                  <c:y val="2.88600288600283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5698353968574765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4279341587429776E-2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6.3089110680919396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電気機械</c:v>
                </c:pt>
                <c:pt idx="3">
                  <c:v>その他の日用品</c:v>
                </c:pt>
                <c:pt idx="4">
                  <c:v>その他の食料工業品</c:v>
                </c:pt>
                <c:pt idx="5">
                  <c:v>その他の機械</c:v>
                </c:pt>
                <c:pt idx="6">
                  <c:v>雑品</c:v>
                </c:pt>
                <c:pt idx="7">
                  <c:v>その他の化学工業品</c:v>
                </c:pt>
                <c:pt idx="8">
                  <c:v>その他の製造工業品</c:v>
                </c:pt>
                <c:pt idx="9">
                  <c:v>合成樹脂</c:v>
                </c:pt>
              </c:strCache>
            </c:strRef>
          </c:cat>
          <c:val>
            <c:numRef>
              <c:f>'4・入庫高'!$Q$3:$Q$12</c:f>
              <c:numCache>
                <c:formatCode>#,##0_ ;[Red]\-#,##0\ </c:formatCode>
                <c:ptCount val="10"/>
                <c:pt idx="0">
                  <c:v>109159</c:v>
                </c:pt>
                <c:pt idx="1">
                  <c:v>98156</c:v>
                </c:pt>
                <c:pt idx="2">
                  <c:v>71948</c:v>
                </c:pt>
                <c:pt idx="3">
                  <c:v>64036</c:v>
                </c:pt>
                <c:pt idx="4">
                  <c:v>31755</c:v>
                </c:pt>
                <c:pt idx="5">
                  <c:v>63672</c:v>
                </c:pt>
                <c:pt idx="6">
                  <c:v>32359</c:v>
                </c:pt>
                <c:pt idx="7">
                  <c:v>42597</c:v>
                </c:pt>
                <c:pt idx="8">
                  <c:v>26952</c:v>
                </c:pt>
                <c:pt idx="9">
                  <c:v>27841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536434480"/>
        <c:axId val="536434088"/>
      </c:barChart>
      <c:catAx>
        <c:axId val="536434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536434088"/>
        <c:crosses val="autoZero"/>
        <c:auto val="1"/>
        <c:lblAlgn val="ctr"/>
        <c:lblOffset val="100"/>
        <c:noMultiLvlLbl val="0"/>
      </c:catAx>
      <c:valAx>
        <c:axId val="536434088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536434480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sz="1000" b="0" baseline="0">
                <a:ea typeface="ＤＨＰ平成明朝体W3" panose="02010601000101010101" pitchFamily="2" charset="-128"/>
              </a:rPr>
              <a:t>平成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30</a:t>
            </a:r>
            <a:r>
              <a:rPr lang="ja-JP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10</a:t>
            </a:r>
            <a:r>
              <a:rPr lang="ja-JP" sz="1000" b="0" baseline="0">
                <a:ea typeface="ＤＨＰ平成明朝体W3" panose="02010601000101010101" pitchFamily="2" charset="-128"/>
              </a:rPr>
              <a:t>月入庫高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5093194547262789"/>
                  <c:y val="0.151746971995473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929009886562921"/>
                  <c:y val="3.21259842519684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6551005265242245E-2"/>
                  <c:y val="-6.95713838522478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21366025827968"/>
                      <c:h val="0.1026453803366322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16753363094570459"/>
                  <c:y val="-0.106484143610489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174723886009975"/>
                      <c:h val="0.14851693996965976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-7.3879953040058094E-2"/>
                  <c:y val="-9.013436393845275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3110124055005942"/>
                  <c:y val="-0.116268992752052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31432502561111"/>
                      <c:h val="0.10264538033663222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5.7795275590551171E-2"/>
                  <c:y val="-8.675877097931565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872729584015671"/>
                      <c:h val="9.0412964434491552E-2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3.4002886391337833E-2"/>
                  <c:y val="-6.31713982999831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53261397880823"/>
                      <c:h val="0.16686556382287074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0"/>
                  <c:y val="-3.731007247947217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073610456812557"/>
                      <c:h val="0.15157504394519489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-5.5820415610441855E-2"/>
                  <c:y val="1.4008644561631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307445543666015"/>
                      <c:h val="0.10264538033663222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紙・パルプ</c:v>
                </c:pt>
                <c:pt idx="1">
                  <c:v>飲料</c:v>
                </c:pt>
                <c:pt idx="2">
                  <c:v>電気機械</c:v>
                </c:pt>
                <c:pt idx="3">
                  <c:v>その他の食料工業品</c:v>
                </c:pt>
                <c:pt idx="4">
                  <c:v>その他の日用品</c:v>
                </c:pt>
                <c:pt idx="5">
                  <c:v>雑品</c:v>
                </c:pt>
                <c:pt idx="6">
                  <c:v>その他の機械</c:v>
                </c:pt>
                <c:pt idx="7">
                  <c:v>鉄鋼</c:v>
                </c:pt>
                <c:pt idx="8">
                  <c:v>その他の化学工業品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'4・入庫高'!$M$16:$M$26</c:f>
              <c:numCache>
                <c:formatCode>#,##0_ ;[Red]\-#,##0\ </c:formatCode>
                <c:ptCount val="11"/>
                <c:pt idx="0">
                  <c:v>112947</c:v>
                </c:pt>
                <c:pt idx="1">
                  <c:v>88348</c:v>
                </c:pt>
                <c:pt idx="2">
                  <c:v>81427</c:v>
                </c:pt>
                <c:pt idx="3">
                  <c:v>69520</c:v>
                </c:pt>
                <c:pt idx="4">
                  <c:v>60472</c:v>
                </c:pt>
                <c:pt idx="5">
                  <c:v>56859</c:v>
                </c:pt>
                <c:pt idx="6">
                  <c:v>51909</c:v>
                </c:pt>
                <c:pt idx="7">
                  <c:v>40885</c:v>
                </c:pt>
                <c:pt idx="8">
                  <c:v>35731</c:v>
                </c:pt>
                <c:pt idx="9">
                  <c:v>30049</c:v>
                </c:pt>
                <c:pt idx="10">
                  <c:v>178414</c:v>
                </c:pt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紙・パルプ</c:v>
                </c:pt>
                <c:pt idx="1">
                  <c:v>飲料</c:v>
                </c:pt>
                <c:pt idx="2">
                  <c:v>電気機械</c:v>
                </c:pt>
                <c:pt idx="3">
                  <c:v>その他の食料工業品</c:v>
                </c:pt>
                <c:pt idx="4">
                  <c:v>その他の日用品</c:v>
                </c:pt>
                <c:pt idx="5">
                  <c:v>雑品</c:v>
                </c:pt>
                <c:pt idx="6">
                  <c:v>その他の機械</c:v>
                </c:pt>
                <c:pt idx="7">
                  <c:v>鉄鋼</c:v>
                </c:pt>
                <c:pt idx="8">
                  <c:v>その他の化学工業品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紙・パルプ</c:v>
                </c:pt>
                <c:pt idx="1">
                  <c:v>飲料</c:v>
                </c:pt>
                <c:pt idx="2">
                  <c:v>電気機械</c:v>
                </c:pt>
                <c:pt idx="3">
                  <c:v>その他の食料工業品</c:v>
                </c:pt>
                <c:pt idx="4">
                  <c:v>その他の日用品</c:v>
                </c:pt>
                <c:pt idx="5">
                  <c:v>雑品</c:v>
                </c:pt>
                <c:pt idx="6">
                  <c:v>その他の機械</c:v>
                </c:pt>
                <c:pt idx="7">
                  <c:v>鉄鋼</c:v>
                </c:pt>
                <c:pt idx="8">
                  <c:v>その他の化学工業品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'4・入庫高'!$P$16:$P$26</c:f>
              <c:numCache>
                <c:formatCode>#,##0_ ;[Red]\-#,##0\ </c:formatCode>
                <c:ptCount val="11"/>
                <c:pt idx="0">
                  <c:v>112947</c:v>
                </c:pt>
                <c:pt idx="1">
                  <c:v>88348</c:v>
                </c:pt>
                <c:pt idx="2">
                  <c:v>81427</c:v>
                </c:pt>
                <c:pt idx="3">
                  <c:v>69520</c:v>
                </c:pt>
                <c:pt idx="4">
                  <c:v>60472</c:v>
                </c:pt>
                <c:pt idx="5">
                  <c:v>56859</c:v>
                </c:pt>
                <c:pt idx="6">
                  <c:v>51909</c:v>
                </c:pt>
                <c:pt idx="7">
                  <c:v>40885</c:v>
                </c:pt>
                <c:pt idx="8">
                  <c:v>35731</c:v>
                </c:pt>
                <c:pt idx="9">
                  <c:v>30049</c:v>
                </c:pt>
                <c:pt idx="10">
                  <c:v>178414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平成</a:t>
            </a:r>
            <a:r>
              <a:rPr lang="en-US" altLang="ja-JP" sz="1000" b="0" baseline="0">
                <a:ea typeface="ＤＦ平成明朝体W3" pitchFamily="1" charset="-128"/>
              </a:rPr>
              <a:t>29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10</a:t>
            </a:r>
            <a:r>
              <a:rPr lang="ja-JP" altLang="en-US" sz="1000" b="0" baseline="0">
                <a:ea typeface="ＤＦ平成明朝体W3" pitchFamily="1" charset="-128"/>
              </a:rPr>
              <a:t>月入庫高</a:t>
            </a:r>
          </a:p>
        </c:rich>
      </c:tx>
      <c:layout>
        <c:manualLayout>
          <c:xMode val="edge"/>
          <c:yMode val="edge"/>
          <c:x val="0.35436365536277603"/>
          <c:y val="6.49652130405920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728224148292E-2"/>
          <c:y val="0.17736217455576675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9.6476063917703025E-2"/>
                  <c:y val="0.15621009442785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47183319642296"/>
                  <c:y val="-5.51021811928681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1094227725351125"/>
                  <c:y val="-8.4858116873321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4.9098328357810236E-2"/>
                  <c:y val="-0.1287889703442243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357129022994263"/>
                      <c:h val="0.15498862642169728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4.7908209947039065E-2"/>
                  <c:y val="-0.10840293239207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17842973826744937"/>
                  <c:y val="-0.10088466527890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554694022025866"/>
                      <c:h val="8.1425408030892696E-2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7.3218862909311913E-2"/>
                  <c:y val="-6.06435574863486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536882317191268"/>
                      <c:h val="0.17031429691978159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5.1402162515945052E-2"/>
                  <c:y val="-3.00781367846261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2.1843414611341521E-2"/>
                  <c:y val="-2.476362868434661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9821869594544956"/>
                      <c:h val="0.10288134672821068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0.11451185730247188"/>
                  <c:y val="0.138342293420226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'4・入庫高'!$N$28:$N$38</c:f>
              <c:strCache>
                <c:ptCount val="11"/>
                <c:pt idx="0">
                  <c:v>紙・パルプ</c:v>
                </c:pt>
                <c:pt idx="1">
                  <c:v>飲料</c:v>
                </c:pt>
                <c:pt idx="2">
                  <c:v>電気機械</c:v>
                </c:pt>
                <c:pt idx="3">
                  <c:v>その他の食料工業品</c:v>
                </c:pt>
                <c:pt idx="4">
                  <c:v>その他の日用品</c:v>
                </c:pt>
                <c:pt idx="5">
                  <c:v>雑品</c:v>
                </c:pt>
                <c:pt idx="6">
                  <c:v>その他の機械</c:v>
                </c:pt>
                <c:pt idx="7">
                  <c:v>鉄鋼</c:v>
                </c:pt>
                <c:pt idx="8">
                  <c:v>その他の化学工業品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'4・入庫高'!$P$28:$P$38</c:f>
              <c:numCache>
                <c:formatCode>#,##0_ ;[Red]\-#,##0\ </c:formatCode>
                <c:ptCount val="11"/>
                <c:pt idx="0">
                  <c:v>109159</c:v>
                </c:pt>
                <c:pt idx="1">
                  <c:v>98156</c:v>
                </c:pt>
                <c:pt idx="2">
                  <c:v>71948</c:v>
                </c:pt>
                <c:pt idx="3">
                  <c:v>64036</c:v>
                </c:pt>
                <c:pt idx="4">
                  <c:v>31755</c:v>
                </c:pt>
                <c:pt idx="5">
                  <c:v>63672</c:v>
                </c:pt>
                <c:pt idx="6">
                  <c:v>32359</c:v>
                </c:pt>
                <c:pt idx="7">
                  <c:v>42597</c:v>
                </c:pt>
                <c:pt idx="8">
                  <c:v>26952</c:v>
                </c:pt>
                <c:pt idx="9">
                  <c:v>27841</c:v>
                </c:pt>
                <c:pt idx="10" formatCode="#,##0_);[Red]\(#,##0\)">
                  <c:v>164427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3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4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114300</xdr:rowOff>
    </xdr:from>
    <xdr:to>
      <xdr:col>8</xdr:col>
      <xdr:colOff>0</xdr:colOff>
      <xdr:row>6</xdr:row>
      <xdr:rowOff>114300</xdr:rowOff>
    </xdr:to>
    <xdr:sp macro="" textlink="">
      <xdr:nvSpPr>
        <xdr:cNvPr id="2" name="Line 9"/>
        <xdr:cNvSpPr>
          <a:spLocks noChangeShapeType="1"/>
        </xdr:cNvSpPr>
      </xdr:nvSpPr>
      <xdr:spPr bwMode="auto">
        <a:xfrm>
          <a:off x="6419850" y="180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114300</xdr:rowOff>
    </xdr:from>
    <xdr:to>
      <xdr:col>8</xdr:col>
      <xdr:colOff>0</xdr:colOff>
      <xdr:row>8</xdr:row>
      <xdr:rowOff>114300</xdr:rowOff>
    </xdr:to>
    <xdr:sp macro="" textlink="">
      <xdr:nvSpPr>
        <xdr:cNvPr id="3" name="Line 10"/>
        <xdr:cNvSpPr>
          <a:spLocks noChangeShapeType="1"/>
        </xdr:cNvSpPr>
      </xdr:nvSpPr>
      <xdr:spPr bwMode="auto">
        <a:xfrm>
          <a:off x="64198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8</xdr:col>
      <xdr:colOff>0</xdr:colOff>
      <xdr:row>10</xdr:row>
      <xdr:rowOff>123825</xdr:rowOff>
    </xdr:to>
    <xdr:sp macro="" textlink="">
      <xdr:nvSpPr>
        <xdr:cNvPr id="4" name="Line 11"/>
        <xdr:cNvSpPr>
          <a:spLocks noChangeShapeType="1"/>
        </xdr:cNvSpPr>
      </xdr:nvSpPr>
      <xdr:spPr bwMode="auto">
        <a:xfrm>
          <a:off x="6419850" y="2647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12</xdr:row>
      <xdr:rowOff>123825</xdr:rowOff>
    </xdr:from>
    <xdr:to>
      <xdr:col>8</xdr:col>
      <xdr:colOff>0</xdr:colOff>
      <xdr:row>12</xdr:row>
      <xdr:rowOff>123825</xdr:rowOff>
    </xdr:to>
    <xdr:sp macro="" textlink="">
      <xdr:nvSpPr>
        <xdr:cNvPr id="5" name="Line 12"/>
        <xdr:cNvSpPr>
          <a:spLocks noChangeShapeType="1"/>
        </xdr:cNvSpPr>
      </xdr:nvSpPr>
      <xdr:spPr bwMode="auto">
        <a:xfrm flipV="1">
          <a:off x="6419850" y="306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14</xdr:row>
      <xdr:rowOff>114300</xdr:rowOff>
    </xdr:from>
    <xdr:to>
      <xdr:col>8</xdr:col>
      <xdr:colOff>0</xdr:colOff>
      <xdr:row>14</xdr:row>
      <xdr:rowOff>114300</xdr:rowOff>
    </xdr:to>
    <xdr:sp macro="" textlink="">
      <xdr:nvSpPr>
        <xdr:cNvPr id="6" name="Line 13"/>
        <xdr:cNvSpPr>
          <a:spLocks noChangeShapeType="1"/>
        </xdr:cNvSpPr>
      </xdr:nvSpPr>
      <xdr:spPr bwMode="auto">
        <a:xfrm>
          <a:off x="6419850" y="3476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05002" name="Line 10"/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1371600</xdr:colOff>
      <xdr:row>51</xdr:row>
      <xdr:rowOff>142875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6</xdr:col>
      <xdr:colOff>1123950</xdr:colOff>
      <xdr:row>25</xdr:row>
      <xdr:rowOff>95249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19051</xdr:rowOff>
    </xdr:from>
    <xdr:to>
      <xdr:col>3</xdr:col>
      <xdr:colOff>438149</xdr:colOff>
      <xdr:row>49</xdr:row>
      <xdr:rowOff>152401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438150</xdr:colOff>
      <xdr:row>25</xdr:row>
      <xdr:rowOff>9526</xdr:rowOff>
    </xdr:from>
    <xdr:to>
      <xdr:col>6</xdr:col>
      <xdr:colOff>1114425</xdr:colOff>
      <xdr:row>49</xdr:row>
      <xdr:rowOff>161926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0.38571</cdr:x>
      <cdr:y>0.07004</cdr:y>
    </cdr:from>
    <cdr:to>
      <cdr:x>0.66</cdr:x>
      <cdr:y>0.12912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296882" y="304207"/>
          <a:ext cx="922252" cy="256608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20000"/>
            <a:lumOff val="80000"/>
          </a:schemeClr>
        </a:solidFill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altLang="ja-JP" sz="1100"/>
            <a:t>1,182,787 </a:t>
          </a:r>
          <a:r>
            <a:rPr lang="ja-JP" altLang="en-US" sz="1100"/>
            <a:t>トン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0.41546</cdr:x>
      <cdr:y>0.07223</cdr:y>
    </cdr:from>
    <cdr:to>
      <cdr:x>0.65727</cdr:x>
      <cdr:y>0.13131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555212" y="313745"/>
          <a:ext cx="905174" cy="256608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20000"/>
            <a:lumOff val="80000"/>
          </a:schemeClr>
        </a:solidFill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altLang="ja-JP" sz="1100"/>
            <a:t>1,111,992 </a:t>
          </a:r>
          <a:r>
            <a:rPr lang="ja-JP" altLang="en-US" sz="1100"/>
            <a:t>トン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04" name="Line 18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05" name="Line 19"/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19050</xdr:rowOff>
    </xdr:from>
    <xdr:to>
      <xdr:col>5</xdr:col>
      <xdr:colOff>895350</xdr:colOff>
      <xdr:row>63</xdr:row>
      <xdr:rowOff>171450</xdr:rowOff>
    </xdr:to>
    <xdr:sp macro="" textlink="">
      <xdr:nvSpPr>
        <xdr:cNvPr id="3250206" name="Line 20"/>
        <xdr:cNvSpPr>
          <a:spLocks noChangeShapeType="1"/>
        </xdr:cNvSpPr>
      </xdr:nvSpPr>
      <xdr:spPr bwMode="auto">
        <a:xfrm flipH="1">
          <a:off x="4838700" y="10848975"/>
          <a:ext cx="885825" cy="1524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07" name="Line 21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28575</xdr:colOff>
      <xdr:row>63</xdr:row>
      <xdr:rowOff>9525</xdr:rowOff>
    </xdr:from>
    <xdr:to>
      <xdr:col>6</xdr:col>
      <xdr:colOff>19050</xdr:colOff>
      <xdr:row>63</xdr:row>
      <xdr:rowOff>152400</xdr:rowOff>
    </xdr:to>
    <xdr:sp macro="" textlink="">
      <xdr:nvSpPr>
        <xdr:cNvPr id="3250208" name="Line 22"/>
        <xdr:cNvSpPr>
          <a:spLocks noChangeShapeType="1"/>
        </xdr:cNvSpPr>
      </xdr:nvSpPr>
      <xdr:spPr bwMode="auto">
        <a:xfrm flipV="1">
          <a:off x="4857750" y="10839450"/>
          <a:ext cx="895350" cy="14287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09" name="Line 23"/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0</xdr:rowOff>
    </xdr:from>
    <xdr:to>
      <xdr:col>5</xdr:col>
      <xdr:colOff>895350</xdr:colOff>
      <xdr:row>63</xdr:row>
      <xdr:rowOff>142875</xdr:rowOff>
    </xdr:to>
    <xdr:sp macro="" textlink="">
      <xdr:nvSpPr>
        <xdr:cNvPr id="3250210" name="Line 24"/>
        <xdr:cNvSpPr>
          <a:spLocks noChangeShapeType="1"/>
        </xdr:cNvSpPr>
      </xdr:nvSpPr>
      <xdr:spPr bwMode="auto">
        <a:xfrm>
          <a:off x="4838700" y="10829925"/>
          <a:ext cx="885825" cy="14287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11" name="Line 25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12" name="Line 26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13" name="Line 27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14" name="Line 28"/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19050</xdr:rowOff>
    </xdr:from>
    <xdr:to>
      <xdr:col>5</xdr:col>
      <xdr:colOff>895350</xdr:colOff>
      <xdr:row>63</xdr:row>
      <xdr:rowOff>171450</xdr:rowOff>
    </xdr:to>
    <xdr:sp macro="" textlink="">
      <xdr:nvSpPr>
        <xdr:cNvPr id="3250215" name="Line 29"/>
        <xdr:cNvSpPr>
          <a:spLocks noChangeShapeType="1"/>
        </xdr:cNvSpPr>
      </xdr:nvSpPr>
      <xdr:spPr bwMode="auto">
        <a:xfrm flipH="1">
          <a:off x="4838700" y="10848975"/>
          <a:ext cx="885825" cy="1524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16" name="Line 30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28575</xdr:colOff>
      <xdr:row>64</xdr:row>
      <xdr:rowOff>104775</xdr:rowOff>
    </xdr:from>
    <xdr:to>
      <xdr:col>6</xdr:col>
      <xdr:colOff>19050</xdr:colOff>
      <xdr:row>65</xdr:row>
      <xdr:rowOff>19050</xdr:rowOff>
    </xdr:to>
    <xdr:sp macro="" textlink="">
      <xdr:nvSpPr>
        <xdr:cNvPr id="3250217" name="Line 31"/>
        <xdr:cNvSpPr>
          <a:spLocks noChangeShapeType="1"/>
        </xdr:cNvSpPr>
      </xdr:nvSpPr>
      <xdr:spPr bwMode="auto">
        <a:xfrm>
          <a:off x="4857750" y="11115675"/>
          <a:ext cx="895350" cy="8572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18" name="Line 34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19" name="Line 35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0" name="Line 36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1" name="Line 37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2" name="Line 38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3" name="Line 39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24" name="Line 41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5" name="Line 44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6" name="Line 45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7" name="Line 46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8" name="Line 47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9" name="Line 48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0" name="Line 49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1" name="Line 50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2" name="Line 51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3" name="Line 53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4" name="Line 54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5" name="Line 55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6" name="Line 56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7" name="Line 57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8" name="Line 58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9" name="Line 59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0" name="Line 60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1" name="Line 62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2" name="Line 63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3" name="Line 64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4" name="Line 65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5" name="Line 66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6" name="Line 67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66</xdr:row>
      <xdr:rowOff>0</xdr:rowOff>
    </xdr:from>
    <xdr:to>
      <xdr:col>6</xdr:col>
      <xdr:colOff>9525</xdr:colOff>
      <xdr:row>67</xdr:row>
      <xdr:rowOff>19050</xdr:rowOff>
    </xdr:to>
    <xdr:sp macro="" textlink="">
      <xdr:nvSpPr>
        <xdr:cNvPr id="3250247" name="Line 69"/>
        <xdr:cNvSpPr>
          <a:spLocks noChangeShapeType="1"/>
        </xdr:cNvSpPr>
      </xdr:nvSpPr>
      <xdr:spPr bwMode="auto">
        <a:xfrm flipH="1">
          <a:off x="4819650" y="11353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123825</xdr:colOff>
      <xdr:row>66</xdr:row>
      <xdr:rowOff>66675</xdr:rowOff>
    </xdr:from>
    <xdr:to>
      <xdr:col>4</xdr:col>
      <xdr:colOff>123825</xdr:colOff>
      <xdr:row>66</xdr:row>
      <xdr:rowOff>66675</xdr:rowOff>
    </xdr:to>
    <xdr:sp macro="" textlink="">
      <xdr:nvSpPr>
        <xdr:cNvPr id="3250248" name="Line 71"/>
        <xdr:cNvSpPr>
          <a:spLocks noChangeShapeType="1"/>
        </xdr:cNvSpPr>
      </xdr:nvSpPr>
      <xdr:spPr bwMode="auto">
        <a:xfrm>
          <a:off x="4048125" y="11420475"/>
          <a:ext cx="0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1438275</xdr:colOff>
      <xdr:row>19</xdr:row>
      <xdr:rowOff>171449</xdr:rowOff>
    </xdr:to>
    <xdr:graphicFrame macro="">
      <xdr:nvGraphicFramePr>
        <xdr:cNvPr id="56" name="グラフ 5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1447800</xdr:colOff>
      <xdr:row>51</xdr:row>
      <xdr:rowOff>85725</xdr:rowOff>
    </xdr:to>
    <xdr:graphicFrame macro="">
      <xdr:nvGraphicFramePr>
        <xdr:cNvPr id="59" name="グラフ 5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0</xdr:rowOff>
    </xdr:from>
    <xdr:to>
      <xdr:col>6</xdr:col>
      <xdr:colOff>1371600</xdr:colOff>
      <xdr:row>19</xdr:row>
      <xdr:rowOff>142875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19050</xdr:rowOff>
    </xdr:from>
    <xdr:to>
      <xdr:col>6</xdr:col>
      <xdr:colOff>1362075</xdr:colOff>
      <xdr:row>51</xdr:row>
      <xdr:rowOff>152400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0.70706</cdr:x>
      <cdr:y>0.44382</cdr:y>
    </cdr:from>
    <cdr:to>
      <cdr:x>0.83489</cdr:x>
      <cdr:y>0.71348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57775" y="15049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</xdr:rowOff>
    </xdr:from>
    <xdr:to>
      <xdr:col>6</xdr:col>
      <xdr:colOff>1381125</xdr:colOff>
      <xdr:row>18</xdr:row>
      <xdr:rowOff>123826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19050</xdr:rowOff>
    </xdr:from>
    <xdr:to>
      <xdr:col>7</xdr:col>
      <xdr:colOff>9525</xdr:colOff>
      <xdr:row>51</xdr:row>
      <xdr:rowOff>152400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57150</xdr:rowOff>
    </xdr:from>
    <xdr:to>
      <xdr:col>13</xdr:col>
      <xdr:colOff>0</xdr:colOff>
      <xdr:row>33</xdr:row>
      <xdr:rowOff>95250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</xdr:row>
      <xdr:rowOff>142875</xdr:rowOff>
    </xdr:from>
    <xdr:to>
      <xdr:col>14</xdr:col>
      <xdr:colOff>619125</xdr:colOff>
      <xdr:row>38</xdr:row>
      <xdr:rowOff>95250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14</xdr:col>
      <xdr:colOff>609600</xdr:colOff>
      <xdr:row>14</xdr:row>
      <xdr:rowOff>114300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66675</xdr:rowOff>
    </xdr:from>
    <xdr:to>
      <xdr:col>14</xdr:col>
      <xdr:colOff>619125</xdr:colOff>
      <xdr:row>63</xdr:row>
      <xdr:rowOff>9525</xdr:rowOff>
    </xdr:to>
    <xdr:graphicFrame macro="">
      <xdr:nvGraphicFramePr>
        <xdr:cNvPr id="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0.99383</cdr:x>
      <cdr:y>0.96954</cdr:y>
    </cdr:from>
    <cdr:to>
      <cdr:x>0.99383</cdr:x>
      <cdr:y>0.98282</cdr:y>
    </cdr:to>
    <cdr:sp macro="" textlink="">
      <cdr:nvSpPr>
        <cdr:cNvPr id="42496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80325" y="2690523"/>
          <a:ext cx="0" cy="368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0.92569</cdr:x>
      <cdr:y>0.34138</cdr:y>
    </cdr:from>
    <cdr:to>
      <cdr:x>0.99877</cdr:x>
      <cdr:y>0.85517</cdr:y>
    </cdr:to>
    <cdr:sp macro="" textlink="">
      <cdr:nvSpPr>
        <cdr:cNvPr id="42497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41930" y="942974"/>
          <a:ext cx="563830" cy="14192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   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0.93077</cdr:x>
      <cdr:y>0.39773</cdr:y>
    </cdr:from>
    <cdr:to>
      <cdr:x>0.99876</cdr:x>
      <cdr:y>0.84848</cdr:y>
    </cdr:to>
    <cdr:sp macro="" textlink="">
      <cdr:nvSpPr>
        <cdr:cNvPr id="447496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2288" y="1000126"/>
          <a:ext cx="523912" cy="11334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0.92051</cdr:x>
      <cdr:y>0.34932</cdr:y>
    </cdr:from>
    <cdr:to>
      <cdr:x>0.99631</cdr:x>
      <cdr:y>0.83562</cdr:y>
    </cdr:to>
    <cdr:sp macro="" textlink="">
      <cdr:nvSpPr>
        <cdr:cNvPr id="4802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10733" y="971550"/>
          <a:ext cx="585538" cy="1352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16</xdr:row>
      <xdr:rowOff>161925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23</xdr:row>
      <xdr:rowOff>114300</xdr:rowOff>
    </xdr:from>
    <xdr:to>
      <xdr:col>14</xdr:col>
      <xdr:colOff>552450</xdr:colOff>
      <xdr:row>40</xdr:row>
      <xdr:rowOff>219075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49</xdr:row>
      <xdr:rowOff>28575</xdr:rowOff>
    </xdr:from>
    <xdr:to>
      <xdr:col>14</xdr:col>
      <xdr:colOff>561975</xdr:colOff>
      <xdr:row>67</xdr:row>
      <xdr:rowOff>95250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0.94124</cdr:y>
    </cdr:from>
    <cdr:to>
      <cdr:x>1</cdr:x>
      <cdr:y>1</cdr:y>
    </cdr:to>
    <cdr:sp macro="" textlink="">
      <cdr:nvSpPr>
        <cdr:cNvPr id="428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870200"/>
          <a:ext cx="75909" cy="17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0.89061</cdr:x>
      <cdr:y>0.37705</cdr:y>
    </cdr:from>
    <cdr:to>
      <cdr:x>1</cdr:x>
      <cdr:y>0.82623</cdr:y>
    </cdr:to>
    <cdr:sp macro="" textlink="">
      <cdr:nvSpPr>
        <cdr:cNvPr id="42804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4990" y="1095377"/>
          <a:ext cx="800210" cy="13049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年・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0.88457</cdr:y>
    </cdr:from>
    <cdr:to>
      <cdr:x>1</cdr:x>
      <cdr:y>1</cdr:y>
    </cdr:to>
    <cdr:sp macro="" textlink="">
      <cdr:nvSpPr>
        <cdr:cNvPr id="429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304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0.9935</cdr:x>
      <cdr:y>0.98195</cdr:y>
    </cdr:from>
    <cdr:to>
      <cdr:x>0.9935</cdr:x>
      <cdr:y>0.98195</cdr:y>
    </cdr:to>
    <cdr:sp macro="" textlink="">
      <cdr:nvSpPr>
        <cdr:cNvPr id="429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0.90364</cdr:x>
      <cdr:y>0.17392</cdr:y>
    </cdr:from>
    <cdr:to>
      <cdr:x>0.9961</cdr:x>
      <cdr:y>0.78261</cdr:y>
    </cdr:to>
    <cdr:sp macro="" textlink="">
      <cdr:nvSpPr>
        <cdr:cNvPr id="429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310" y="457218"/>
          <a:ext cx="676364" cy="1600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30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774950"/>
          <a:ext cx="757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0.78089</cdr:x>
      <cdr:y>0.02052</cdr:y>
    </cdr:from>
    <cdr:to>
      <cdr:x>1</cdr:x>
      <cdr:y>0.09491</cdr:y>
    </cdr:to>
    <cdr:sp macro="" textlink="">
      <cdr:nvSpPr>
        <cdr:cNvPr id="430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1016"/>
          <a:ext cx="1600714" cy="2097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0.89033</cdr:x>
      <cdr:y>0.20946</cdr:y>
    </cdr:from>
    <cdr:to>
      <cdr:x>0.99086</cdr:x>
      <cdr:y>0.72203</cdr:y>
    </cdr:to>
    <cdr:sp macro="" textlink="">
      <cdr:nvSpPr>
        <cdr:cNvPr id="43009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95993" y="588556"/>
          <a:ext cx="733482" cy="14402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28.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561974</xdr:colOff>
      <xdr:row>22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66675</xdr:rowOff>
    </xdr:from>
    <xdr:to>
      <xdr:col>14</xdr:col>
      <xdr:colOff>514350</xdr:colOff>
      <xdr:row>51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19050</xdr:rowOff>
    </xdr:from>
    <xdr:to>
      <xdr:col>14</xdr:col>
      <xdr:colOff>523875</xdr:colOff>
      <xdr:row>81</xdr:row>
      <xdr:rowOff>28575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0.83838</cdr:x>
      <cdr:y>0.02454</cdr:y>
    </cdr:from>
    <cdr:to>
      <cdr:x>1</cdr:x>
      <cdr:y>0.10173</cdr:y>
    </cdr:to>
    <cdr:sp macro="" textlink="">
      <cdr:nvSpPr>
        <cdr:cNvPr id="432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9790"/>
          <a:ext cx="1180707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0.89939</cdr:x>
      <cdr:y>0.12324</cdr:y>
    </cdr:from>
    <cdr:to>
      <cdr:x>0.9922</cdr:x>
      <cdr:y>0.67958</cdr:y>
    </cdr:to>
    <cdr:sp macro="" textlink="">
      <cdr:nvSpPr>
        <cdr:cNvPr id="4321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87769" y="333369"/>
          <a:ext cx="679808" cy="1504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0.50626</cdr:x>
      <cdr:y>0.76345</cdr:y>
    </cdr:from>
    <cdr:to>
      <cdr:x>0.74542</cdr:x>
      <cdr:y>0.81076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00573" y="4457642"/>
          <a:ext cx="2362285" cy="2762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平　均　保　管　残　高</a:t>
          </a:r>
          <a:r>
            <a:rPr lang="en-US" altLang="ja-JP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:</a:t>
          </a:r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万トン</a:t>
          </a:r>
          <a:endParaRPr lang="en-US" altLang="ja-JP" sz="1100" b="1" baseline="0">
            <a:solidFill>
              <a:schemeClr val="accent4">
                <a:lumMod val="75000"/>
              </a:schemeClr>
            </a:solidFill>
            <a:latin typeface="HG明朝B" pitchFamily="17" charset="-128"/>
            <a:ea typeface="HG明朝B" pitchFamily="17" charset="-128"/>
          </a:endParaRPr>
        </a:p>
      </cdr:txBody>
    </cdr:sp>
  </cdr:relSizeAnchor>
  <cdr:relSizeAnchor xmlns:cdr="http://schemas.openxmlformats.org/drawingml/2006/chartDrawing">
    <cdr:from>
      <cdr:x>0.56315</cdr:x>
      <cdr:y>0.30995</cdr:y>
    </cdr:from>
    <cdr:to>
      <cdr:x>0.74637</cdr:x>
      <cdr:y>0.36216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562461" y="1809757"/>
          <a:ext cx="1809742" cy="304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 b="1">
              <a:solidFill>
                <a:schemeClr val="accent2"/>
              </a:solidFill>
            </a:rPr>
            <a:t>所　管　面　積　：　万㎡</a:t>
          </a: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0.82334</cdr:x>
      <cdr:y>0.02744</cdr:y>
    </cdr:from>
    <cdr:to>
      <cdr:x>1</cdr:x>
      <cdr:y>0.1058</cdr:y>
    </cdr:to>
    <cdr:sp macro="" textlink="">
      <cdr:nvSpPr>
        <cdr:cNvPr id="433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76613"/>
          <a:ext cx="1285551" cy="209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0.92401</cdr:x>
      <cdr:y>0.96094</cdr:y>
    </cdr:from>
    <cdr:to>
      <cdr:x>1</cdr:x>
      <cdr:y>1</cdr:y>
    </cdr:to>
    <cdr:sp macro="" textlink="">
      <cdr:nvSpPr>
        <cdr:cNvPr id="433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553002" cy="104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0.9018</cdr:x>
      <cdr:y>0.93587</cdr:y>
    </cdr:from>
    <cdr:to>
      <cdr:x>1</cdr:x>
      <cdr:y>1</cdr:y>
    </cdr:to>
    <cdr:sp macro="" textlink="">
      <cdr:nvSpPr>
        <cdr:cNvPr id="433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14594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0.89907</cdr:x>
      <cdr:y>0.175</cdr:y>
    </cdr:from>
    <cdr:to>
      <cdr:x>0.99213</cdr:x>
      <cdr:y>0.71071</cdr:y>
    </cdr:to>
    <cdr:sp macro="" textlink="">
      <cdr:nvSpPr>
        <cdr:cNvPr id="43316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34072" y="466725"/>
          <a:ext cx="676321" cy="14287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0.91117</cdr:x>
      <cdr:y>0.94788</cdr:y>
    </cdr:from>
    <cdr:to>
      <cdr:x>1</cdr:x>
      <cdr:y>1</cdr:y>
    </cdr:to>
    <cdr:sp macro="" textlink="">
      <cdr:nvSpPr>
        <cdr:cNvPr id="434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48081" cy="142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41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0.95825</cdr:y>
    </cdr:from>
    <cdr:to>
      <cdr:x>1</cdr:x>
      <cdr:y>1</cdr:y>
    </cdr:to>
    <cdr:sp macro="" textlink="">
      <cdr:nvSpPr>
        <cdr:cNvPr id="4341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14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0.9375</cdr:y>
    </cdr:from>
    <cdr:to>
      <cdr:x>1</cdr:x>
      <cdr:y>1</cdr:y>
    </cdr:to>
    <cdr:sp macro="" textlink="">
      <cdr:nvSpPr>
        <cdr:cNvPr id="43418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0.91389</cdr:x>
      <cdr:y>0.9375</cdr:y>
    </cdr:from>
    <cdr:to>
      <cdr:x>1</cdr:x>
      <cdr:y>1</cdr:y>
    </cdr:to>
    <cdr:sp macro="" textlink="">
      <cdr:nvSpPr>
        <cdr:cNvPr id="43418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2827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0.88899</cdr:y>
    </cdr:from>
    <cdr:to>
      <cdr:x>1</cdr:x>
      <cdr:y>1</cdr:y>
    </cdr:to>
    <cdr:sp macro="" textlink="">
      <cdr:nvSpPr>
        <cdr:cNvPr id="43418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3045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0.90457</cdr:x>
      <cdr:y>0.18118</cdr:y>
    </cdr:from>
    <cdr:to>
      <cdr:x>0.99215</cdr:x>
      <cdr:y>0.72474</cdr:y>
    </cdr:to>
    <cdr:sp macro="" textlink="">
      <cdr:nvSpPr>
        <cdr:cNvPr id="43419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91233" y="495287"/>
          <a:ext cx="638162" cy="14859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14</xdr:col>
      <xdr:colOff>533400</xdr:colOff>
      <xdr:row>21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30</xdr:row>
      <xdr:rowOff>9525</xdr:rowOff>
    </xdr:from>
    <xdr:to>
      <xdr:col>14</xdr:col>
      <xdr:colOff>533400</xdr:colOff>
      <xdr:row>51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28575</xdr:rowOff>
    </xdr:from>
    <xdr:to>
      <xdr:col>14</xdr:col>
      <xdr:colOff>552450</xdr:colOff>
      <xdr:row>81</xdr:row>
      <xdr:rowOff>38100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0.9282</cdr:x>
      <cdr:y>0.9368</cdr:y>
    </cdr:from>
    <cdr:to>
      <cdr:x>1</cdr:x>
      <cdr:y>1</cdr:y>
    </cdr:to>
    <cdr:sp macro="" textlink="">
      <cdr:nvSpPr>
        <cdr:cNvPr id="436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524558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0.92281</cdr:y>
    </cdr:from>
    <cdr:to>
      <cdr:x>1</cdr:x>
      <cdr:y>1</cdr:y>
    </cdr:to>
    <cdr:sp macro="" textlink="">
      <cdr:nvSpPr>
        <cdr:cNvPr id="4362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0.8527</cdr:x>
      <cdr:y>0.03178</cdr:y>
    </cdr:from>
    <cdr:to>
      <cdr:x>1</cdr:x>
      <cdr:y>0.10897</cdr:y>
    </cdr:to>
    <cdr:sp macro="" textlink="">
      <cdr:nvSpPr>
        <cdr:cNvPr id="4362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9436"/>
          <a:ext cx="1076156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0.91644</cdr:x>
      <cdr:y>0.3838</cdr:y>
    </cdr:from>
    <cdr:to>
      <cdr:x>0.99347</cdr:x>
      <cdr:y>0.72183</cdr:y>
    </cdr:to>
    <cdr:sp macro="" textlink="">
      <cdr:nvSpPr>
        <cdr:cNvPr id="436240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86503" y="1038220"/>
          <a:ext cx="562022" cy="9144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0.16465</cdr:x>
      <cdr:y>0.98246</cdr:y>
    </cdr:from>
    <cdr:to>
      <cdr:x>0.33773</cdr:x>
      <cdr:y>0.98246</cdr:y>
    </cdr:to>
    <cdr:sp macro="" textlink="">
      <cdr:nvSpPr>
        <cdr:cNvPr id="43624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176" y="2670175"/>
          <a:ext cx="144569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0.02479</cdr:y>
    </cdr:from>
    <cdr:to>
      <cdr:x>1</cdr:x>
      <cdr:y>0.10314</cdr:y>
    </cdr:to>
    <cdr:sp macro="" textlink="">
      <cdr:nvSpPr>
        <cdr:cNvPr id="437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69514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0.92178</cdr:x>
      <cdr:y>0.95371</cdr:y>
    </cdr:from>
    <cdr:to>
      <cdr:x>1</cdr:x>
      <cdr:y>1</cdr:y>
    </cdr:to>
    <cdr:sp macro="" textlink="">
      <cdr:nvSpPr>
        <cdr:cNvPr id="437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70671" cy="1239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0.92549</cdr:x>
      <cdr:y>0.93587</cdr:y>
    </cdr:from>
    <cdr:to>
      <cdr:x>1</cdr:x>
      <cdr:y>1</cdr:y>
    </cdr:to>
    <cdr:sp macro="" textlink="">
      <cdr:nvSpPr>
        <cdr:cNvPr id="437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43668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0.92164</cdr:y>
    </cdr:from>
    <cdr:to>
      <cdr:x>1</cdr:x>
      <cdr:y>1</cdr:y>
    </cdr:to>
    <cdr:sp macro="" textlink="">
      <cdr:nvSpPr>
        <cdr:cNvPr id="4372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0.9098</cdr:x>
      <cdr:y>0.14643</cdr:y>
    </cdr:from>
    <cdr:to>
      <cdr:x>0.99739</cdr:x>
      <cdr:y>0.61429</cdr:y>
    </cdr:to>
    <cdr:sp macro="" textlink="">
      <cdr:nvSpPr>
        <cdr:cNvPr id="4372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29351" y="390525"/>
          <a:ext cx="638235" cy="12477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0.83492</cdr:x>
      <cdr:y>0.02701</cdr:y>
    </cdr:from>
    <cdr:to>
      <cdr:x>1</cdr:x>
      <cdr:y>0.10351</cdr:y>
    </cdr:to>
    <cdr:sp macro="" textlink="">
      <cdr:nvSpPr>
        <cdr:cNvPr id="438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77280"/>
          <a:ext cx="1209130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0.9375</cdr:y>
    </cdr:from>
    <cdr:to>
      <cdr:x>1</cdr:x>
      <cdr:y>1</cdr:y>
    </cdr:to>
    <cdr:sp macro="" textlink="">
      <cdr:nvSpPr>
        <cdr:cNvPr id="438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8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0.92326</cdr:x>
      <cdr:y>0.9445</cdr:y>
    </cdr:from>
    <cdr:to>
      <cdr:x>1</cdr:x>
      <cdr:y>1</cdr:y>
    </cdr:to>
    <cdr:sp macro="" textlink="">
      <cdr:nvSpPr>
        <cdr:cNvPr id="438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62092" cy="152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0.88882</cdr:x>
      <cdr:y>0.50619</cdr:y>
    </cdr:from>
    <cdr:to>
      <cdr:x>0.98438</cdr:x>
      <cdr:y>0.90592</cdr:y>
    </cdr:to>
    <cdr:sp macro="" textlink="">
      <cdr:nvSpPr>
        <cdr:cNvPr id="43828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01869" y="1383749"/>
          <a:ext cx="699040" cy="10927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0.993</cdr:x>
      <cdr:y>0.98264</cdr:y>
    </cdr:from>
    <cdr:to>
      <cdr:x>0.993</cdr:x>
      <cdr:y>0.98264</cdr:y>
    </cdr:to>
    <cdr:sp macro="" textlink="">
      <cdr:nvSpPr>
        <cdr:cNvPr id="43828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6660" y="269875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0.90735</cdr:x>
      <cdr:y>0.36235</cdr:y>
    </cdr:from>
    <cdr:to>
      <cdr:x>0.99741</cdr:x>
      <cdr:y>0.79649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63345" y="983644"/>
          <a:ext cx="661380" cy="11785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0.90909</cdr:x>
      <cdr:y>0.14783</cdr:y>
    </cdr:from>
    <cdr:to>
      <cdr:x>1</cdr:x>
      <cdr:y>0.81469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67493" y="402708"/>
          <a:ext cx="666757" cy="18166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0.87522</cdr:x>
      <cdr:y>0.14453</cdr:y>
    </cdr:from>
    <cdr:to>
      <cdr:x>0.99221</cdr:x>
      <cdr:y>0.67831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19076" y="404747"/>
          <a:ext cx="858024" cy="14947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247650</xdr:colOff>
      <xdr:row>8</xdr:row>
      <xdr:rowOff>0</xdr:rowOff>
    </xdr:from>
    <xdr:to>
      <xdr:col>9</xdr:col>
      <xdr:colOff>276225</xdr:colOff>
      <xdr:row>9</xdr:row>
      <xdr:rowOff>76200</xdr:rowOff>
    </xdr:to>
    <xdr:sp macro="" textlink="">
      <xdr:nvSpPr>
        <xdr:cNvPr id="544963" name="Line 3"/>
        <xdr:cNvSpPr>
          <a:spLocks noChangeShapeType="1"/>
        </xdr:cNvSpPr>
      </xdr:nvSpPr>
      <xdr:spPr bwMode="auto">
        <a:xfrm flipV="1">
          <a:off x="6638925" y="1371600"/>
          <a:ext cx="28575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0</xdr:colOff>
      <xdr:row>2</xdr:row>
      <xdr:rowOff>28575</xdr:rowOff>
    </xdr:from>
    <xdr:to>
      <xdr:col>8</xdr:col>
      <xdr:colOff>657225</xdr:colOff>
      <xdr:row>27</xdr:row>
      <xdr:rowOff>152399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9523</xdr:rowOff>
    </xdr:from>
    <xdr:to>
      <xdr:col>8</xdr:col>
      <xdr:colOff>657225</xdr:colOff>
      <xdr:row>53</xdr:row>
      <xdr:rowOff>142874</xdr:rowOff>
    </xdr:to>
    <xdr:graphicFrame macro="">
      <xdr:nvGraphicFramePr>
        <xdr:cNvPr id="17" name="グラフ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0.89234</cdr:x>
      <cdr:y>0.36937</cdr:y>
    </cdr:from>
    <cdr:to>
      <cdr:x>0.9824</cdr:x>
      <cdr:y>0.72089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53160" y="1002693"/>
          <a:ext cx="661380" cy="9542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0.90909</cdr:x>
      <cdr:y>0.24923</cdr:y>
    </cdr:from>
    <cdr:to>
      <cdr:x>1</cdr:x>
      <cdr:y>0.76573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67494" y="678935"/>
          <a:ext cx="666756" cy="1407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0.87522</cdr:x>
      <cdr:y>0.16154</cdr:y>
    </cdr:from>
    <cdr:to>
      <cdr:x>0.98182</cdr:x>
      <cdr:y>0.69532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19082" y="452371"/>
          <a:ext cx="781831" cy="14947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22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95250</xdr:rowOff>
    </xdr:from>
    <xdr:to>
      <xdr:col>14</xdr:col>
      <xdr:colOff>542925</xdr:colOff>
      <xdr:row>51</xdr:row>
      <xdr:rowOff>28575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58</xdr:row>
      <xdr:rowOff>104775</xdr:rowOff>
    </xdr:from>
    <xdr:to>
      <xdr:col>14</xdr:col>
      <xdr:colOff>552450</xdr:colOff>
      <xdr:row>81</xdr:row>
      <xdr:rowOff>66675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0.93889</cdr:y>
    </cdr:from>
    <cdr:to>
      <cdr:x>1</cdr:x>
      <cdr:y>1</cdr:y>
    </cdr:to>
    <cdr:sp macro="" textlink="">
      <cdr:nvSpPr>
        <cdr:cNvPr id="4444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0.94228</cdr:y>
    </cdr:from>
    <cdr:to>
      <cdr:x>1</cdr:x>
      <cdr:y>1</cdr:y>
    </cdr:to>
    <cdr:sp macro="" textlink="">
      <cdr:nvSpPr>
        <cdr:cNvPr id="4444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62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0.92537</cdr:y>
    </cdr:from>
    <cdr:to>
      <cdr:x>1</cdr:x>
      <cdr:y>1</cdr:y>
    </cdr:to>
    <cdr:sp macro="" textlink="">
      <cdr:nvSpPr>
        <cdr:cNvPr id="44442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0.85294</cdr:x>
      <cdr:y>0.02009</cdr:y>
    </cdr:from>
    <cdr:to>
      <cdr:x>0.9704</cdr:x>
      <cdr:y>0.09472</cdr:y>
    </cdr:to>
    <cdr:sp macro="" textlink="">
      <cdr:nvSpPr>
        <cdr:cNvPr id="44442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9623"/>
          <a:ext cx="1075773" cy="209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2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0.90613</cdr:x>
      <cdr:y>0.46316</cdr:y>
    </cdr:from>
    <cdr:to>
      <cdr:x>0.99088</cdr:x>
      <cdr:y>0.7279</cdr:y>
    </cdr:to>
    <cdr:sp macro="" textlink="">
      <cdr:nvSpPr>
        <cdr:cNvPr id="44443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9891" y="1297009"/>
          <a:ext cx="619156" cy="7413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0.92503</cdr:y>
    </cdr:from>
    <cdr:to>
      <cdr:x>1</cdr:x>
      <cdr:y>1</cdr:y>
    </cdr:to>
    <cdr:sp macro="" textlink="">
      <cdr:nvSpPr>
        <cdr:cNvPr id="4454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542584" cy="1999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0.0316</cdr:y>
    </cdr:from>
    <cdr:to>
      <cdr:x>1</cdr:x>
      <cdr:y>0.11019</cdr:y>
    </cdr:to>
    <cdr:sp macro="" textlink="">
      <cdr:nvSpPr>
        <cdr:cNvPr id="44544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7447"/>
          <a:ext cx="75709" cy="209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0.90601</cdr:x>
      <cdr:y>0.36558</cdr:y>
    </cdr:from>
    <cdr:to>
      <cdr:x>1</cdr:x>
      <cdr:y>0.83871</cdr:y>
    </cdr:to>
    <cdr:sp macro="" textlink="">
      <cdr:nvSpPr>
        <cdr:cNvPr id="4454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385" y="971525"/>
          <a:ext cx="685765" cy="12573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0.01689</cdr:y>
    </cdr:from>
    <cdr:to>
      <cdr:x>1</cdr:x>
      <cdr:y>0.09129</cdr:y>
    </cdr:to>
    <cdr:sp macro="" textlink="">
      <cdr:nvSpPr>
        <cdr:cNvPr id="44647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0800"/>
          <a:ext cx="75809" cy="209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0.89083</cdr:x>
      <cdr:y>0.30169</cdr:y>
    </cdr:from>
    <cdr:to>
      <cdr:x>0.99348</cdr:x>
      <cdr:y>0.91525</cdr:y>
    </cdr:to>
    <cdr:sp macro="" textlink="">
      <cdr:nvSpPr>
        <cdr:cNvPr id="44647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08132" y="847725"/>
          <a:ext cx="749928" cy="1724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14</xdr:col>
      <xdr:colOff>552450</xdr:colOff>
      <xdr:row>23</xdr:row>
      <xdr:rowOff>57151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104775</xdr:rowOff>
    </xdr:from>
    <xdr:to>
      <xdr:col>14</xdr:col>
      <xdr:colOff>533400</xdr:colOff>
      <xdr:row>53</xdr:row>
      <xdr:rowOff>95250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60</xdr:row>
      <xdr:rowOff>66675</xdr:rowOff>
    </xdr:from>
    <xdr:to>
      <xdr:col>14</xdr:col>
      <xdr:colOff>542925</xdr:colOff>
      <xdr:row>83</xdr:row>
      <xdr:rowOff>19050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0.85937</cdr:x>
      <cdr:y>0.0921</cdr:y>
    </cdr:from>
    <cdr:to>
      <cdr:x>0.98437</cdr:x>
      <cdr:y>0.66776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86460" y="266699"/>
          <a:ext cx="914400" cy="1666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29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28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27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26</a:t>
          </a:r>
          <a:r>
            <a:rPr lang="ja-JP" altLang="en-US" sz="900">
              <a:ea typeface="$ＪＳ明朝" pitchFamily="17" charset="-128"/>
            </a:rPr>
            <a:t>年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0.86487</cdr:x>
      <cdr:y>0.2349</cdr:y>
    </cdr:from>
    <cdr:to>
      <cdr:x>0.98955</cdr:x>
      <cdr:y>0.73825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10247" y="666757"/>
          <a:ext cx="909684" cy="14287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29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27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28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26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0.73316</cdr:x>
      <cdr:y>0.22917</cdr:y>
    </cdr:from>
    <cdr:to>
      <cdr:x>0.85751</cdr:x>
      <cdr:y>0.5625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391150" y="6286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0.88848</cdr:x>
      <cdr:y>0.32994</cdr:y>
    </cdr:from>
    <cdr:to>
      <cdr:x>0.98174</cdr:x>
      <cdr:y>0.77551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490974" y="923937"/>
          <a:ext cx="681327" cy="12477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28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29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26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27</a:t>
          </a:r>
          <a:r>
            <a:rPr lang="ja-JP" altLang="en-US" sz="900"/>
            <a:t>年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190907" name="Line 2079"/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190908" name="Line 2081"/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21" name="グラフ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981075</xdr:colOff>
      <xdr:row>40</xdr:row>
      <xdr:rowOff>28575</xdr:rowOff>
    </xdr:from>
    <xdr:to>
      <xdr:col>15</xdr:col>
      <xdr:colOff>552449</xdr:colOff>
      <xdr:row>43</xdr:row>
      <xdr:rowOff>76200</xdr:rowOff>
    </xdr:to>
    <xdr:sp macro="" textlink="">
      <xdr:nvSpPr>
        <xdr:cNvPr id="8" name="角丸四角形 7"/>
        <xdr:cNvSpPr/>
      </xdr:nvSpPr>
      <xdr:spPr bwMode="auto">
        <a:xfrm>
          <a:off x="12582525" y="7000875"/>
          <a:ext cx="1200149" cy="561975"/>
        </a:xfrm>
        <a:prstGeom prst="roundRect">
          <a:avLst/>
        </a:prstGeom>
        <a:solidFill>
          <a:srgbClr val="FFCCFF">
            <a:alpha val="55000"/>
          </a:srgbClr>
        </a:solidFill>
        <a:ln w="19050" cap="flat" cmpd="sng" algn="ctr">
          <a:solidFill>
            <a:schemeClr val="bg2">
              <a:lumMod val="2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グラフ作成</a:t>
          </a:r>
        </a:p>
      </xdr:txBody>
    </xdr:sp>
    <xdr:clientData/>
  </xdr:twoCellAnchor>
  <xdr:twoCellAnchor>
    <xdr:from>
      <xdr:col>13</xdr:col>
      <xdr:colOff>990600</xdr:colOff>
      <xdr:row>37</xdr:row>
      <xdr:rowOff>161925</xdr:rowOff>
    </xdr:from>
    <xdr:to>
      <xdr:col>13</xdr:col>
      <xdr:colOff>1171575</xdr:colOff>
      <xdr:row>40</xdr:row>
      <xdr:rowOff>9525</xdr:rowOff>
    </xdr:to>
    <xdr:cxnSp macro="">
      <xdr:nvCxnSpPr>
        <xdr:cNvPr id="12" name="直線矢印コネクタ 11"/>
        <xdr:cNvCxnSpPr/>
      </xdr:nvCxnSpPr>
      <xdr:spPr bwMode="auto">
        <a:xfrm rot="16200000" flipV="1">
          <a:off x="12501563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13</xdr:col>
      <xdr:colOff>990601</xdr:colOff>
      <xdr:row>37</xdr:row>
      <xdr:rowOff>161925</xdr:rowOff>
    </xdr:from>
    <xdr:to>
      <xdr:col>13</xdr:col>
      <xdr:colOff>1171576</xdr:colOff>
      <xdr:row>40</xdr:row>
      <xdr:rowOff>9525</xdr:rowOff>
    </xdr:to>
    <xdr:cxnSp macro="">
      <xdr:nvCxnSpPr>
        <xdr:cNvPr id="13" name="直線矢印コネクタ 12"/>
        <xdr:cNvCxnSpPr/>
      </xdr:nvCxnSpPr>
      <xdr:spPr bwMode="auto">
        <a:xfrm rot="16200000" flipV="1">
          <a:off x="12501564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13</xdr:col>
      <xdr:colOff>990602</xdr:colOff>
      <xdr:row>37</xdr:row>
      <xdr:rowOff>161925</xdr:rowOff>
    </xdr:from>
    <xdr:to>
      <xdr:col>13</xdr:col>
      <xdr:colOff>1171577</xdr:colOff>
      <xdr:row>40</xdr:row>
      <xdr:rowOff>9525</xdr:rowOff>
    </xdr:to>
    <xdr:cxnSp macro="">
      <xdr:nvCxnSpPr>
        <xdr:cNvPr id="14" name="直線矢印コネクタ 13"/>
        <xdr:cNvCxnSpPr/>
      </xdr:nvCxnSpPr>
      <xdr:spPr bwMode="auto">
        <a:xfrm rot="16200000" flipV="1">
          <a:off x="12501565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15</xdr:col>
      <xdr:colOff>342899</xdr:colOff>
      <xdr:row>38</xdr:row>
      <xdr:rowOff>19051</xdr:rowOff>
    </xdr:from>
    <xdr:to>
      <xdr:col>15</xdr:col>
      <xdr:colOff>561974</xdr:colOff>
      <xdr:row>40</xdr:row>
      <xdr:rowOff>19051</xdr:rowOff>
    </xdr:to>
    <xdr:cxnSp macro="">
      <xdr:nvCxnSpPr>
        <xdr:cNvPr id="16" name="直線矢印コネクタ 15"/>
        <xdr:cNvCxnSpPr/>
      </xdr:nvCxnSpPr>
      <xdr:spPr bwMode="auto">
        <a:xfrm rot="5400000" flipH="1" flipV="1">
          <a:off x="13511212" y="6710363"/>
          <a:ext cx="342900" cy="219075"/>
        </a:xfrm>
        <a:prstGeom prst="straightConnector1">
          <a:avLst/>
        </a:prstGeom>
        <a:ln>
          <a:solidFill>
            <a:schemeClr val="bg2">
              <a:lumMod val="25000"/>
            </a:schemeClr>
          </a:solidFill>
          <a:headEnd type="none" w="med" len="med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abSelected="1" workbookViewId="0">
      <selection activeCell="A2" sqref="A2:H2"/>
    </sheetView>
  </sheetViews>
  <sheetFormatPr defaultRowHeight="17.25"/>
  <cols>
    <col min="1" max="1" width="9.625" style="322" customWidth="1"/>
    <col min="2" max="2" width="7.25" style="373" customWidth="1"/>
    <col min="3" max="3" width="9.625" style="374" customWidth="1"/>
    <col min="4" max="4" width="9" style="322"/>
    <col min="5" max="5" width="20" style="322" bestFit="1" customWidth="1"/>
    <col min="6" max="6" width="18.625" style="322" customWidth="1"/>
    <col min="7" max="7" width="7.75" style="322" customWidth="1"/>
    <col min="8" max="8" width="2.375" style="322" customWidth="1"/>
    <col min="9" max="9" width="7.75" style="322" customWidth="1"/>
    <col min="10" max="256" width="9" style="322"/>
    <col min="257" max="257" width="9.625" style="322" customWidth="1"/>
    <col min="258" max="258" width="7.25" style="322" customWidth="1"/>
    <col min="259" max="259" width="9.625" style="322" customWidth="1"/>
    <col min="260" max="260" width="9" style="322"/>
    <col min="261" max="261" width="20" style="322" bestFit="1" customWidth="1"/>
    <col min="262" max="262" width="18.625" style="322" customWidth="1"/>
    <col min="263" max="263" width="7.75" style="322" customWidth="1"/>
    <col min="264" max="264" width="2.375" style="322" customWidth="1"/>
    <col min="265" max="265" width="7.75" style="322" customWidth="1"/>
    <col min="266" max="512" width="9" style="322"/>
    <col min="513" max="513" width="9.625" style="322" customWidth="1"/>
    <col min="514" max="514" width="7.25" style="322" customWidth="1"/>
    <col min="515" max="515" width="9.625" style="322" customWidth="1"/>
    <col min="516" max="516" width="9" style="322"/>
    <col min="517" max="517" width="20" style="322" bestFit="1" customWidth="1"/>
    <col min="518" max="518" width="18.625" style="322" customWidth="1"/>
    <col min="519" max="519" width="7.75" style="322" customWidth="1"/>
    <col min="520" max="520" width="2.375" style="322" customWidth="1"/>
    <col min="521" max="521" width="7.75" style="322" customWidth="1"/>
    <col min="522" max="768" width="9" style="322"/>
    <col min="769" max="769" width="9.625" style="322" customWidth="1"/>
    <col min="770" max="770" width="7.25" style="322" customWidth="1"/>
    <col min="771" max="771" width="9.625" style="322" customWidth="1"/>
    <col min="772" max="772" width="9" style="322"/>
    <col min="773" max="773" width="20" style="322" bestFit="1" customWidth="1"/>
    <col min="774" max="774" width="18.625" style="322" customWidth="1"/>
    <col min="775" max="775" width="7.75" style="322" customWidth="1"/>
    <col min="776" max="776" width="2.375" style="322" customWidth="1"/>
    <col min="777" max="777" width="7.75" style="322" customWidth="1"/>
    <col min="778" max="1024" width="9" style="322"/>
    <col min="1025" max="1025" width="9.625" style="322" customWidth="1"/>
    <col min="1026" max="1026" width="7.25" style="322" customWidth="1"/>
    <col min="1027" max="1027" width="9.625" style="322" customWidth="1"/>
    <col min="1028" max="1028" width="9" style="322"/>
    <col min="1029" max="1029" width="20" style="322" bestFit="1" customWidth="1"/>
    <col min="1030" max="1030" width="18.625" style="322" customWidth="1"/>
    <col min="1031" max="1031" width="7.75" style="322" customWidth="1"/>
    <col min="1032" max="1032" width="2.375" style="322" customWidth="1"/>
    <col min="1033" max="1033" width="7.75" style="322" customWidth="1"/>
    <col min="1034" max="1280" width="9" style="322"/>
    <col min="1281" max="1281" width="9.625" style="322" customWidth="1"/>
    <col min="1282" max="1282" width="7.25" style="322" customWidth="1"/>
    <col min="1283" max="1283" width="9.625" style="322" customWidth="1"/>
    <col min="1284" max="1284" width="9" style="322"/>
    <col min="1285" max="1285" width="20" style="322" bestFit="1" customWidth="1"/>
    <col min="1286" max="1286" width="18.625" style="322" customWidth="1"/>
    <col min="1287" max="1287" width="7.75" style="322" customWidth="1"/>
    <col min="1288" max="1288" width="2.375" style="322" customWidth="1"/>
    <col min="1289" max="1289" width="7.75" style="322" customWidth="1"/>
    <col min="1290" max="1536" width="9" style="322"/>
    <col min="1537" max="1537" width="9.625" style="322" customWidth="1"/>
    <col min="1538" max="1538" width="7.25" style="322" customWidth="1"/>
    <col min="1539" max="1539" width="9.625" style="322" customWidth="1"/>
    <col min="1540" max="1540" width="9" style="322"/>
    <col min="1541" max="1541" width="20" style="322" bestFit="1" customWidth="1"/>
    <col min="1542" max="1542" width="18.625" style="322" customWidth="1"/>
    <col min="1543" max="1543" width="7.75" style="322" customWidth="1"/>
    <col min="1544" max="1544" width="2.375" style="322" customWidth="1"/>
    <col min="1545" max="1545" width="7.75" style="322" customWidth="1"/>
    <col min="1546" max="1792" width="9" style="322"/>
    <col min="1793" max="1793" width="9.625" style="322" customWidth="1"/>
    <col min="1794" max="1794" width="7.25" style="322" customWidth="1"/>
    <col min="1795" max="1795" width="9.625" style="322" customWidth="1"/>
    <col min="1796" max="1796" width="9" style="322"/>
    <col min="1797" max="1797" width="20" style="322" bestFit="1" customWidth="1"/>
    <col min="1798" max="1798" width="18.625" style="322" customWidth="1"/>
    <col min="1799" max="1799" width="7.75" style="322" customWidth="1"/>
    <col min="1800" max="1800" width="2.375" style="322" customWidth="1"/>
    <col min="1801" max="1801" width="7.75" style="322" customWidth="1"/>
    <col min="1802" max="2048" width="9" style="322"/>
    <col min="2049" max="2049" width="9.625" style="322" customWidth="1"/>
    <col min="2050" max="2050" width="7.25" style="322" customWidth="1"/>
    <col min="2051" max="2051" width="9.625" style="322" customWidth="1"/>
    <col min="2052" max="2052" width="9" style="322"/>
    <col min="2053" max="2053" width="20" style="322" bestFit="1" customWidth="1"/>
    <col min="2054" max="2054" width="18.625" style="322" customWidth="1"/>
    <col min="2055" max="2055" width="7.75" style="322" customWidth="1"/>
    <col min="2056" max="2056" width="2.375" style="322" customWidth="1"/>
    <col min="2057" max="2057" width="7.75" style="322" customWidth="1"/>
    <col min="2058" max="2304" width="9" style="322"/>
    <col min="2305" max="2305" width="9.625" style="322" customWidth="1"/>
    <col min="2306" max="2306" width="7.25" style="322" customWidth="1"/>
    <col min="2307" max="2307" width="9.625" style="322" customWidth="1"/>
    <col min="2308" max="2308" width="9" style="322"/>
    <col min="2309" max="2309" width="20" style="322" bestFit="1" customWidth="1"/>
    <col min="2310" max="2310" width="18.625" style="322" customWidth="1"/>
    <col min="2311" max="2311" width="7.75" style="322" customWidth="1"/>
    <col min="2312" max="2312" width="2.375" style="322" customWidth="1"/>
    <col min="2313" max="2313" width="7.75" style="322" customWidth="1"/>
    <col min="2314" max="2560" width="9" style="322"/>
    <col min="2561" max="2561" width="9.625" style="322" customWidth="1"/>
    <col min="2562" max="2562" width="7.25" style="322" customWidth="1"/>
    <col min="2563" max="2563" width="9.625" style="322" customWidth="1"/>
    <col min="2564" max="2564" width="9" style="322"/>
    <col min="2565" max="2565" width="20" style="322" bestFit="1" customWidth="1"/>
    <col min="2566" max="2566" width="18.625" style="322" customWidth="1"/>
    <col min="2567" max="2567" width="7.75" style="322" customWidth="1"/>
    <col min="2568" max="2568" width="2.375" style="322" customWidth="1"/>
    <col min="2569" max="2569" width="7.75" style="322" customWidth="1"/>
    <col min="2570" max="2816" width="9" style="322"/>
    <col min="2817" max="2817" width="9.625" style="322" customWidth="1"/>
    <col min="2818" max="2818" width="7.25" style="322" customWidth="1"/>
    <col min="2819" max="2819" width="9.625" style="322" customWidth="1"/>
    <col min="2820" max="2820" width="9" style="322"/>
    <col min="2821" max="2821" width="20" style="322" bestFit="1" customWidth="1"/>
    <col min="2822" max="2822" width="18.625" style="322" customWidth="1"/>
    <col min="2823" max="2823" width="7.75" style="322" customWidth="1"/>
    <col min="2824" max="2824" width="2.375" style="322" customWidth="1"/>
    <col min="2825" max="2825" width="7.75" style="322" customWidth="1"/>
    <col min="2826" max="3072" width="9" style="322"/>
    <col min="3073" max="3073" width="9.625" style="322" customWidth="1"/>
    <col min="3074" max="3074" width="7.25" style="322" customWidth="1"/>
    <col min="3075" max="3075" width="9.625" style="322" customWidth="1"/>
    <col min="3076" max="3076" width="9" style="322"/>
    <col min="3077" max="3077" width="20" style="322" bestFit="1" customWidth="1"/>
    <col min="3078" max="3078" width="18.625" style="322" customWidth="1"/>
    <col min="3079" max="3079" width="7.75" style="322" customWidth="1"/>
    <col min="3080" max="3080" width="2.375" style="322" customWidth="1"/>
    <col min="3081" max="3081" width="7.75" style="322" customWidth="1"/>
    <col min="3082" max="3328" width="9" style="322"/>
    <col min="3329" max="3329" width="9.625" style="322" customWidth="1"/>
    <col min="3330" max="3330" width="7.25" style="322" customWidth="1"/>
    <col min="3331" max="3331" width="9.625" style="322" customWidth="1"/>
    <col min="3332" max="3332" width="9" style="322"/>
    <col min="3333" max="3333" width="20" style="322" bestFit="1" customWidth="1"/>
    <col min="3334" max="3334" width="18.625" style="322" customWidth="1"/>
    <col min="3335" max="3335" width="7.75" style="322" customWidth="1"/>
    <col min="3336" max="3336" width="2.375" style="322" customWidth="1"/>
    <col min="3337" max="3337" width="7.75" style="322" customWidth="1"/>
    <col min="3338" max="3584" width="9" style="322"/>
    <col min="3585" max="3585" width="9.625" style="322" customWidth="1"/>
    <col min="3586" max="3586" width="7.25" style="322" customWidth="1"/>
    <col min="3587" max="3587" width="9.625" style="322" customWidth="1"/>
    <col min="3588" max="3588" width="9" style="322"/>
    <col min="3589" max="3589" width="20" style="322" bestFit="1" customWidth="1"/>
    <col min="3590" max="3590" width="18.625" style="322" customWidth="1"/>
    <col min="3591" max="3591" width="7.75" style="322" customWidth="1"/>
    <col min="3592" max="3592" width="2.375" style="322" customWidth="1"/>
    <col min="3593" max="3593" width="7.75" style="322" customWidth="1"/>
    <col min="3594" max="3840" width="9" style="322"/>
    <col min="3841" max="3841" width="9.625" style="322" customWidth="1"/>
    <col min="3842" max="3842" width="7.25" style="322" customWidth="1"/>
    <col min="3843" max="3843" width="9.625" style="322" customWidth="1"/>
    <col min="3844" max="3844" width="9" style="322"/>
    <col min="3845" max="3845" width="20" style="322" bestFit="1" customWidth="1"/>
    <col min="3846" max="3846" width="18.625" style="322" customWidth="1"/>
    <col min="3847" max="3847" width="7.75" style="322" customWidth="1"/>
    <col min="3848" max="3848" width="2.375" style="322" customWidth="1"/>
    <col min="3849" max="3849" width="7.75" style="322" customWidth="1"/>
    <col min="3850" max="4096" width="9" style="322"/>
    <col min="4097" max="4097" width="9.625" style="322" customWidth="1"/>
    <col min="4098" max="4098" width="7.25" style="322" customWidth="1"/>
    <col min="4099" max="4099" width="9.625" style="322" customWidth="1"/>
    <col min="4100" max="4100" width="9" style="322"/>
    <col min="4101" max="4101" width="20" style="322" bestFit="1" customWidth="1"/>
    <col min="4102" max="4102" width="18.625" style="322" customWidth="1"/>
    <col min="4103" max="4103" width="7.75" style="322" customWidth="1"/>
    <col min="4104" max="4104" width="2.375" style="322" customWidth="1"/>
    <col min="4105" max="4105" width="7.75" style="322" customWidth="1"/>
    <col min="4106" max="4352" width="9" style="322"/>
    <col min="4353" max="4353" width="9.625" style="322" customWidth="1"/>
    <col min="4354" max="4354" width="7.25" style="322" customWidth="1"/>
    <col min="4355" max="4355" width="9.625" style="322" customWidth="1"/>
    <col min="4356" max="4356" width="9" style="322"/>
    <col min="4357" max="4357" width="20" style="322" bestFit="1" customWidth="1"/>
    <col min="4358" max="4358" width="18.625" style="322" customWidth="1"/>
    <col min="4359" max="4359" width="7.75" style="322" customWidth="1"/>
    <col min="4360" max="4360" width="2.375" style="322" customWidth="1"/>
    <col min="4361" max="4361" width="7.75" style="322" customWidth="1"/>
    <col min="4362" max="4608" width="9" style="322"/>
    <col min="4609" max="4609" width="9.625" style="322" customWidth="1"/>
    <col min="4610" max="4610" width="7.25" style="322" customWidth="1"/>
    <col min="4611" max="4611" width="9.625" style="322" customWidth="1"/>
    <col min="4612" max="4612" width="9" style="322"/>
    <col min="4613" max="4613" width="20" style="322" bestFit="1" customWidth="1"/>
    <col min="4614" max="4614" width="18.625" style="322" customWidth="1"/>
    <col min="4615" max="4615" width="7.75" style="322" customWidth="1"/>
    <col min="4616" max="4616" width="2.375" style="322" customWidth="1"/>
    <col min="4617" max="4617" width="7.75" style="322" customWidth="1"/>
    <col min="4618" max="4864" width="9" style="322"/>
    <col min="4865" max="4865" width="9.625" style="322" customWidth="1"/>
    <col min="4866" max="4866" width="7.25" style="322" customWidth="1"/>
    <col min="4867" max="4867" width="9.625" style="322" customWidth="1"/>
    <col min="4868" max="4868" width="9" style="322"/>
    <col min="4869" max="4869" width="20" style="322" bestFit="1" customWidth="1"/>
    <col min="4870" max="4870" width="18.625" style="322" customWidth="1"/>
    <col min="4871" max="4871" width="7.75" style="322" customWidth="1"/>
    <col min="4872" max="4872" width="2.375" style="322" customWidth="1"/>
    <col min="4873" max="4873" width="7.75" style="322" customWidth="1"/>
    <col min="4874" max="5120" width="9" style="322"/>
    <col min="5121" max="5121" width="9.625" style="322" customWidth="1"/>
    <col min="5122" max="5122" width="7.25" style="322" customWidth="1"/>
    <col min="5123" max="5123" width="9.625" style="322" customWidth="1"/>
    <col min="5124" max="5124" width="9" style="322"/>
    <col min="5125" max="5125" width="20" style="322" bestFit="1" customWidth="1"/>
    <col min="5126" max="5126" width="18.625" style="322" customWidth="1"/>
    <col min="5127" max="5127" width="7.75" style="322" customWidth="1"/>
    <col min="5128" max="5128" width="2.375" style="322" customWidth="1"/>
    <col min="5129" max="5129" width="7.75" style="322" customWidth="1"/>
    <col min="5130" max="5376" width="9" style="322"/>
    <col min="5377" max="5377" width="9.625" style="322" customWidth="1"/>
    <col min="5378" max="5378" width="7.25" style="322" customWidth="1"/>
    <col min="5379" max="5379" width="9.625" style="322" customWidth="1"/>
    <col min="5380" max="5380" width="9" style="322"/>
    <col min="5381" max="5381" width="20" style="322" bestFit="1" customWidth="1"/>
    <col min="5382" max="5382" width="18.625" style="322" customWidth="1"/>
    <col min="5383" max="5383" width="7.75" style="322" customWidth="1"/>
    <col min="5384" max="5384" width="2.375" style="322" customWidth="1"/>
    <col min="5385" max="5385" width="7.75" style="322" customWidth="1"/>
    <col min="5386" max="5632" width="9" style="322"/>
    <col min="5633" max="5633" width="9.625" style="322" customWidth="1"/>
    <col min="5634" max="5634" width="7.25" style="322" customWidth="1"/>
    <col min="5635" max="5635" width="9.625" style="322" customWidth="1"/>
    <col min="5636" max="5636" width="9" style="322"/>
    <col min="5637" max="5637" width="20" style="322" bestFit="1" customWidth="1"/>
    <col min="5638" max="5638" width="18.625" style="322" customWidth="1"/>
    <col min="5639" max="5639" width="7.75" style="322" customWidth="1"/>
    <col min="5640" max="5640" width="2.375" style="322" customWidth="1"/>
    <col min="5641" max="5641" width="7.75" style="322" customWidth="1"/>
    <col min="5642" max="5888" width="9" style="322"/>
    <col min="5889" max="5889" width="9.625" style="322" customWidth="1"/>
    <col min="5890" max="5890" width="7.25" style="322" customWidth="1"/>
    <col min="5891" max="5891" width="9.625" style="322" customWidth="1"/>
    <col min="5892" max="5892" width="9" style="322"/>
    <col min="5893" max="5893" width="20" style="322" bestFit="1" customWidth="1"/>
    <col min="5894" max="5894" width="18.625" style="322" customWidth="1"/>
    <col min="5895" max="5895" width="7.75" style="322" customWidth="1"/>
    <col min="5896" max="5896" width="2.375" style="322" customWidth="1"/>
    <col min="5897" max="5897" width="7.75" style="322" customWidth="1"/>
    <col min="5898" max="6144" width="9" style="322"/>
    <col min="6145" max="6145" width="9.625" style="322" customWidth="1"/>
    <col min="6146" max="6146" width="7.25" style="322" customWidth="1"/>
    <col min="6147" max="6147" width="9.625" style="322" customWidth="1"/>
    <col min="6148" max="6148" width="9" style="322"/>
    <col min="6149" max="6149" width="20" style="322" bestFit="1" customWidth="1"/>
    <col min="6150" max="6150" width="18.625" style="322" customWidth="1"/>
    <col min="6151" max="6151" width="7.75" style="322" customWidth="1"/>
    <col min="6152" max="6152" width="2.375" style="322" customWidth="1"/>
    <col min="6153" max="6153" width="7.75" style="322" customWidth="1"/>
    <col min="6154" max="6400" width="9" style="322"/>
    <col min="6401" max="6401" width="9.625" style="322" customWidth="1"/>
    <col min="6402" max="6402" width="7.25" style="322" customWidth="1"/>
    <col min="6403" max="6403" width="9.625" style="322" customWidth="1"/>
    <col min="6404" max="6404" width="9" style="322"/>
    <col min="6405" max="6405" width="20" style="322" bestFit="1" customWidth="1"/>
    <col min="6406" max="6406" width="18.625" style="322" customWidth="1"/>
    <col min="6407" max="6407" width="7.75" style="322" customWidth="1"/>
    <col min="6408" max="6408" width="2.375" style="322" customWidth="1"/>
    <col min="6409" max="6409" width="7.75" style="322" customWidth="1"/>
    <col min="6410" max="6656" width="9" style="322"/>
    <col min="6657" max="6657" width="9.625" style="322" customWidth="1"/>
    <col min="6658" max="6658" width="7.25" style="322" customWidth="1"/>
    <col min="6659" max="6659" width="9.625" style="322" customWidth="1"/>
    <col min="6660" max="6660" width="9" style="322"/>
    <col min="6661" max="6661" width="20" style="322" bestFit="1" customWidth="1"/>
    <col min="6662" max="6662" width="18.625" style="322" customWidth="1"/>
    <col min="6663" max="6663" width="7.75" style="322" customWidth="1"/>
    <col min="6664" max="6664" width="2.375" style="322" customWidth="1"/>
    <col min="6665" max="6665" width="7.75" style="322" customWidth="1"/>
    <col min="6666" max="6912" width="9" style="322"/>
    <col min="6913" max="6913" width="9.625" style="322" customWidth="1"/>
    <col min="6914" max="6914" width="7.25" style="322" customWidth="1"/>
    <col min="6915" max="6915" width="9.625" style="322" customWidth="1"/>
    <col min="6916" max="6916" width="9" style="322"/>
    <col min="6917" max="6917" width="20" style="322" bestFit="1" customWidth="1"/>
    <col min="6918" max="6918" width="18.625" style="322" customWidth="1"/>
    <col min="6919" max="6919" width="7.75" style="322" customWidth="1"/>
    <col min="6920" max="6920" width="2.375" style="322" customWidth="1"/>
    <col min="6921" max="6921" width="7.75" style="322" customWidth="1"/>
    <col min="6922" max="7168" width="9" style="322"/>
    <col min="7169" max="7169" width="9.625" style="322" customWidth="1"/>
    <col min="7170" max="7170" width="7.25" style="322" customWidth="1"/>
    <col min="7171" max="7171" width="9.625" style="322" customWidth="1"/>
    <col min="7172" max="7172" width="9" style="322"/>
    <col min="7173" max="7173" width="20" style="322" bestFit="1" customWidth="1"/>
    <col min="7174" max="7174" width="18.625" style="322" customWidth="1"/>
    <col min="7175" max="7175" width="7.75" style="322" customWidth="1"/>
    <col min="7176" max="7176" width="2.375" style="322" customWidth="1"/>
    <col min="7177" max="7177" width="7.75" style="322" customWidth="1"/>
    <col min="7178" max="7424" width="9" style="322"/>
    <col min="7425" max="7425" width="9.625" style="322" customWidth="1"/>
    <col min="7426" max="7426" width="7.25" style="322" customWidth="1"/>
    <col min="7427" max="7427" width="9.625" style="322" customWidth="1"/>
    <col min="7428" max="7428" width="9" style="322"/>
    <col min="7429" max="7429" width="20" style="322" bestFit="1" customWidth="1"/>
    <col min="7430" max="7430" width="18.625" style="322" customWidth="1"/>
    <col min="7431" max="7431" width="7.75" style="322" customWidth="1"/>
    <col min="7432" max="7432" width="2.375" style="322" customWidth="1"/>
    <col min="7433" max="7433" width="7.75" style="322" customWidth="1"/>
    <col min="7434" max="7680" width="9" style="322"/>
    <col min="7681" max="7681" width="9.625" style="322" customWidth="1"/>
    <col min="7682" max="7682" width="7.25" style="322" customWidth="1"/>
    <col min="7683" max="7683" width="9.625" style="322" customWidth="1"/>
    <col min="7684" max="7684" width="9" style="322"/>
    <col min="7685" max="7685" width="20" style="322" bestFit="1" customWidth="1"/>
    <col min="7686" max="7686" width="18.625" style="322" customWidth="1"/>
    <col min="7687" max="7687" width="7.75" style="322" customWidth="1"/>
    <col min="7688" max="7688" width="2.375" style="322" customWidth="1"/>
    <col min="7689" max="7689" width="7.75" style="322" customWidth="1"/>
    <col min="7690" max="7936" width="9" style="322"/>
    <col min="7937" max="7937" width="9.625" style="322" customWidth="1"/>
    <col min="7938" max="7938" width="7.25" style="322" customWidth="1"/>
    <col min="7939" max="7939" width="9.625" style="322" customWidth="1"/>
    <col min="7940" max="7940" width="9" style="322"/>
    <col min="7941" max="7941" width="20" style="322" bestFit="1" customWidth="1"/>
    <col min="7942" max="7942" width="18.625" style="322" customWidth="1"/>
    <col min="7943" max="7943" width="7.75" style="322" customWidth="1"/>
    <col min="7944" max="7944" width="2.375" style="322" customWidth="1"/>
    <col min="7945" max="7945" width="7.75" style="322" customWidth="1"/>
    <col min="7946" max="8192" width="9" style="322"/>
    <col min="8193" max="8193" width="9.625" style="322" customWidth="1"/>
    <col min="8194" max="8194" width="7.25" style="322" customWidth="1"/>
    <col min="8195" max="8195" width="9.625" style="322" customWidth="1"/>
    <col min="8196" max="8196" width="9" style="322"/>
    <col min="8197" max="8197" width="20" style="322" bestFit="1" customWidth="1"/>
    <col min="8198" max="8198" width="18.625" style="322" customWidth="1"/>
    <col min="8199" max="8199" width="7.75" style="322" customWidth="1"/>
    <col min="8200" max="8200" width="2.375" style="322" customWidth="1"/>
    <col min="8201" max="8201" width="7.75" style="322" customWidth="1"/>
    <col min="8202" max="8448" width="9" style="322"/>
    <col min="8449" max="8449" width="9.625" style="322" customWidth="1"/>
    <col min="8450" max="8450" width="7.25" style="322" customWidth="1"/>
    <col min="8451" max="8451" width="9.625" style="322" customWidth="1"/>
    <col min="8452" max="8452" width="9" style="322"/>
    <col min="8453" max="8453" width="20" style="322" bestFit="1" customWidth="1"/>
    <col min="8454" max="8454" width="18.625" style="322" customWidth="1"/>
    <col min="8455" max="8455" width="7.75" style="322" customWidth="1"/>
    <col min="8456" max="8456" width="2.375" style="322" customWidth="1"/>
    <col min="8457" max="8457" width="7.75" style="322" customWidth="1"/>
    <col min="8458" max="8704" width="9" style="322"/>
    <col min="8705" max="8705" width="9.625" style="322" customWidth="1"/>
    <col min="8706" max="8706" width="7.25" style="322" customWidth="1"/>
    <col min="8707" max="8707" width="9.625" style="322" customWidth="1"/>
    <col min="8708" max="8708" width="9" style="322"/>
    <col min="8709" max="8709" width="20" style="322" bestFit="1" customWidth="1"/>
    <col min="8710" max="8710" width="18.625" style="322" customWidth="1"/>
    <col min="8711" max="8711" width="7.75" style="322" customWidth="1"/>
    <col min="8712" max="8712" width="2.375" style="322" customWidth="1"/>
    <col min="8713" max="8713" width="7.75" style="322" customWidth="1"/>
    <col min="8714" max="8960" width="9" style="322"/>
    <col min="8961" max="8961" width="9.625" style="322" customWidth="1"/>
    <col min="8962" max="8962" width="7.25" style="322" customWidth="1"/>
    <col min="8963" max="8963" width="9.625" style="322" customWidth="1"/>
    <col min="8964" max="8964" width="9" style="322"/>
    <col min="8965" max="8965" width="20" style="322" bestFit="1" customWidth="1"/>
    <col min="8966" max="8966" width="18.625" style="322" customWidth="1"/>
    <col min="8967" max="8967" width="7.75" style="322" customWidth="1"/>
    <col min="8968" max="8968" width="2.375" style="322" customWidth="1"/>
    <col min="8969" max="8969" width="7.75" style="322" customWidth="1"/>
    <col min="8970" max="9216" width="9" style="322"/>
    <col min="9217" max="9217" width="9.625" style="322" customWidth="1"/>
    <col min="9218" max="9218" width="7.25" style="322" customWidth="1"/>
    <col min="9219" max="9219" width="9.625" style="322" customWidth="1"/>
    <col min="9220" max="9220" width="9" style="322"/>
    <col min="9221" max="9221" width="20" style="322" bestFit="1" customWidth="1"/>
    <col min="9222" max="9222" width="18.625" style="322" customWidth="1"/>
    <col min="9223" max="9223" width="7.75" style="322" customWidth="1"/>
    <col min="9224" max="9224" width="2.375" style="322" customWidth="1"/>
    <col min="9225" max="9225" width="7.75" style="322" customWidth="1"/>
    <col min="9226" max="9472" width="9" style="322"/>
    <col min="9473" max="9473" width="9.625" style="322" customWidth="1"/>
    <col min="9474" max="9474" width="7.25" style="322" customWidth="1"/>
    <col min="9475" max="9475" width="9.625" style="322" customWidth="1"/>
    <col min="9476" max="9476" width="9" style="322"/>
    <col min="9477" max="9477" width="20" style="322" bestFit="1" customWidth="1"/>
    <col min="9478" max="9478" width="18.625" style="322" customWidth="1"/>
    <col min="9479" max="9479" width="7.75" style="322" customWidth="1"/>
    <col min="9480" max="9480" width="2.375" style="322" customWidth="1"/>
    <col min="9481" max="9481" width="7.75" style="322" customWidth="1"/>
    <col min="9482" max="9728" width="9" style="322"/>
    <col min="9729" max="9729" width="9.625" style="322" customWidth="1"/>
    <col min="9730" max="9730" width="7.25" style="322" customWidth="1"/>
    <col min="9731" max="9731" width="9.625" style="322" customWidth="1"/>
    <col min="9732" max="9732" width="9" style="322"/>
    <col min="9733" max="9733" width="20" style="322" bestFit="1" customWidth="1"/>
    <col min="9734" max="9734" width="18.625" style="322" customWidth="1"/>
    <col min="9735" max="9735" width="7.75" style="322" customWidth="1"/>
    <col min="9736" max="9736" width="2.375" style="322" customWidth="1"/>
    <col min="9737" max="9737" width="7.75" style="322" customWidth="1"/>
    <col min="9738" max="9984" width="9" style="322"/>
    <col min="9985" max="9985" width="9.625" style="322" customWidth="1"/>
    <col min="9986" max="9986" width="7.25" style="322" customWidth="1"/>
    <col min="9987" max="9987" width="9.625" style="322" customWidth="1"/>
    <col min="9988" max="9988" width="9" style="322"/>
    <col min="9989" max="9989" width="20" style="322" bestFit="1" customWidth="1"/>
    <col min="9990" max="9990" width="18.625" style="322" customWidth="1"/>
    <col min="9991" max="9991" width="7.75" style="322" customWidth="1"/>
    <col min="9992" max="9992" width="2.375" style="322" customWidth="1"/>
    <col min="9993" max="9993" width="7.75" style="322" customWidth="1"/>
    <col min="9994" max="10240" width="9" style="322"/>
    <col min="10241" max="10241" width="9.625" style="322" customWidth="1"/>
    <col min="10242" max="10242" width="7.25" style="322" customWidth="1"/>
    <col min="10243" max="10243" width="9.625" style="322" customWidth="1"/>
    <col min="10244" max="10244" width="9" style="322"/>
    <col min="10245" max="10245" width="20" style="322" bestFit="1" customWidth="1"/>
    <col min="10246" max="10246" width="18.625" style="322" customWidth="1"/>
    <col min="10247" max="10247" width="7.75" style="322" customWidth="1"/>
    <col min="10248" max="10248" width="2.375" style="322" customWidth="1"/>
    <col min="10249" max="10249" width="7.75" style="322" customWidth="1"/>
    <col min="10250" max="10496" width="9" style="322"/>
    <col min="10497" max="10497" width="9.625" style="322" customWidth="1"/>
    <col min="10498" max="10498" width="7.25" style="322" customWidth="1"/>
    <col min="10499" max="10499" width="9.625" style="322" customWidth="1"/>
    <col min="10500" max="10500" width="9" style="322"/>
    <col min="10501" max="10501" width="20" style="322" bestFit="1" customWidth="1"/>
    <col min="10502" max="10502" width="18.625" style="322" customWidth="1"/>
    <col min="10503" max="10503" width="7.75" style="322" customWidth="1"/>
    <col min="10504" max="10504" width="2.375" style="322" customWidth="1"/>
    <col min="10505" max="10505" width="7.75" style="322" customWidth="1"/>
    <col min="10506" max="10752" width="9" style="322"/>
    <col min="10753" max="10753" width="9.625" style="322" customWidth="1"/>
    <col min="10754" max="10754" width="7.25" style="322" customWidth="1"/>
    <col min="10755" max="10755" width="9.625" style="322" customWidth="1"/>
    <col min="10756" max="10756" width="9" style="322"/>
    <col min="10757" max="10757" width="20" style="322" bestFit="1" customWidth="1"/>
    <col min="10758" max="10758" width="18.625" style="322" customWidth="1"/>
    <col min="10759" max="10759" width="7.75" style="322" customWidth="1"/>
    <col min="10760" max="10760" width="2.375" style="322" customWidth="1"/>
    <col min="10761" max="10761" width="7.75" style="322" customWidth="1"/>
    <col min="10762" max="11008" width="9" style="322"/>
    <col min="11009" max="11009" width="9.625" style="322" customWidth="1"/>
    <col min="11010" max="11010" width="7.25" style="322" customWidth="1"/>
    <col min="11011" max="11011" width="9.625" style="322" customWidth="1"/>
    <col min="11012" max="11012" width="9" style="322"/>
    <col min="11013" max="11013" width="20" style="322" bestFit="1" customWidth="1"/>
    <col min="11014" max="11014" width="18.625" style="322" customWidth="1"/>
    <col min="11015" max="11015" width="7.75" style="322" customWidth="1"/>
    <col min="11016" max="11016" width="2.375" style="322" customWidth="1"/>
    <col min="11017" max="11017" width="7.75" style="322" customWidth="1"/>
    <col min="11018" max="11264" width="9" style="322"/>
    <col min="11265" max="11265" width="9.625" style="322" customWidth="1"/>
    <col min="11266" max="11266" width="7.25" style="322" customWidth="1"/>
    <col min="11267" max="11267" width="9.625" style="322" customWidth="1"/>
    <col min="11268" max="11268" width="9" style="322"/>
    <col min="11269" max="11269" width="20" style="322" bestFit="1" customWidth="1"/>
    <col min="11270" max="11270" width="18.625" style="322" customWidth="1"/>
    <col min="11271" max="11271" width="7.75" style="322" customWidth="1"/>
    <col min="11272" max="11272" width="2.375" style="322" customWidth="1"/>
    <col min="11273" max="11273" width="7.75" style="322" customWidth="1"/>
    <col min="11274" max="11520" width="9" style="322"/>
    <col min="11521" max="11521" width="9.625" style="322" customWidth="1"/>
    <col min="11522" max="11522" width="7.25" style="322" customWidth="1"/>
    <col min="11523" max="11523" width="9.625" style="322" customWidth="1"/>
    <col min="11524" max="11524" width="9" style="322"/>
    <col min="11525" max="11525" width="20" style="322" bestFit="1" customWidth="1"/>
    <col min="11526" max="11526" width="18.625" style="322" customWidth="1"/>
    <col min="11527" max="11527" width="7.75" style="322" customWidth="1"/>
    <col min="11528" max="11528" width="2.375" style="322" customWidth="1"/>
    <col min="11529" max="11529" width="7.75" style="322" customWidth="1"/>
    <col min="11530" max="11776" width="9" style="322"/>
    <col min="11777" max="11777" width="9.625" style="322" customWidth="1"/>
    <col min="11778" max="11778" width="7.25" style="322" customWidth="1"/>
    <col min="11779" max="11779" width="9.625" style="322" customWidth="1"/>
    <col min="11780" max="11780" width="9" style="322"/>
    <col min="11781" max="11781" width="20" style="322" bestFit="1" customWidth="1"/>
    <col min="11782" max="11782" width="18.625" style="322" customWidth="1"/>
    <col min="11783" max="11783" width="7.75" style="322" customWidth="1"/>
    <col min="11784" max="11784" width="2.375" style="322" customWidth="1"/>
    <col min="11785" max="11785" width="7.75" style="322" customWidth="1"/>
    <col min="11786" max="12032" width="9" style="322"/>
    <col min="12033" max="12033" width="9.625" style="322" customWidth="1"/>
    <col min="12034" max="12034" width="7.25" style="322" customWidth="1"/>
    <col min="12035" max="12035" width="9.625" style="322" customWidth="1"/>
    <col min="12036" max="12036" width="9" style="322"/>
    <col min="12037" max="12037" width="20" style="322" bestFit="1" customWidth="1"/>
    <col min="12038" max="12038" width="18.625" style="322" customWidth="1"/>
    <col min="12039" max="12039" width="7.75" style="322" customWidth="1"/>
    <col min="12040" max="12040" width="2.375" style="322" customWidth="1"/>
    <col min="12041" max="12041" width="7.75" style="322" customWidth="1"/>
    <col min="12042" max="12288" width="9" style="322"/>
    <col min="12289" max="12289" width="9.625" style="322" customWidth="1"/>
    <col min="12290" max="12290" width="7.25" style="322" customWidth="1"/>
    <col min="12291" max="12291" width="9.625" style="322" customWidth="1"/>
    <col min="12292" max="12292" width="9" style="322"/>
    <col min="12293" max="12293" width="20" style="322" bestFit="1" customWidth="1"/>
    <col min="12294" max="12294" width="18.625" style="322" customWidth="1"/>
    <col min="12295" max="12295" width="7.75" style="322" customWidth="1"/>
    <col min="12296" max="12296" width="2.375" style="322" customWidth="1"/>
    <col min="12297" max="12297" width="7.75" style="322" customWidth="1"/>
    <col min="12298" max="12544" width="9" style="322"/>
    <col min="12545" max="12545" width="9.625" style="322" customWidth="1"/>
    <col min="12546" max="12546" width="7.25" style="322" customWidth="1"/>
    <col min="12547" max="12547" width="9.625" style="322" customWidth="1"/>
    <col min="12548" max="12548" width="9" style="322"/>
    <col min="12549" max="12549" width="20" style="322" bestFit="1" customWidth="1"/>
    <col min="12550" max="12550" width="18.625" style="322" customWidth="1"/>
    <col min="12551" max="12551" width="7.75" style="322" customWidth="1"/>
    <col min="12552" max="12552" width="2.375" style="322" customWidth="1"/>
    <col min="12553" max="12553" width="7.75" style="322" customWidth="1"/>
    <col min="12554" max="12800" width="9" style="322"/>
    <col min="12801" max="12801" width="9.625" style="322" customWidth="1"/>
    <col min="12802" max="12802" width="7.25" style="322" customWidth="1"/>
    <col min="12803" max="12803" width="9.625" style="322" customWidth="1"/>
    <col min="12804" max="12804" width="9" style="322"/>
    <col min="12805" max="12805" width="20" style="322" bestFit="1" customWidth="1"/>
    <col min="12806" max="12806" width="18.625" style="322" customWidth="1"/>
    <col min="12807" max="12807" width="7.75" style="322" customWidth="1"/>
    <col min="12808" max="12808" width="2.375" style="322" customWidth="1"/>
    <col min="12809" max="12809" width="7.75" style="322" customWidth="1"/>
    <col min="12810" max="13056" width="9" style="322"/>
    <col min="13057" max="13057" width="9.625" style="322" customWidth="1"/>
    <col min="13058" max="13058" width="7.25" style="322" customWidth="1"/>
    <col min="13059" max="13059" width="9.625" style="322" customWidth="1"/>
    <col min="13060" max="13060" width="9" style="322"/>
    <col min="13061" max="13061" width="20" style="322" bestFit="1" customWidth="1"/>
    <col min="13062" max="13062" width="18.625" style="322" customWidth="1"/>
    <col min="13063" max="13063" width="7.75" style="322" customWidth="1"/>
    <col min="13064" max="13064" width="2.375" style="322" customWidth="1"/>
    <col min="13065" max="13065" width="7.75" style="322" customWidth="1"/>
    <col min="13066" max="13312" width="9" style="322"/>
    <col min="13313" max="13313" width="9.625" style="322" customWidth="1"/>
    <col min="13314" max="13314" width="7.25" style="322" customWidth="1"/>
    <col min="13315" max="13315" width="9.625" style="322" customWidth="1"/>
    <col min="13316" max="13316" width="9" style="322"/>
    <col min="13317" max="13317" width="20" style="322" bestFit="1" customWidth="1"/>
    <col min="13318" max="13318" width="18.625" style="322" customWidth="1"/>
    <col min="13319" max="13319" width="7.75" style="322" customWidth="1"/>
    <col min="13320" max="13320" width="2.375" style="322" customWidth="1"/>
    <col min="13321" max="13321" width="7.75" style="322" customWidth="1"/>
    <col min="13322" max="13568" width="9" style="322"/>
    <col min="13569" max="13569" width="9.625" style="322" customWidth="1"/>
    <col min="13570" max="13570" width="7.25" style="322" customWidth="1"/>
    <col min="13571" max="13571" width="9.625" style="322" customWidth="1"/>
    <col min="13572" max="13572" width="9" style="322"/>
    <col min="13573" max="13573" width="20" style="322" bestFit="1" customWidth="1"/>
    <col min="13574" max="13574" width="18.625" style="322" customWidth="1"/>
    <col min="13575" max="13575" width="7.75" style="322" customWidth="1"/>
    <col min="13576" max="13576" width="2.375" style="322" customWidth="1"/>
    <col min="13577" max="13577" width="7.75" style="322" customWidth="1"/>
    <col min="13578" max="13824" width="9" style="322"/>
    <col min="13825" max="13825" width="9.625" style="322" customWidth="1"/>
    <col min="13826" max="13826" width="7.25" style="322" customWidth="1"/>
    <col min="13827" max="13827" width="9.625" style="322" customWidth="1"/>
    <col min="13828" max="13828" width="9" style="322"/>
    <col min="13829" max="13829" width="20" style="322" bestFit="1" customWidth="1"/>
    <col min="13830" max="13830" width="18.625" style="322" customWidth="1"/>
    <col min="13831" max="13831" width="7.75" style="322" customWidth="1"/>
    <col min="13832" max="13832" width="2.375" style="322" customWidth="1"/>
    <col min="13833" max="13833" width="7.75" style="322" customWidth="1"/>
    <col min="13834" max="14080" width="9" style="322"/>
    <col min="14081" max="14081" width="9.625" style="322" customWidth="1"/>
    <col min="14082" max="14082" width="7.25" style="322" customWidth="1"/>
    <col min="14083" max="14083" width="9.625" style="322" customWidth="1"/>
    <col min="14084" max="14084" width="9" style="322"/>
    <col min="14085" max="14085" width="20" style="322" bestFit="1" customWidth="1"/>
    <col min="14086" max="14086" width="18.625" style="322" customWidth="1"/>
    <col min="14087" max="14087" width="7.75" style="322" customWidth="1"/>
    <col min="14088" max="14088" width="2.375" style="322" customWidth="1"/>
    <col min="14089" max="14089" width="7.75" style="322" customWidth="1"/>
    <col min="14090" max="14336" width="9" style="322"/>
    <col min="14337" max="14337" width="9.625" style="322" customWidth="1"/>
    <col min="14338" max="14338" width="7.25" style="322" customWidth="1"/>
    <col min="14339" max="14339" width="9.625" style="322" customWidth="1"/>
    <col min="14340" max="14340" width="9" style="322"/>
    <col min="14341" max="14341" width="20" style="322" bestFit="1" customWidth="1"/>
    <col min="14342" max="14342" width="18.625" style="322" customWidth="1"/>
    <col min="14343" max="14343" width="7.75" style="322" customWidth="1"/>
    <col min="14344" max="14344" width="2.375" style="322" customWidth="1"/>
    <col min="14345" max="14345" width="7.75" style="322" customWidth="1"/>
    <col min="14346" max="14592" width="9" style="322"/>
    <col min="14593" max="14593" width="9.625" style="322" customWidth="1"/>
    <col min="14594" max="14594" width="7.25" style="322" customWidth="1"/>
    <col min="14595" max="14595" width="9.625" style="322" customWidth="1"/>
    <col min="14596" max="14596" width="9" style="322"/>
    <col min="14597" max="14597" width="20" style="322" bestFit="1" customWidth="1"/>
    <col min="14598" max="14598" width="18.625" style="322" customWidth="1"/>
    <col min="14599" max="14599" width="7.75" style="322" customWidth="1"/>
    <col min="14600" max="14600" width="2.375" style="322" customWidth="1"/>
    <col min="14601" max="14601" width="7.75" style="322" customWidth="1"/>
    <col min="14602" max="14848" width="9" style="322"/>
    <col min="14849" max="14849" width="9.625" style="322" customWidth="1"/>
    <col min="14850" max="14850" width="7.25" style="322" customWidth="1"/>
    <col min="14851" max="14851" width="9.625" style="322" customWidth="1"/>
    <col min="14852" max="14852" width="9" style="322"/>
    <col min="14853" max="14853" width="20" style="322" bestFit="1" customWidth="1"/>
    <col min="14854" max="14854" width="18.625" style="322" customWidth="1"/>
    <col min="14855" max="14855" width="7.75" style="322" customWidth="1"/>
    <col min="14856" max="14856" width="2.375" style="322" customWidth="1"/>
    <col min="14857" max="14857" width="7.75" style="322" customWidth="1"/>
    <col min="14858" max="15104" width="9" style="322"/>
    <col min="15105" max="15105" width="9.625" style="322" customWidth="1"/>
    <col min="15106" max="15106" width="7.25" style="322" customWidth="1"/>
    <col min="15107" max="15107" width="9.625" style="322" customWidth="1"/>
    <col min="15108" max="15108" width="9" style="322"/>
    <col min="15109" max="15109" width="20" style="322" bestFit="1" customWidth="1"/>
    <col min="15110" max="15110" width="18.625" style="322" customWidth="1"/>
    <col min="15111" max="15111" width="7.75" style="322" customWidth="1"/>
    <col min="15112" max="15112" width="2.375" style="322" customWidth="1"/>
    <col min="15113" max="15113" width="7.75" style="322" customWidth="1"/>
    <col min="15114" max="15360" width="9" style="322"/>
    <col min="15361" max="15361" width="9.625" style="322" customWidth="1"/>
    <col min="15362" max="15362" width="7.25" style="322" customWidth="1"/>
    <col min="15363" max="15363" width="9.625" style="322" customWidth="1"/>
    <col min="15364" max="15364" width="9" style="322"/>
    <col min="15365" max="15365" width="20" style="322" bestFit="1" customWidth="1"/>
    <col min="15366" max="15366" width="18.625" style="322" customWidth="1"/>
    <col min="15367" max="15367" width="7.75" style="322" customWidth="1"/>
    <col min="15368" max="15368" width="2.375" style="322" customWidth="1"/>
    <col min="15369" max="15369" width="7.75" style="322" customWidth="1"/>
    <col min="15370" max="15616" width="9" style="322"/>
    <col min="15617" max="15617" width="9.625" style="322" customWidth="1"/>
    <col min="15618" max="15618" width="7.25" style="322" customWidth="1"/>
    <col min="15619" max="15619" width="9.625" style="322" customWidth="1"/>
    <col min="15620" max="15620" width="9" style="322"/>
    <col min="15621" max="15621" width="20" style="322" bestFit="1" customWidth="1"/>
    <col min="15622" max="15622" width="18.625" style="322" customWidth="1"/>
    <col min="15623" max="15623" width="7.75" style="322" customWidth="1"/>
    <col min="15624" max="15624" width="2.375" style="322" customWidth="1"/>
    <col min="15625" max="15625" width="7.75" style="322" customWidth="1"/>
    <col min="15626" max="15872" width="9" style="322"/>
    <col min="15873" max="15873" width="9.625" style="322" customWidth="1"/>
    <col min="15874" max="15874" width="7.25" style="322" customWidth="1"/>
    <col min="15875" max="15875" width="9.625" style="322" customWidth="1"/>
    <col min="15876" max="15876" width="9" style="322"/>
    <col min="15877" max="15877" width="20" style="322" bestFit="1" customWidth="1"/>
    <col min="15878" max="15878" width="18.625" style="322" customWidth="1"/>
    <col min="15879" max="15879" width="7.75" style="322" customWidth="1"/>
    <col min="15880" max="15880" width="2.375" style="322" customWidth="1"/>
    <col min="15881" max="15881" width="7.75" style="322" customWidth="1"/>
    <col min="15882" max="16128" width="9" style="322"/>
    <col min="16129" max="16129" width="9.625" style="322" customWidth="1"/>
    <col min="16130" max="16130" width="7.25" style="322" customWidth="1"/>
    <col min="16131" max="16131" width="9.625" style="322" customWidth="1"/>
    <col min="16132" max="16132" width="9" style="322"/>
    <col min="16133" max="16133" width="20" style="322" bestFit="1" customWidth="1"/>
    <col min="16134" max="16134" width="18.625" style="322" customWidth="1"/>
    <col min="16135" max="16135" width="7.75" style="322" customWidth="1"/>
    <col min="16136" max="16136" width="2.375" style="322" customWidth="1"/>
    <col min="16137" max="16137" width="7.75" style="322" customWidth="1"/>
    <col min="16138" max="16384" width="9" style="322"/>
  </cols>
  <sheetData>
    <row r="1" spans="1:8" ht="21" customHeight="1">
      <c r="A1" s="317"/>
      <c r="B1" s="318"/>
      <c r="C1" s="319"/>
      <c r="D1" s="320"/>
      <c r="E1" s="320"/>
      <c r="F1" s="320"/>
      <c r="G1" s="320"/>
      <c r="H1" s="321"/>
    </row>
    <row r="2" spans="1:8" ht="24">
      <c r="A2" s="550" t="s">
        <v>165</v>
      </c>
      <c r="B2" s="551"/>
      <c r="C2" s="551"/>
      <c r="D2" s="551"/>
      <c r="E2" s="551"/>
      <c r="F2" s="551"/>
      <c r="G2" s="551"/>
      <c r="H2" s="552"/>
    </row>
    <row r="3" spans="1:8" ht="30" customHeight="1">
      <c r="A3" s="553"/>
      <c r="B3" s="551"/>
      <c r="C3" s="551"/>
      <c r="D3" s="551"/>
      <c r="E3" s="551"/>
      <c r="F3" s="551"/>
      <c r="G3" s="551"/>
      <c r="H3" s="552"/>
    </row>
    <row r="4" spans="1:8">
      <c r="A4" s="141"/>
      <c r="B4" s="323"/>
      <c r="C4" s="324"/>
      <c r="D4" s="38"/>
      <c r="E4" s="38"/>
      <c r="F4" s="38"/>
      <c r="G4" s="38"/>
      <c r="H4" s="325"/>
    </row>
    <row r="5" spans="1:8">
      <c r="A5" s="326"/>
      <c r="B5" s="327"/>
      <c r="C5" s="327"/>
      <c r="D5" s="327"/>
      <c r="E5" s="327"/>
      <c r="F5" s="327"/>
      <c r="G5" s="327"/>
      <c r="H5" s="328"/>
    </row>
    <row r="6" spans="1:8" ht="23.25" customHeight="1">
      <c r="A6" s="329"/>
      <c r="B6" s="330" t="s">
        <v>166</v>
      </c>
      <c r="C6" s="331"/>
      <c r="D6" s="332" t="s">
        <v>167</v>
      </c>
      <c r="E6" s="332"/>
      <c r="F6" s="333"/>
      <c r="G6" s="333"/>
      <c r="H6" s="325"/>
    </row>
    <row r="7" spans="1:8" s="339" customFormat="1" ht="17.100000000000001" customHeight="1">
      <c r="A7" s="334"/>
      <c r="B7" s="335">
        <v>1</v>
      </c>
      <c r="C7" s="336"/>
      <c r="D7" s="333" t="s">
        <v>168</v>
      </c>
      <c r="E7" s="333"/>
      <c r="F7" s="333"/>
      <c r="G7" s="337"/>
      <c r="H7" s="338"/>
    </row>
    <row r="8" spans="1:8" s="339" customFormat="1" ht="17.100000000000001" customHeight="1">
      <c r="A8" s="334"/>
      <c r="B8" s="340"/>
      <c r="C8" s="336"/>
      <c r="D8" s="333"/>
      <c r="E8" s="333"/>
      <c r="F8" s="333"/>
      <c r="G8" s="333"/>
      <c r="H8" s="338"/>
    </row>
    <row r="9" spans="1:8" s="339" customFormat="1" ht="17.100000000000001" customHeight="1">
      <c r="A9" s="334"/>
      <c r="B9" s="341">
        <v>2</v>
      </c>
      <c r="C9" s="336"/>
      <c r="D9" s="333" t="s">
        <v>169</v>
      </c>
      <c r="E9" s="333"/>
      <c r="F9" s="333"/>
      <c r="G9" s="337"/>
      <c r="H9" s="338"/>
    </row>
    <row r="10" spans="1:8" s="339" customFormat="1" ht="17.100000000000001" customHeight="1">
      <c r="A10" s="334"/>
      <c r="B10" s="340"/>
      <c r="C10" s="336"/>
      <c r="D10" s="333"/>
      <c r="E10" s="333"/>
      <c r="F10" s="333"/>
      <c r="G10" s="333"/>
      <c r="H10" s="338"/>
    </row>
    <row r="11" spans="1:8" s="339" customFormat="1" ht="17.100000000000001" customHeight="1">
      <c r="A11" s="334"/>
      <c r="B11" s="342">
        <v>3</v>
      </c>
      <c r="C11" s="336"/>
      <c r="D11" s="333" t="s">
        <v>170</v>
      </c>
      <c r="E11" s="333"/>
      <c r="F11" s="333"/>
      <c r="G11" s="337"/>
      <c r="H11" s="338"/>
    </row>
    <row r="12" spans="1:8" s="339" customFormat="1" ht="17.100000000000001" customHeight="1">
      <c r="A12" s="334"/>
      <c r="B12" s="340"/>
      <c r="C12" s="336"/>
      <c r="D12" s="333"/>
      <c r="E12" s="333"/>
      <c r="F12" s="333"/>
      <c r="G12" s="333"/>
      <c r="H12" s="338"/>
    </row>
    <row r="13" spans="1:8" s="339" customFormat="1" ht="17.100000000000001" customHeight="1">
      <c r="A13" s="334"/>
      <c r="B13" s="479">
        <v>4</v>
      </c>
      <c r="C13" s="336"/>
      <c r="D13" s="333" t="s">
        <v>171</v>
      </c>
      <c r="E13" s="333"/>
      <c r="F13" s="333"/>
      <c r="G13" s="337"/>
      <c r="H13" s="338"/>
    </row>
    <row r="14" spans="1:8" s="339" customFormat="1" ht="17.100000000000001" customHeight="1">
      <c r="A14" s="334"/>
      <c r="B14" s="340" t="s">
        <v>172</v>
      </c>
      <c r="C14" s="336"/>
      <c r="D14" s="333"/>
      <c r="E14" s="333"/>
      <c r="F14" s="333"/>
      <c r="G14" s="333"/>
      <c r="H14" s="338"/>
    </row>
    <row r="15" spans="1:8" s="339" customFormat="1" ht="17.100000000000001" customHeight="1">
      <c r="A15" s="334"/>
      <c r="B15" s="343">
        <v>5</v>
      </c>
      <c r="C15" s="344"/>
      <c r="D15" s="333" t="s">
        <v>173</v>
      </c>
      <c r="E15" s="333"/>
      <c r="F15" s="333"/>
      <c r="G15" s="337"/>
      <c r="H15" s="338"/>
    </row>
    <row r="16" spans="1:8" s="339" customFormat="1" ht="17.100000000000001" customHeight="1">
      <c r="A16" s="334"/>
      <c r="B16" s="340"/>
      <c r="C16" s="336"/>
      <c r="D16" s="333"/>
      <c r="E16" s="333"/>
      <c r="F16" s="333"/>
      <c r="G16" s="333"/>
      <c r="H16" s="338"/>
    </row>
    <row r="17" spans="1:8" s="339" customFormat="1" ht="17.100000000000001" customHeight="1">
      <c r="A17" s="334"/>
      <c r="B17" s="345">
        <v>6</v>
      </c>
      <c r="C17" s="336"/>
      <c r="D17" s="333" t="s">
        <v>174</v>
      </c>
      <c r="E17" s="333"/>
      <c r="F17" s="333"/>
      <c r="G17" s="333"/>
      <c r="H17" s="338"/>
    </row>
    <row r="18" spans="1:8" s="339" customFormat="1" ht="17.100000000000001" customHeight="1">
      <c r="A18" s="334"/>
      <c r="B18" s="340"/>
      <c r="C18" s="336"/>
      <c r="D18" s="333"/>
      <c r="E18" s="333"/>
      <c r="F18" s="333"/>
      <c r="G18" s="333"/>
      <c r="H18" s="338"/>
    </row>
    <row r="19" spans="1:8" s="339" customFormat="1" ht="17.100000000000001" customHeight="1">
      <c r="A19" s="334"/>
      <c r="B19" s="346">
        <v>7</v>
      </c>
      <c r="C19" s="336"/>
      <c r="D19" s="333" t="s">
        <v>175</v>
      </c>
      <c r="E19" s="333"/>
      <c r="F19" s="333"/>
      <c r="G19" s="333"/>
      <c r="H19" s="338"/>
    </row>
    <row r="20" spans="1:8" s="339" customFormat="1" ht="17.100000000000001" customHeight="1">
      <c r="A20" s="334"/>
      <c r="B20" s="340"/>
      <c r="C20" s="336"/>
      <c r="D20" s="333"/>
      <c r="E20" s="333"/>
      <c r="F20" s="333"/>
      <c r="G20" s="333"/>
      <c r="H20" s="338"/>
    </row>
    <row r="21" spans="1:8" s="339" customFormat="1" ht="17.100000000000001" customHeight="1">
      <c r="A21" s="334"/>
      <c r="B21" s="347">
        <v>8</v>
      </c>
      <c r="C21" s="336"/>
      <c r="D21" s="333" t="s">
        <v>176</v>
      </c>
      <c r="E21" s="333"/>
      <c r="F21" s="333"/>
      <c r="G21" s="333"/>
      <c r="H21" s="338"/>
    </row>
    <row r="22" spans="1:8" s="339" customFormat="1" ht="17.100000000000001" customHeight="1">
      <c r="A22" s="334"/>
      <c r="B22" s="340"/>
      <c r="C22" s="336"/>
      <c r="D22" s="333"/>
      <c r="E22" s="333"/>
      <c r="F22" s="333"/>
      <c r="G22" s="333"/>
      <c r="H22" s="338"/>
    </row>
    <row r="23" spans="1:8" s="339" customFormat="1" ht="17.100000000000001" customHeight="1">
      <c r="A23" s="334"/>
      <c r="B23" s="348">
        <v>9</v>
      </c>
      <c r="C23" s="336"/>
      <c r="D23" s="333" t="s">
        <v>177</v>
      </c>
      <c r="E23" s="333"/>
      <c r="F23" s="333"/>
      <c r="G23" s="333"/>
      <c r="H23" s="338"/>
    </row>
    <row r="24" spans="1:8" s="339" customFormat="1" ht="17.100000000000001" customHeight="1">
      <c r="A24" s="334"/>
      <c r="B24" s="340"/>
      <c r="C24" s="336"/>
      <c r="D24" s="333"/>
      <c r="E24" s="333"/>
      <c r="F24" s="333"/>
      <c r="G24" s="333"/>
      <c r="H24" s="338"/>
    </row>
    <row r="25" spans="1:8" s="339" customFormat="1" ht="17.100000000000001" customHeight="1">
      <c r="A25" s="334"/>
      <c r="B25" s="349">
        <v>10</v>
      </c>
      <c r="C25" s="336"/>
      <c r="D25" s="333" t="s">
        <v>178</v>
      </c>
      <c r="E25" s="333"/>
      <c r="F25" s="333"/>
      <c r="G25" s="333"/>
      <c r="H25" s="338"/>
    </row>
    <row r="26" spans="1:8" s="339" customFormat="1" ht="17.100000000000001" customHeight="1">
      <c r="A26" s="334"/>
      <c r="B26" s="340"/>
      <c r="C26" s="336"/>
      <c r="D26" s="333"/>
      <c r="E26" s="333"/>
      <c r="F26" s="333"/>
      <c r="G26" s="333"/>
      <c r="H26" s="338"/>
    </row>
    <row r="27" spans="1:8" s="339" customFormat="1" ht="17.100000000000001" customHeight="1">
      <c r="A27" s="334"/>
      <c r="B27" s="350">
        <v>11</v>
      </c>
      <c r="C27" s="336"/>
      <c r="D27" s="333" t="s">
        <v>179</v>
      </c>
      <c r="E27" s="333"/>
      <c r="F27" s="333"/>
      <c r="G27" s="333"/>
      <c r="H27" s="338"/>
    </row>
    <row r="28" spans="1:8" s="339" customFormat="1" ht="17.100000000000001" customHeight="1">
      <c r="A28" s="334"/>
      <c r="B28" s="340"/>
      <c r="C28" s="336"/>
      <c r="D28" s="333"/>
      <c r="E28" s="333"/>
      <c r="F28" s="333"/>
      <c r="G28" s="333"/>
      <c r="H28" s="338"/>
    </row>
    <row r="29" spans="1:8" s="339" customFormat="1" ht="17.100000000000001" customHeight="1">
      <c r="A29" s="334"/>
      <c r="B29" s="375">
        <v>12</v>
      </c>
      <c r="C29" s="336"/>
      <c r="D29" s="333" t="s">
        <v>180</v>
      </c>
      <c r="E29" s="333"/>
      <c r="F29" s="333"/>
      <c r="G29" s="333"/>
      <c r="H29" s="338"/>
    </row>
    <row r="30" spans="1:8" s="339" customFormat="1" ht="17.100000000000001" customHeight="1">
      <c r="A30" s="351"/>
      <c r="B30" s="352"/>
      <c r="C30" s="353"/>
      <c r="D30" s="354"/>
      <c r="E30" s="354"/>
      <c r="F30" s="354"/>
      <c r="G30" s="354"/>
      <c r="H30" s="355"/>
    </row>
    <row r="31" spans="1:8" s="339" customFormat="1" ht="17.100000000000001" customHeight="1">
      <c r="A31" s="334"/>
      <c r="B31" s="375">
        <v>13</v>
      </c>
      <c r="C31" s="356"/>
      <c r="D31" s="333" t="s">
        <v>181</v>
      </c>
      <c r="E31" s="333"/>
      <c r="F31" s="333"/>
      <c r="G31" s="333"/>
      <c r="H31" s="338"/>
    </row>
    <row r="32" spans="1:8" s="339" customFormat="1" ht="17.100000000000001" customHeight="1">
      <c r="A32" s="334"/>
      <c r="B32" s="340"/>
      <c r="C32" s="336"/>
      <c r="D32" s="333"/>
      <c r="E32" s="333"/>
      <c r="F32" s="333"/>
      <c r="G32" s="333"/>
      <c r="H32" s="338"/>
    </row>
    <row r="33" spans="1:8" s="339" customFormat="1" ht="17.100000000000001" customHeight="1">
      <c r="A33" s="334"/>
      <c r="B33" s="375">
        <v>14</v>
      </c>
      <c r="C33" s="336"/>
      <c r="D33" s="333" t="s">
        <v>182</v>
      </c>
      <c r="E33" s="333"/>
      <c r="F33" s="333"/>
      <c r="G33" s="333"/>
      <c r="H33" s="338"/>
    </row>
    <row r="34" spans="1:8" s="339" customFormat="1" ht="17.100000000000001" customHeight="1">
      <c r="A34" s="357"/>
      <c r="B34" s="340"/>
      <c r="C34" s="336"/>
      <c r="D34" s="358"/>
      <c r="E34" s="358"/>
      <c r="F34" s="358"/>
      <c r="G34" s="358"/>
      <c r="H34" s="359"/>
    </row>
    <row r="35" spans="1:8" s="339" customFormat="1" ht="17.100000000000001" customHeight="1">
      <c r="A35" s="360"/>
      <c r="B35" s="375">
        <v>15</v>
      </c>
      <c r="C35" s="336"/>
      <c r="D35" s="361" t="s">
        <v>105</v>
      </c>
      <c r="E35" s="361" t="s">
        <v>183</v>
      </c>
      <c r="F35" s="361"/>
      <c r="G35" s="361"/>
      <c r="H35" s="362"/>
    </row>
    <row r="36" spans="1:8" s="339" customFormat="1" ht="17.100000000000001" customHeight="1">
      <c r="A36" s="357"/>
      <c r="B36" s="363"/>
      <c r="C36" s="364"/>
      <c r="D36" s="358"/>
      <c r="E36" s="358"/>
      <c r="F36" s="358"/>
      <c r="G36" s="358"/>
      <c r="H36" s="359"/>
    </row>
    <row r="37" spans="1:8" s="339" customFormat="1" ht="17.100000000000001" customHeight="1">
      <c r="A37" s="334"/>
      <c r="B37" s="375">
        <v>16</v>
      </c>
      <c r="C37" s="356"/>
      <c r="D37" s="333" t="s">
        <v>184</v>
      </c>
      <c r="E37" s="333"/>
      <c r="F37" s="333"/>
      <c r="G37" s="333"/>
      <c r="H37" s="338"/>
    </row>
    <row r="38" spans="1:8" s="339" customFormat="1" ht="17.100000000000001" customHeight="1">
      <c r="A38" s="334"/>
      <c r="B38" s="340"/>
      <c r="C38" s="336"/>
      <c r="D38" s="333"/>
      <c r="E38" s="333"/>
      <c r="F38" s="333"/>
      <c r="G38" s="333"/>
      <c r="H38" s="338"/>
    </row>
    <row r="39" spans="1:8" s="339" customFormat="1" ht="17.100000000000001" customHeight="1">
      <c r="A39" s="334"/>
      <c r="B39" s="375">
        <v>17</v>
      </c>
      <c r="C39" s="356"/>
      <c r="D39" s="333" t="s">
        <v>185</v>
      </c>
      <c r="E39" s="333"/>
      <c r="F39" s="333"/>
      <c r="G39" s="333"/>
      <c r="H39" s="338"/>
    </row>
    <row r="40" spans="1:8" s="339" customFormat="1" ht="17.100000000000001" customHeight="1">
      <c r="A40" s="334"/>
      <c r="B40" s="376"/>
      <c r="C40" s="356"/>
      <c r="D40" s="333"/>
      <c r="E40" s="333"/>
      <c r="F40" s="333"/>
      <c r="G40" s="333"/>
      <c r="H40" s="338"/>
    </row>
    <row r="41" spans="1:8" s="339" customFormat="1" ht="17.100000000000001" customHeight="1">
      <c r="A41" s="334"/>
      <c r="B41" s="340"/>
      <c r="C41" s="365"/>
      <c r="D41" s="333"/>
      <c r="E41" s="333"/>
      <c r="F41" s="333"/>
      <c r="G41" s="333"/>
      <c r="H41" s="338"/>
    </row>
    <row r="42" spans="1:8" s="339" customFormat="1" ht="29.25" customHeight="1">
      <c r="A42" s="554" t="s">
        <v>186</v>
      </c>
      <c r="B42" s="555"/>
      <c r="C42" s="555"/>
      <c r="D42" s="555"/>
      <c r="E42" s="555"/>
      <c r="F42" s="555"/>
      <c r="G42" s="555"/>
      <c r="H42" s="556"/>
    </row>
    <row r="43" spans="1:8" s="339" customFormat="1" ht="14.25">
      <c r="A43" s="366"/>
      <c r="B43" s="367"/>
      <c r="C43" s="368"/>
      <c r="D43" s="369"/>
      <c r="E43" s="369"/>
      <c r="F43" s="369"/>
      <c r="G43" s="369"/>
      <c r="H43" s="370"/>
    </row>
    <row r="44" spans="1:8" s="372" customFormat="1">
      <c r="A44" s="371"/>
      <c r="B44" s="323"/>
      <c r="C44" s="324"/>
      <c r="D44" s="371"/>
      <c r="E44" s="371"/>
      <c r="F44" s="371"/>
      <c r="G44" s="371"/>
      <c r="H44" s="371"/>
    </row>
    <row r="45" spans="1:8" s="372" customFormat="1">
      <c r="A45" s="371"/>
      <c r="B45" s="323"/>
      <c r="C45" s="324"/>
      <c r="D45" s="371"/>
      <c r="E45" s="371"/>
      <c r="F45" s="371"/>
      <c r="G45" s="371"/>
      <c r="H45" s="371"/>
    </row>
    <row r="46" spans="1:8" s="372" customFormat="1">
      <c r="A46" s="371"/>
      <c r="B46" s="323"/>
      <c r="C46" s="324"/>
      <c r="D46" s="371"/>
      <c r="E46" s="371"/>
      <c r="F46" s="371"/>
      <c r="G46" s="371"/>
      <c r="H46" s="371"/>
    </row>
    <row r="47" spans="1:8" s="372" customFormat="1">
      <c r="A47" s="371"/>
      <c r="B47" s="323"/>
      <c r="C47" s="324"/>
      <c r="D47" s="371"/>
      <c r="E47" s="371"/>
      <c r="F47" s="371"/>
      <c r="G47" s="371"/>
      <c r="H47" s="371"/>
    </row>
    <row r="48" spans="1:8" s="372" customFormat="1">
      <c r="A48" s="371"/>
      <c r="B48" s="323"/>
      <c r="C48" s="324"/>
      <c r="D48" s="371"/>
      <c r="E48" s="371"/>
      <c r="F48" s="371"/>
      <c r="G48" s="371"/>
      <c r="H48" s="371"/>
    </row>
    <row r="49" spans="1:8" s="372" customFormat="1">
      <c r="A49" s="371"/>
      <c r="B49" s="323"/>
      <c r="C49" s="324"/>
      <c r="D49" s="371"/>
      <c r="E49" s="371"/>
      <c r="F49" s="371"/>
      <c r="G49" s="371"/>
      <c r="H49" s="371"/>
    </row>
    <row r="50" spans="1:8" s="372" customFormat="1">
      <c r="A50" s="371"/>
      <c r="B50" s="323"/>
      <c r="C50" s="324"/>
      <c r="D50" s="371"/>
      <c r="E50" s="371"/>
      <c r="F50" s="371"/>
      <c r="G50" s="371"/>
      <c r="H50" s="371"/>
    </row>
    <row r="51" spans="1:8" s="372" customFormat="1">
      <c r="A51" s="371"/>
      <c r="B51" s="323"/>
      <c r="C51" s="324"/>
      <c r="D51" s="371"/>
      <c r="E51" s="371"/>
      <c r="F51" s="371"/>
      <c r="G51" s="371"/>
      <c r="H51" s="371"/>
    </row>
    <row r="52" spans="1:8" s="372" customFormat="1">
      <c r="A52" s="371"/>
      <c r="B52" s="323"/>
      <c r="C52" s="324"/>
      <c r="D52" s="371"/>
      <c r="E52" s="371"/>
      <c r="F52" s="371"/>
      <c r="G52" s="371"/>
      <c r="H52" s="371"/>
    </row>
    <row r="53" spans="1:8" s="372" customFormat="1">
      <c r="A53" s="371"/>
      <c r="B53" s="323"/>
      <c r="C53" s="324"/>
      <c r="D53" s="371"/>
      <c r="E53" s="371"/>
      <c r="F53" s="371"/>
      <c r="G53" s="371"/>
      <c r="H53" s="371"/>
    </row>
    <row r="54" spans="1:8" s="372" customFormat="1">
      <c r="A54" s="371"/>
      <c r="B54" s="323"/>
      <c r="C54" s="324"/>
      <c r="D54" s="371"/>
      <c r="E54" s="371"/>
      <c r="F54" s="371"/>
      <c r="G54" s="371"/>
      <c r="H54" s="371"/>
    </row>
    <row r="55" spans="1:8" s="372" customFormat="1">
      <c r="B55" s="373"/>
      <c r="C55" s="374"/>
    </row>
    <row r="56" spans="1:8" s="372" customFormat="1">
      <c r="B56" s="373"/>
      <c r="C56" s="374"/>
    </row>
    <row r="57" spans="1:8" s="372" customFormat="1">
      <c r="B57" s="373"/>
      <c r="C57" s="374"/>
    </row>
    <row r="58" spans="1:8" s="372" customFormat="1">
      <c r="B58" s="373"/>
      <c r="C58" s="374"/>
    </row>
    <row r="59" spans="1:8" s="372" customFormat="1">
      <c r="B59" s="373"/>
      <c r="C59" s="374"/>
    </row>
    <row r="60" spans="1:8" s="372" customFormat="1">
      <c r="B60" s="373"/>
      <c r="C60" s="374"/>
    </row>
    <row r="61" spans="1:8" s="372" customFormat="1">
      <c r="B61" s="373"/>
      <c r="C61" s="374"/>
    </row>
    <row r="62" spans="1:8" s="372" customFormat="1">
      <c r="B62" s="373"/>
      <c r="C62" s="374"/>
    </row>
    <row r="63" spans="1:8" s="372" customFormat="1">
      <c r="B63" s="373"/>
      <c r="C63" s="374"/>
    </row>
    <row r="64" spans="1:8" s="372" customFormat="1">
      <c r="B64" s="373"/>
      <c r="C64" s="374"/>
    </row>
    <row r="65" spans="2:3" s="372" customFormat="1">
      <c r="B65" s="373"/>
      <c r="C65" s="374"/>
    </row>
    <row r="66" spans="2:3" s="372" customFormat="1">
      <c r="B66" s="373"/>
      <c r="C66" s="374"/>
    </row>
    <row r="67" spans="2:3" s="372" customFormat="1">
      <c r="B67" s="373"/>
      <c r="C67" s="374"/>
    </row>
    <row r="68" spans="2:3" s="372" customFormat="1">
      <c r="B68" s="373"/>
      <c r="C68" s="374"/>
    </row>
    <row r="69" spans="2:3" s="372" customFormat="1">
      <c r="B69" s="373"/>
      <c r="C69" s="374"/>
    </row>
    <row r="70" spans="2:3" s="372" customFormat="1">
      <c r="B70" s="373"/>
      <c r="C70" s="374"/>
    </row>
    <row r="71" spans="2:3" s="372" customFormat="1">
      <c r="B71" s="373"/>
      <c r="C71" s="374"/>
    </row>
    <row r="72" spans="2:3" s="372" customFormat="1">
      <c r="B72" s="373"/>
      <c r="C72" s="374"/>
    </row>
    <row r="73" spans="2:3" s="372" customFormat="1">
      <c r="B73" s="373"/>
      <c r="C73" s="374"/>
    </row>
    <row r="74" spans="2:3" s="372" customFormat="1">
      <c r="B74" s="373"/>
      <c r="C74" s="374"/>
    </row>
    <row r="75" spans="2:3" s="372" customFormat="1">
      <c r="B75" s="373"/>
      <c r="C75" s="374"/>
    </row>
    <row r="76" spans="2:3" s="372" customFormat="1">
      <c r="B76" s="373"/>
      <c r="C76" s="374"/>
    </row>
    <row r="77" spans="2:3" s="372" customFormat="1">
      <c r="B77" s="373"/>
      <c r="C77" s="374"/>
    </row>
    <row r="78" spans="2:3" s="372" customFormat="1">
      <c r="B78" s="373"/>
      <c r="C78" s="374"/>
    </row>
    <row r="79" spans="2:3" s="372" customFormat="1">
      <c r="B79" s="373"/>
      <c r="C79" s="374"/>
    </row>
    <row r="80" spans="2:3" s="372" customFormat="1">
      <c r="B80" s="373"/>
      <c r="C80" s="374"/>
    </row>
  </sheetData>
  <mergeCells count="3">
    <mergeCell ref="A2:H2"/>
    <mergeCell ref="A3:H3"/>
    <mergeCell ref="A42:H42"/>
  </mergeCells>
  <phoneticPr fontId="2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K87"/>
  <sheetViews>
    <sheetView workbookViewId="0">
      <selection activeCell="D24" sqref="D24"/>
    </sheetView>
  </sheetViews>
  <sheetFormatPr defaultRowHeight="13.5"/>
  <cols>
    <col min="1" max="1" width="6.125" customWidth="1"/>
    <col min="2" max="2" width="19.375" customWidth="1"/>
    <col min="3" max="3" width="12.875" customWidth="1"/>
    <col min="4" max="4" width="13.125" customWidth="1"/>
    <col min="5" max="6" width="11.875" customWidth="1"/>
    <col min="7" max="7" width="19.125" customWidth="1"/>
    <col min="8" max="8" width="11.5" customWidth="1"/>
  </cols>
  <sheetData>
    <row r="1" spans="1:9" ht="13.5" customHeight="1">
      <c r="A1" s="573"/>
      <c r="B1" s="574"/>
      <c r="C1" s="574"/>
      <c r="D1" s="574"/>
      <c r="E1" s="574"/>
      <c r="F1" s="574"/>
      <c r="G1" s="574"/>
      <c r="H1" s="42"/>
      <c r="I1" s="42"/>
    </row>
    <row r="19" spans="1:9">
      <c r="I19" s="51"/>
    </row>
    <row r="20" spans="1:9" ht="14.25" thickBot="1"/>
    <row r="21" spans="1:9">
      <c r="A21" s="92" t="s">
        <v>49</v>
      </c>
      <c r="B21" s="93" t="s">
        <v>50</v>
      </c>
      <c r="C21" s="74" t="s">
        <v>218</v>
      </c>
      <c r="D21" s="74" t="s">
        <v>210</v>
      </c>
      <c r="E21" s="93" t="s">
        <v>43</v>
      </c>
      <c r="F21" s="93" t="s">
        <v>51</v>
      </c>
      <c r="G21" s="94" t="s">
        <v>63</v>
      </c>
    </row>
    <row r="22" spans="1:9">
      <c r="A22" s="95">
        <v>1</v>
      </c>
      <c r="B22" s="7" t="s">
        <v>85</v>
      </c>
      <c r="C22" s="9">
        <v>18634</v>
      </c>
      <c r="D22" s="9">
        <v>19279</v>
      </c>
      <c r="E22" s="109">
        <v>81.2</v>
      </c>
      <c r="F22" s="41">
        <f>SUM(C22/D22*100)</f>
        <v>96.654390787903935</v>
      </c>
      <c r="G22" s="96"/>
    </row>
    <row r="23" spans="1:9">
      <c r="A23" s="95">
        <v>2</v>
      </c>
      <c r="B23" s="7" t="s">
        <v>156</v>
      </c>
      <c r="C23" s="9">
        <v>11098</v>
      </c>
      <c r="D23" s="9">
        <v>10884</v>
      </c>
      <c r="E23" s="109">
        <v>92.4</v>
      </c>
      <c r="F23" s="41">
        <f>SUM(C23/D23*100)</f>
        <v>101.96618890113929</v>
      </c>
      <c r="G23" s="96"/>
    </row>
    <row r="24" spans="1:9">
      <c r="A24" s="95">
        <v>3</v>
      </c>
      <c r="B24" s="7" t="s">
        <v>108</v>
      </c>
      <c r="C24" s="9">
        <v>8694</v>
      </c>
      <c r="D24" s="9">
        <v>20672</v>
      </c>
      <c r="E24" s="109">
        <v>48</v>
      </c>
      <c r="F24" s="41">
        <f t="shared" ref="F24:F32" si="0">SUM(C24/D24*100)</f>
        <v>42.056888544891642</v>
      </c>
      <c r="G24" s="96"/>
    </row>
    <row r="25" spans="1:9">
      <c r="A25" s="95">
        <v>4</v>
      </c>
      <c r="B25" s="7" t="s">
        <v>115</v>
      </c>
      <c r="C25" s="9">
        <v>4877</v>
      </c>
      <c r="D25" s="9">
        <v>4777</v>
      </c>
      <c r="E25" s="109">
        <v>93.7</v>
      </c>
      <c r="F25" s="41">
        <f t="shared" si="0"/>
        <v>102.09336403600587</v>
      </c>
      <c r="G25" s="96"/>
    </row>
    <row r="26" spans="1:9" ht="13.5" customHeight="1">
      <c r="A26" s="95">
        <v>5</v>
      </c>
      <c r="B26" s="7" t="s">
        <v>117</v>
      </c>
      <c r="C26" s="9">
        <v>4530</v>
      </c>
      <c r="D26" s="6">
        <v>4055</v>
      </c>
      <c r="E26" s="109">
        <v>108.8</v>
      </c>
      <c r="F26" s="41">
        <f t="shared" si="0"/>
        <v>111.71393341553637</v>
      </c>
      <c r="G26" s="96"/>
    </row>
    <row r="27" spans="1:9" ht="13.5" customHeight="1">
      <c r="A27" s="95">
        <v>6</v>
      </c>
      <c r="B27" s="7" t="s">
        <v>224</v>
      </c>
      <c r="C27" s="9">
        <v>4436</v>
      </c>
      <c r="D27" s="9">
        <v>4501</v>
      </c>
      <c r="E27" s="109">
        <v>103.5</v>
      </c>
      <c r="F27" s="41">
        <f t="shared" si="0"/>
        <v>98.555876471895132</v>
      </c>
      <c r="G27" s="96"/>
    </row>
    <row r="28" spans="1:9" ht="13.5" customHeight="1">
      <c r="A28" s="95">
        <v>7</v>
      </c>
      <c r="B28" s="7" t="s">
        <v>106</v>
      </c>
      <c r="C28" s="101">
        <v>4297</v>
      </c>
      <c r="D28" s="101">
        <v>4268</v>
      </c>
      <c r="E28" s="109">
        <v>94.4</v>
      </c>
      <c r="F28" s="41">
        <f t="shared" si="0"/>
        <v>100.67947516401125</v>
      </c>
      <c r="G28" s="96"/>
    </row>
    <row r="29" spans="1:9" ht="13.5" customHeight="1">
      <c r="A29" s="95">
        <v>8</v>
      </c>
      <c r="B29" s="7" t="s">
        <v>88</v>
      </c>
      <c r="C29" s="101">
        <v>3112</v>
      </c>
      <c r="D29" s="101">
        <v>3126</v>
      </c>
      <c r="E29" s="109">
        <v>100.4</v>
      </c>
      <c r="F29" s="41">
        <f t="shared" si="0"/>
        <v>99.552143314139471</v>
      </c>
      <c r="G29" s="96"/>
    </row>
    <row r="30" spans="1:9" ht="13.5" customHeight="1">
      <c r="A30" s="95">
        <v>9</v>
      </c>
      <c r="B30" s="7" t="s">
        <v>111</v>
      </c>
      <c r="C30" s="101">
        <v>2751</v>
      </c>
      <c r="D30" s="101">
        <v>2493</v>
      </c>
      <c r="E30" s="109">
        <v>94.1</v>
      </c>
      <c r="F30" s="41">
        <f t="shared" si="0"/>
        <v>110.34897713598075</v>
      </c>
      <c r="G30" s="96"/>
    </row>
    <row r="31" spans="1:9" ht="13.5" customHeight="1" thickBot="1">
      <c r="A31" s="97">
        <v>10</v>
      </c>
      <c r="B31" s="7" t="s">
        <v>87</v>
      </c>
      <c r="C31" s="98">
        <v>2728</v>
      </c>
      <c r="D31" s="98">
        <v>2447</v>
      </c>
      <c r="E31" s="110">
        <v>94.6</v>
      </c>
      <c r="F31" s="41">
        <f t="shared" si="0"/>
        <v>111.48344912137311</v>
      </c>
      <c r="G31" s="99"/>
    </row>
    <row r="32" spans="1:9" ht="13.5" customHeight="1" thickBot="1">
      <c r="A32" s="80"/>
      <c r="B32" s="81" t="s">
        <v>59</v>
      </c>
      <c r="C32" s="82">
        <v>78508</v>
      </c>
      <c r="D32" s="82">
        <v>89311</v>
      </c>
      <c r="E32" s="83">
        <v>84</v>
      </c>
      <c r="F32" s="107">
        <f t="shared" si="0"/>
        <v>87.904065568630969</v>
      </c>
      <c r="G32" s="121">
        <v>88</v>
      </c>
    </row>
    <row r="33" spans="10:10" ht="13.5" customHeight="1"/>
    <row r="34" spans="10:10" ht="13.5" customHeight="1"/>
    <row r="35" spans="10:10" ht="13.5" customHeight="1">
      <c r="J35" s="58"/>
    </row>
    <row r="36" spans="10:10" ht="13.5" customHeight="1"/>
    <row r="52" spans="1:11" ht="14.25" thickBot="1"/>
    <row r="53" spans="1:11">
      <c r="A53" s="92" t="s">
        <v>49</v>
      </c>
      <c r="B53" s="93" t="s">
        <v>50</v>
      </c>
      <c r="C53" s="74" t="s">
        <v>218</v>
      </c>
      <c r="D53" s="74" t="s">
        <v>210</v>
      </c>
      <c r="E53" s="93" t="s">
        <v>43</v>
      </c>
      <c r="F53" s="93" t="s">
        <v>51</v>
      </c>
      <c r="G53" s="94" t="s">
        <v>63</v>
      </c>
    </row>
    <row r="54" spans="1:11">
      <c r="A54" s="95">
        <v>1</v>
      </c>
      <c r="B54" s="7" t="s">
        <v>85</v>
      </c>
      <c r="C54" s="9">
        <v>105444</v>
      </c>
      <c r="D54" s="9">
        <v>105571</v>
      </c>
      <c r="E54" s="41">
        <v>95.9</v>
      </c>
      <c r="F54" s="41">
        <f t="shared" ref="F54:F64" si="1">SUM(C54/D54*100)</f>
        <v>99.879701812050655</v>
      </c>
      <c r="G54" s="96"/>
      <c r="K54" s="327"/>
    </row>
    <row r="55" spans="1:11">
      <c r="A55" s="95">
        <v>2</v>
      </c>
      <c r="B55" s="303" t="s">
        <v>117</v>
      </c>
      <c r="C55" s="9">
        <v>19088</v>
      </c>
      <c r="D55" s="9">
        <v>21412</v>
      </c>
      <c r="E55" s="41">
        <v>86.2</v>
      </c>
      <c r="F55" s="41">
        <f t="shared" si="1"/>
        <v>89.146273117877826</v>
      </c>
      <c r="G55" s="96"/>
    </row>
    <row r="56" spans="1:11">
      <c r="A56" s="95">
        <v>3</v>
      </c>
      <c r="B56" s="303" t="s">
        <v>110</v>
      </c>
      <c r="C56" s="9">
        <v>16177</v>
      </c>
      <c r="D56" s="9">
        <v>23743</v>
      </c>
      <c r="E56" s="41">
        <v>110.5</v>
      </c>
      <c r="F56" s="41">
        <f t="shared" si="1"/>
        <v>68.133765741481696</v>
      </c>
      <c r="G56" s="96"/>
    </row>
    <row r="57" spans="1:11">
      <c r="A57" s="95">
        <v>4</v>
      </c>
      <c r="B57" s="303" t="s">
        <v>88</v>
      </c>
      <c r="C57" s="9">
        <v>13419</v>
      </c>
      <c r="D57" s="9">
        <v>13467</v>
      </c>
      <c r="E57" s="467">
        <v>99.8</v>
      </c>
      <c r="F57" s="41">
        <f t="shared" si="1"/>
        <v>99.643573178881709</v>
      </c>
      <c r="G57" s="96"/>
    </row>
    <row r="58" spans="1:11">
      <c r="A58" s="95">
        <v>5</v>
      </c>
      <c r="B58" s="303" t="s">
        <v>115</v>
      </c>
      <c r="C58" s="9">
        <v>12972</v>
      </c>
      <c r="D58" s="9">
        <v>10795</v>
      </c>
      <c r="E58" s="41">
        <v>105.8</v>
      </c>
      <c r="F58" s="231">
        <f t="shared" si="1"/>
        <v>120.16674386289949</v>
      </c>
      <c r="G58" s="96"/>
    </row>
    <row r="59" spans="1:11">
      <c r="A59" s="95">
        <v>6</v>
      </c>
      <c r="B59" s="303" t="s">
        <v>87</v>
      </c>
      <c r="C59" s="9">
        <v>12183</v>
      </c>
      <c r="D59" s="9">
        <v>5042</v>
      </c>
      <c r="E59" s="41">
        <v>104.1</v>
      </c>
      <c r="F59" s="41">
        <f t="shared" si="1"/>
        <v>241.63030543435147</v>
      </c>
      <c r="G59" s="96"/>
    </row>
    <row r="60" spans="1:11">
      <c r="A60" s="95">
        <v>7</v>
      </c>
      <c r="B60" s="303" t="s">
        <v>108</v>
      </c>
      <c r="C60" s="9">
        <v>11273</v>
      </c>
      <c r="D60" s="9">
        <v>10130</v>
      </c>
      <c r="E60" s="142">
        <v>91.7</v>
      </c>
      <c r="F60" s="41">
        <f t="shared" si="1"/>
        <v>111.28331688055282</v>
      </c>
      <c r="G60" s="96"/>
    </row>
    <row r="61" spans="1:11">
      <c r="A61" s="95">
        <v>8</v>
      </c>
      <c r="B61" s="303" t="s">
        <v>227</v>
      </c>
      <c r="C61" s="9">
        <v>11084</v>
      </c>
      <c r="D61" s="9">
        <v>11675</v>
      </c>
      <c r="E61" s="41">
        <v>96.9</v>
      </c>
      <c r="F61" s="41">
        <f t="shared" si="1"/>
        <v>94.937901498929335</v>
      </c>
      <c r="G61" s="96"/>
    </row>
    <row r="62" spans="1:11">
      <c r="A62" s="95">
        <v>9</v>
      </c>
      <c r="B62" s="303" t="s">
        <v>164</v>
      </c>
      <c r="C62" s="9">
        <v>5735</v>
      </c>
      <c r="D62" s="9">
        <v>8252</v>
      </c>
      <c r="E62" s="41">
        <v>74.599999999999994</v>
      </c>
      <c r="F62" s="41">
        <f t="shared" si="1"/>
        <v>69.498303441589911</v>
      </c>
      <c r="G62" s="96"/>
    </row>
    <row r="63" spans="1:11" ht="14.25" thickBot="1">
      <c r="A63" s="100">
        <v>10</v>
      </c>
      <c r="B63" s="303" t="s">
        <v>106</v>
      </c>
      <c r="C63" s="101">
        <v>3348</v>
      </c>
      <c r="D63" s="101">
        <v>7101</v>
      </c>
      <c r="E63" s="102">
        <v>84.6</v>
      </c>
      <c r="F63" s="41">
        <f t="shared" si="1"/>
        <v>47.148288973384027</v>
      </c>
      <c r="G63" s="104"/>
      <c r="H63" s="21"/>
    </row>
    <row r="64" spans="1:11" ht="14.25" thickBot="1">
      <c r="A64" s="80"/>
      <c r="B64" s="105" t="s">
        <v>62</v>
      </c>
      <c r="C64" s="106">
        <v>221480</v>
      </c>
      <c r="D64" s="106">
        <v>228820</v>
      </c>
      <c r="E64" s="107">
        <v>96</v>
      </c>
      <c r="F64" s="299">
        <f t="shared" si="1"/>
        <v>96.792238440695741</v>
      </c>
      <c r="G64" s="121">
        <v>64</v>
      </c>
    </row>
    <row r="67" spans="2:6">
      <c r="B67" s="62"/>
      <c r="C67" s="32"/>
      <c r="D67" s="32"/>
      <c r="E67" s="64"/>
      <c r="F67" s="65"/>
    </row>
    <row r="68" spans="2:6">
      <c r="B68" s="62"/>
      <c r="C68" s="32"/>
      <c r="D68" s="32"/>
      <c r="F68" s="65"/>
    </row>
    <row r="69" spans="2:6">
      <c r="B69" s="63"/>
      <c r="C69" s="32"/>
      <c r="D69" s="32"/>
      <c r="F69" s="65"/>
    </row>
    <row r="70" spans="2:6">
      <c r="B70" s="62"/>
      <c r="C70" s="32"/>
      <c r="D70" s="32"/>
      <c r="F70" s="65"/>
    </row>
    <row r="71" spans="2:6">
      <c r="B71" s="63"/>
      <c r="C71" s="32"/>
      <c r="D71" s="32"/>
      <c r="F71" s="65"/>
    </row>
    <row r="72" spans="2:6">
      <c r="B72" s="62"/>
      <c r="C72" s="32"/>
      <c r="D72" s="32"/>
      <c r="F72" s="65"/>
    </row>
    <row r="73" spans="2:6">
      <c r="B73" s="62"/>
      <c r="C73" s="32"/>
      <c r="D73" s="32"/>
      <c r="F73" s="65"/>
    </row>
    <row r="74" spans="2:6">
      <c r="B74" s="62"/>
      <c r="C74" s="32"/>
      <c r="D74" s="32"/>
      <c r="F74" s="65"/>
    </row>
    <row r="75" spans="2:6">
      <c r="B75" s="1"/>
      <c r="C75" s="32"/>
      <c r="D75" s="32"/>
      <c r="F75" s="65"/>
    </row>
    <row r="76" spans="2:6">
      <c r="B76" s="1"/>
      <c r="C76" s="1"/>
      <c r="D76" s="1"/>
      <c r="F76" s="1"/>
    </row>
    <row r="77" spans="2:6">
      <c r="B77" s="1"/>
      <c r="C77" s="1"/>
      <c r="D77" s="1"/>
      <c r="F77" s="1"/>
    </row>
    <row r="78" spans="2:6">
      <c r="B78" s="1"/>
      <c r="C78" s="1"/>
      <c r="D78" s="1"/>
      <c r="F78" s="1"/>
    </row>
    <row r="79" spans="2:6">
      <c r="B79" s="1"/>
      <c r="C79" s="1"/>
      <c r="D79" s="1"/>
      <c r="F79" s="1"/>
    </row>
    <row r="80" spans="2:6">
      <c r="B80" s="1"/>
      <c r="C80" s="1"/>
      <c r="D80" s="1"/>
      <c r="E80" s="1"/>
      <c r="F80" s="1"/>
    </row>
    <row r="81" spans="2:6">
      <c r="B81" s="1"/>
      <c r="C81" s="1"/>
      <c r="D81" s="1"/>
      <c r="E81" s="1"/>
      <c r="F81" s="1"/>
    </row>
    <row r="82" spans="2:6">
      <c r="B82" s="1"/>
      <c r="C82" s="1"/>
      <c r="D82" s="1"/>
      <c r="E82" s="1"/>
      <c r="F82" s="1"/>
    </row>
    <row r="83" spans="2:6">
      <c r="B83" s="1"/>
      <c r="C83" s="1"/>
      <c r="D83" s="1"/>
      <c r="E83" s="1"/>
      <c r="F83" s="1"/>
    </row>
    <row r="84" spans="2:6">
      <c r="B84" s="1"/>
      <c r="C84" s="1"/>
    </row>
    <row r="85" spans="2:6">
      <c r="B85" s="1"/>
      <c r="C85" s="1"/>
    </row>
    <row r="86" spans="2:6">
      <c r="B86" s="1"/>
      <c r="C86" s="1"/>
    </row>
    <row r="87" spans="2:6">
      <c r="B87" s="1"/>
      <c r="C87" s="1"/>
    </row>
  </sheetData>
  <mergeCells count="1">
    <mergeCell ref="A1:G1"/>
  </mergeCells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&amp;14-10-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0:K81"/>
  <sheetViews>
    <sheetView workbookViewId="0">
      <selection activeCell="E24" sqref="E24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125" customWidth="1"/>
  </cols>
  <sheetData>
    <row r="20" spans="1:11" ht="14.25" thickBot="1"/>
    <row r="21" spans="1:11">
      <c r="A21" s="92" t="s">
        <v>49</v>
      </c>
      <c r="B21" s="93" t="s">
        <v>50</v>
      </c>
      <c r="C21" s="74" t="s">
        <v>218</v>
      </c>
      <c r="D21" s="74" t="s">
        <v>210</v>
      </c>
      <c r="E21" s="93" t="s">
        <v>43</v>
      </c>
      <c r="F21" s="93" t="s">
        <v>51</v>
      </c>
      <c r="G21" s="94" t="s">
        <v>63</v>
      </c>
    </row>
    <row r="22" spans="1:11">
      <c r="A22" s="28">
        <v>1</v>
      </c>
      <c r="B22" s="303" t="s">
        <v>114</v>
      </c>
      <c r="C22" s="9">
        <v>72672</v>
      </c>
      <c r="D22" s="9">
        <v>66136</v>
      </c>
      <c r="E22" s="41">
        <v>104.1</v>
      </c>
      <c r="F22" s="41">
        <f>SUM(C22/D22*100)</f>
        <v>109.88266602153138</v>
      </c>
      <c r="G22" s="96"/>
    </row>
    <row r="23" spans="1:11">
      <c r="A23" s="28">
        <v>2</v>
      </c>
      <c r="B23" s="303" t="s">
        <v>190</v>
      </c>
      <c r="C23" s="9">
        <v>48769</v>
      </c>
      <c r="D23" s="9">
        <v>50634</v>
      </c>
      <c r="E23" s="41">
        <v>113.3</v>
      </c>
      <c r="F23" s="41">
        <f t="shared" ref="F23:F32" si="0">SUM(C23/D23*100)</f>
        <v>96.316704190859895</v>
      </c>
      <c r="G23" s="96"/>
    </row>
    <row r="24" spans="1:11" ht="13.5" customHeight="1">
      <c r="A24" s="28">
        <v>3</v>
      </c>
      <c r="B24" s="303" t="s">
        <v>106</v>
      </c>
      <c r="C24" s="9">
        <v>40218</v>
      </c>
      <c r="D24" s="9">
        <v>34767</v>
      </c>
      <c r="E24" s="66">
        <v>111.4</v>
      </c>
      <c r="F24" s="41">
        <f t="shared" si="0"/>
        <v>115.67866079903357</v>
      </c>
      <c r="G24" s="96"/>
    </row>
    <row r="25" spans="1:11">
      <c r="A25" s="28">
        <v>4</v>
      </c>
      <c r="B25" s="303" t="s">
        <v>116</v>
      </c>
      <c r="C25" s="9">
        <v>39396</v>
      </c>
      <c r="D25" s="9">
        <v>35050</v>
      </c>
      <c r="E25" s="41">
        <v>109.8</v>
      </c>
      <c r="F25" s="41">
        <f t="shared" si="0"/>
        <v>112.39942938659058</v>
      </c>
      <c r="G25" s="96"/>
    </row>
    <row r="26" spans="1:11">
      <c r="A26" s="28">
        <v>5</v>
      </c>
      <c r="B26" s="303" t="s">
        <v>117</v>
      </c>
      <c r="C26" s="9">
        <v>27066</v>
      </c>
      <c r="D26" s="9">
        <v>21461</v>
      </c>
      <c r="E26" s="41">
        <v>106.5</v>
      </c>
      <c r="F26" s="41">
        <f t="shared" si="0"/>
        <v>126.117142724011</v>
      </c>
      <c r="G26" s="96"/>
    </row>
    <row r="27" spans="1:11" ht="13.5" customHeight="1">
      <c r="A27" s="28">
        <v>6</v>
      </c>
      <c r="B27" s="303" t="s">
        <v>157</v>
      </c>
      <c r="C27" s="9">
        <v>23763</v>
      </c>
      <c r="D27" s="9">
        <v>23601</v>
      </c>
      <c r="E27" s="41">
        <v>97.1</v>
      </c>
      <c r="F27" s="41">
        <f t="shared" si="0"/>
        <v>100.68641159272913</v>
      </c>
      <c r="G27" s="96"/>
      <c r="K27" t="s">
        <v>202</v>
      </c>
    </row>
    <row r="28" spans="1:11" ht="13.5" customHeight="1">
      <c r="A28" s="28">
        <v>7</v>
      </c>
      <c r="B28" s="303" t="s">
        <v>88</v>
      </c>
      <c r="C28" s="9">
        <v>17526</v>
      </c>
      <c r="D28" s="9">
        <v>17547</v>
      </c>
      <c r="E28" s="457">
        <v>93.6</v>
      </c>
      <c r="F28" s="231">
        <f t="shared" si="0"/>
        <v>99.880321422465386</v>
      </c>
      <c r="G28" s="96"/>
    </row>
    <row r="29" spans="1:11">
      <c r="A29" s="28">
        <v>8</v>
      </c>
      <c r="B29" s="303" t="s">
        <v>110</v>
      </c>
      <c r="C29" s="9">
        <v>17454</v>
      </c>
      <c r="D29" s="9">
        <v>13847</v>
      </c>
      <c r="E29" s="41">
        <v>119.7</v>
      </c>
      <c r="F29" s="41">
        <f t="shared" si="0"/>
        <v>126.04896367444212</v>
      </c>
      <c r="G29" s="96"/>
    </row>
    <row r="30" spans="1:11">
      <c r="A30" s="28">
        <v>9</v>
      </c>
      <c r="B30" s="303" t="s">
        <v>226</v>
      </c>
      <c r="C30" s="9">
        <v>17348</v>
      </c>
      <c r="D30" s="9">
        <v>10731</v>
      </c>
      <c r="E30" s="41">
        <v>99.4</v>
      </c>
      <c r="F30" s="231">
        <f t="shared" si="0"/>
        <v>161.66247320846148</v>
      </c>
      <c r="G30" s="96"/>
    </row>
    <row r="31" spans="1:11" ht="14.25" thickBot="1">
      <c r="A31" s="108">
        <v>10</v>
      </c>
      <c r="B31" s="303" t="s">
        <v>111</v>
      </c>
      <c r="C31" s="101">
        <v>14924</v>
      </c>
      <c r="D31" s="101">
        <v>15139</v>
      </c>
      <c r="E31" s="102">
        <v>101.6</v>
      </c>
      <c r="F31" s="102">
        <f t="shared" si="0"/>
        <v>98.579826937050001</v>
      </c>
      <c r="G31" s="104"/>
    </row>
    <row r="32" spans="1:11" ht="14.25" thickBot="1">
      <c r="A32" s="80"/>
      <c r="B32" s="81" t="s">
        <v>64</v>
      </c>
      <c r="C32" s="82">
        <v>400868</v>
      </c>
      <c r="D32" s="82">
        <v>371518</v>
      </c>
      <c r="E32" s="85">
        <v>104.5</v>
      </c>
      <c r="F32" s="107">
        <f t="shared" si="0"/>
        <v>107.90002099494507</v>
      </c>
      <c r="G32" s="121">
        <v>51.7</v>
      </c>
    </row>
    <row r="33" spans="5:6">
      <c r="E33" s="64"/>
      <c r="F33" s="21"/>
    </row>
    <row r="35" spans="5:6">
      <c r="E35" s="64"/>
      <c r="F35" s="21"/>
    </row>
    <row r="36" spans="5:6">
      <c r="E36" s="64"/>
      <c r="F36" s="21"/>
    </row>
    <row r="37" spans="5:6">
      <c r="E37" s="64"/>
      <c r="F37" s="21"/>
    </row>
    <row r="38" spans="5:6">
      <c r="E38" s="64"/>
      <c r="F38" s="21"/>
    </row>
    <row r="39" spans="5:6">
      <c r="E39" s="64"/>
      <c r="F39" s="21"/>
    </row>
    <row r="40" spans="5:6">
      <c r="E40" s="64"/>
      <c r="F40" s="21"/>
    </row>
    <row r="41" spans="5:6">
      <c r="E41" s="64"/>
      <c r="F41" s="21"/>
    </row>
    <row r="42" spans="5:6">
      <c r="E42" s="64"/>
      <c r="F42" s="21"/>
    </row>
    <row r="43" spans="5:6">
      <c r="E43" s="64"/>
      <c r="F43" s="21"/>
    </row>
    <row r="44" spans="5:6">
      <c r="E44" s="1"/>
    </row>
    <row r="52" spans="1:8" ht="14.25" thickBot="1"/>
    <row r="53" spans="1:8">
      <c r="A53" s="92" t="s">
        <v>49</v>
      </c>
      <c r="B53" s="93" t="s">
        <v>50</v>
      </c>
      <c r="C53" s="74" t="s">
        <v>218</v>
      </c>
      <c r="D53" s="74" t="s">
        <v>210</v>
      </c>
      <c r="E53" s="93" t="s">
        <v>43</v>
      </c>
      <c r="F53" s="93" t="s">
        <v>51</v>
      </c>
      <c r="G53" s="94" t="s">
        <v>63</v>
      </c>
    </row>
    <row r="54" spans="1:8">
      <c r="A54" s="95">
        <v>1</v>
      </c>
      <c r="B54" s="158" t="s">
        <v>88</v>
      </c>
      <c r="C54" s="9">
        <v>30656</v>
      </c>
      <c r="D54" s="9">
        <v>33352</v>
      </c>
      <c r="E54" s="109">
        <v>110.5</v>
      </c>
      <c r="F54" s="41">
        <f>SUM(C54/D54*100)</f>
        <v>91.916526745022793</v>
      </c>
      <c r="G54" s="96"/>
    </row>
    <row r="55" spans="1:8">
      <c r="A55" s="95">
        <v>2</v>
      </c>
      <c r="B55" s="7" t="s">
        <v>85</v>
      </c>
      <c r="C55" s="9">
        <v>3513</v>
      </c>
      <c r="D55" s="9">
        <v>4846</v>
      </c>
      <c r="E55" s="109">
        <v>101.5</v>
      </c>
      <c r="F55" s="41">
        <f t="shared" ref="F55:F64" si="1">SUM(C55/D55*100)</f>
        <v>72.492777548493606</v>
      </c>
      <c r="G55" s="96"/>
    </row>
    <row r="56" spans="1:8">
      <c r="A56" s="95">
        <v>3</v>
      </c>
      <c r="B56" s="303" t="s">
        <v>115</v>
      </c>
      <c r="C56" s="9">
        <v>2770</v>
      </c>
      <c r="D56" s="9">
        <v>1330</v>
      </c>
      <c r="E56" s="109">
        <v>140.19999999999999</v>
      </c>
      <c r="F56" s="41">
        <f t="shared" si="1"/>
        <v>208.27067669172931</v>
      </c>
      <c r="G56" s="96"/>
    </row>
    <row r="57" spans="1:8">
      <c r="A57" s="95">
        <v>4</v>
      </c>
      <c r="B57" s="303" t="s">
        <v>117</v>
      </c>
      <c r="C57" s="9">
        <v>1489</v>
      </c>
      <c r="D57" s="9">
        <v>1474</v>
      </c>
      <c r="E57" s="109">
        <v>100.8</v>
      </c>
      <c r="F57" s="41">
        <f t="shared" si="1"/>
        <v>101.01763907734056</v>
      </c>
      <c r="G57" s="96"/>
      <c r="H57" s="63"/>
    </row>
    <row r="58" spans="1:8">
      <c r="A58" s="95">
        <v>5</v>
      </c>
      <c r="B58" s="303" t="s">
        <v>114</v>
      </c>
      <c r="C58" s="9">
        <v>1327</v>
      </c>
      <c r="D58" s="9">
        <v>1279</v>
      </c>
      <c r="E58" s="70">
        <v>122.2</v>
      </c>
      <c r="F58" s="41">
        <f t="shared" si="1"/>
        <v>103.75293197810788</v>
      </c>
      <c r="G58" s="96"/>
    </row>
    <row r="59" spans="1:8">
      <c r="A59" s="95">
        <v>6</v>
      </c>
      <c r="B59" s="303" t="s">
        <v>157</v>
      </c>
      <c r="C59" s="9">
        <v>1293</v>
      </c>
      <c r="D59" s="9">
        <v>632</v>
      </c>
      <c r="E59" s="109">
        <v>110.5</v>
      </c>
      <c r="F59" s="41">
        <f t="shared" si="1"/>
        <v>204.58860759493672</v>
      </c>
      <c r="G59" s="96"/>
    </row>
    <row r="60" spans="1:8">
      <c r="A60" s="95">
        <v>7</v>
      </c>
      <c r="B60" s="303" t="s">
        <v>106</v>
      </c>
      <c r="C60" s="9">
        <v>1072</v>
      </c>
      <c r="D60" s="9">
        <v>1297</v>
      </c>
      <c r="E60" s="109">
        <v>107.7</v>
      </c>
      <c r="F60" s="41">
        <f t="shared" si="1"/>
        <v>82.652274479568234</v>
      </c>
      <c r="G60" s="96"/>
    </row>
    <row r="61" spans="1:8">
      <c r="A61" s="95">
        <v>8</v>
      </c>
      <c r="B61" s="303" t="s">
        <v>108</v>
      </c>
      <c r="C61" s="9">
        <v>811</v>
      </c>
      <c r="D61" s="9">
        <v>954</v>
      </c>
      <c r="E61" s="109">
        <v>101.5</v>
      </c>
      <c r="F61" s="41">
        <f t="shared" si="1"/>
        <v>85.010482180293508</v>
      </c>
      <c r="G61" s="96"/>
    </row>
    <row r="62" spans="1:8">
      <c r="A62" s="95">
        <v>9</v>
      </c>
      <c r="B62" s="303" t="s">
        <v>226</v>
      </c>
      <c r="C62" s="9">
        <v>804</v>
      </c>
      <c r="D62" s="9">
        <v>791</v>
      </c>
      <c r="E62" s="109">
        <v>168.9</v>
      </c>
      <c r="F62" s="231">
        <f t="shared" si="1"/>
        <v>101.64348925410873</v>
      </c>
      <c r="G62" s="96"/>
    </row>
    <row r="63" spans="1:8" ht="14.25" thickBot="1">
      <c r="A63" s="97">
        <v>10</v>
      </c>
      <c r="B63" s="303" t="s">
        <v>109</v>
      </c>
      <c r="C63" s="98">
        <v>649</v>
      </c>
      <c r="D63" s="98">
        <v>941</v>
      </c>
      <c r="E63" s="110">
        <v>156</v>
      </c>
      <c r="F63" s="41">
        <f t="shared" si="1"/>
        <v>68.969181721572795</v>
      </c>
      <c r="G63" s="99"/>
    </row>
    <row r="64" spans="1:8" ht="14.25" thickBot="1">
      <c r="A64" s="80"/>
      <c r="B64" s="81" t="s">
        <v>60</v>
      </c>
      <c r="C64" s="82">
        <v>46449</v>
      </c>
      <c r="D64" s="82">
        <v>49120</v>
      </c>
      <c r="E64" s="83">
        <v>111.7</v>
      </c>
      <c r="F64" s="107">
        <f t="shared" si="1"/>
        <v>94.562296416938111</v>
      </c>
      <c r="G64" s="121">
        <v>115.3</v>
      </c>
    </row>
    <row r="67" spans="5:6">
      <c r="E67" s="64"/>
      <c r="F67" s="64"/>
    </row>
    <row r="68" spans="5:6">
      <c r="E68" s="64"/>
      <c r="F68" s="64"/>
    </row>
    <row r="69" spans="5:6">
      <c r="E69" s="64"/>
      <c r="F69" s="64"/>
    </row>
    <row r="70" spans="5:6">
      <c r="E70" s="64"/>
      <c r="F70" s="64"/>
    </row>
    <row r="71" spans="5:6">
      <c r="E71" s="64"/>
      <c r="F71" s="64"/>
    </row>
    <row r="72" spans="5:6">
      <c r="E72" s="64"/>
      <c r="F72" s="64"/>
    </row>
    <row r="73" spans="5:6">
      <c r="E73" s="64"/>
      <c r="F73" s="64"/>
    </row>
    <row r="74" spans="5:6">
      <c r="E74" s="64"/>
      <c r="F74" s="64"/>
    </row>
    <row r="75" spans="5:6">
      <c r="E75" s="64"/>
      <c r="F75" s="64"/>
    </row>
    <row r="76" spans="5:6">
      <c r="E76" s="64"/>
      <c r="F76" s="64"/>
    </row>
    <row r="77" spans="5:6">
      <c r="E77" s="1"/>
      <c r="F77" s="64"/>
    </row>
    <row r="78" spans="5:6">
      <c r="E78" s="1"/>
      <c r="F78" s="64"/>
    </row>
    <row r="79" spans="5:6">
      <c r="E79" s="1"/>
      <c r="F79" s="64"/>
    </row>
    <row r="80" spans="5:6">
      <c r="E80" s="1"/>
      <c r="F80" s="64"/>
    </row>
    <row r="81" spans="5:6">
      <c r="E81" s="1"/>
      <c r="F81" s="1"/>
    </row>
  </sheetData>
  <phoneticPr fontId="2"/>
  <pageMargins left="0.78740157480314965" right="0" top="0.39370078740157483" bottom="0" header="0.51181102362204722" footer="0.51181102362204722"/>
  <pageSetup paperSize="9" scale="95" orientation="portrait" r:id="rId1"/>
  <headerFooter alignWithMargins="0">
    <oddFooter>&amp;C
&amp;14-11-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9:I68"/>
  <sheetViews>
    <sheetView workbookViewId="0">
      <selection activeCell="G65" sqref="G65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</cols>
  <sheetData>
    <row r="19" spans="1:7" ht="14.25" thickBot="1"/>
    <row r="20" spans="1:7">
      <c r="A20" s="92" t="s">
        <v>49</v>
      </c>
      <c r="B20" s="93" t="s">
        <v>50</v>
      </c>
      <c r="C20" s="74" t="s">
        <v>218</v>
      </c>
      <c r="D20" s="74" t="s">
        <v>210</v>
      </c>
      <c r="E20" s="93" t="s">
        <v>43</v>
      </c>
      <c r="F20" s="93" t="s">
        <v>51</v>
      </c>
      <c r="G20" s="94" t="s">
        <v>63</v>
      </c>
    </row>
    <row r="21" spans="1:7">
      <c r="A21" s="95">
        <v>1</v>
      </c>
      <c r="B21" s="303" t="s">
        <v>117</v>
      </c>
      <c r="C21" s="9">
        <v>38926</v>
      </c>
      <c r="D21" s="9">
        <v>39465</v>
      </c>
      <c r="E21" s="109">
        <v>129.30000000000001</v>
      </c>
      <c r="F21" s="41">
        <f t="shared" ref="F21:F31" si="0">SUM(C21/D21*100)</f>
        <v>98.634232864563543</v>
      </c>
      <c r="G21" s="96"/>
    </row>
    <row r="22" spans="1:7">
      <c r="A22" s="95">
        <v>2</v>
      </c>
      <c r="B22" s="303" t="s">
        <v>108</v>
      </c>
      <c r="C22" s="9">
        <v>19702</v>
      </c>
      <c r="D22" s="9">
        <v>18738</v>
      </c>
      <c r="E22" s="109">
        <v>114</v>
      </c>
      <c r="F22" s="41">
        <f t="shared" si="0"/>
        <v>105.14462589390543</v>
      </c>
      <c r="G22" s="96"/>
    </row>
    <row r="23" spans="1:7" ht="13.5" customHeight="1">
      <c r="A23" s="95">
        <v>3</v>
      </c>
      <c r="B23" s="303" t="s">
        <v>192</v>
      </c>
      <c r="C23" s="9">
        <v>17023</v>
      </c>
      <c r="D23" s="9">
        <v>16760</v>
      </c>
      <c r="E23" s="109">
        <v>100.9</v>
      </c>
      <c r="F23" s="41">
        <f t="shared" si="0"/>
        <v>101.56921241050118</v>
      </c>
      <c r="G23" s="96"/>
    </row>
    <row r="24" spans="1:7" ht="13.5" customHeight="1">
      <c r="A24" s="95">
        <v>4</v>
      </c>
      <c r="B24" s="303" t="s">
        <v>106</v>
      </c>
      <c r="C24" s="9">
        <v>15990</v>
      </c>
      <c r="D24" s="9">
        <v>11009</v>
      </c>
      <c r="E24" s="109">
        <v>104.4</v>
      </c>
      <c r="F24" s="41">
        <f t="shared" si="0"/>
        <v>145.24479970932873</v>
      </c>
      <c r="G24" s="96"/>
    </row>
    <row r="25" spans="1:7" ht="13.5" customHeight="1">
      <c r="A25" s="95">
        <v>5</v>
      </c>
      <c r="B25" s="303" t="s">
        <v>110</v>
      </c>
      <c r="C25" s="9">
        <v>8069</v>
      </c>
      <c r="D25" s="9">
        <v>7507</v>
      </c>
      <c r="E25" s="109">
        <v>105.3</v>
      </c>
      <c r="F25" s="41">
        <f t="shared" si="0"/>
        <v>107.48634607699481</v>
      </c>
      <c r="G25" s="96"/>
    </row>
    <row r="26" spans="1:7" ht="13.5" customHeight="1">
      <c r="A26" s="95">
        <v>6</v>
      </c>
      <c r="B26" s="303" t="s">
        <v>109</v>
      </c>
      <c r="C26" s="9">
        <v>7610</v>
      </c>
      <c r="D26" s="9">
        <v>7583</v>
      </c>
      <c r="E26" s="109">
        <v>103</v>
      </c>
      <c r="F26" s="231">
        <f t="shared" si="0"/>
        <v>100.35605960701571</v>
      </c>
      <c r="G26" s="96"/>
    </row>
    <row r="27" spans="1:7" ht="13.5" customHeight="1">
      <c r="A27" s="95">
        <v>7</v>
      </c>
      <c r="B27" s="303" t="s">
        <v>115</v>
      </c>
      <c r="C27" s="9">
        <v>5047</v>
      </c>
      <c r="D27" s="9">
        <v>3884</v>
      </c>
      <c r="E27" s="109">
        <v>116.9</v>
      </c>
      <c r="F27" s="231">
        <f t="shared" si="0"/>
        <v>129.94335736354273</v>
      </c>
      <c r="G27" s="96"/>
    </row>
    <row r="28" spans="1:7" ht="13.5" customHeight="1">
      <c r="A28" s="95">
        <v>8</v>
      </c>
      <c r="B28" s="303" t="s">
        <v>87</v>
      </c>
      <c r="C28" s="9">
        <v>4287</v>
      </c>
      <c r="D28" s="9">
        <v>5856</v>
      </c>
      <c r="E28" s="109">
        <v>85.7</v>
      </c>
      <c r="F28" s="41">
        <f t="shared" si="0"/>
        <v>73.206967213114751</v>
      </c>
      <c r="G28" s="96"/>
    </row>
    <row r="29" spans="1:7" ht="13.5" customHeight="1">
      <c r="A29" s="95">
        <v>9</v>
      </c>
      <c r="B29" s="303" t="s">
        <v>164</v>
      </c>
      <c r="C29" s="111">
        <v>3641</v>
      </c>
      <c r="D29" s="101">
        <v>5060</v>
      </c>
      <c r="E29" s="112">
        <v>91.4</v>
      </c>
      <c r="F29" s="41">
        <f t="shared" si="0"/>
        <v>71.956521739130437</v>
      </c>
      <c r="G29" s="96"/>
    </row>
    <row r="30" spans="1:7" ht="13.5" customHeight="1" thickBot="1">
      <c r="A30" s="100">
        <v>10</v>
      </c>
      <c r="B30" s="303" t="s">
        <v>157</v>
      </c>
      <c r="C30" s="101">
        <v>3220</v>
      </c>
      <c r="D30" s="101">
        <v>826</v>
      </c>
      <c r="E30" s="112">
        <v>94.7</v>
      </c>
      <c r="F30" s="231">
        <f t="shared" si="0"/>
        <v>389.83050847457628</v>
      </c>
      <c r="G30" s="104"/>
    </row>
    <row r="31" spans="1:7" ht="13.5" customHeight="1" thickBot="1">
      <c r="A31" s="80"/>
      <c r="B31" s="81" t="s">
        <v>66</v>
      </c>
      <c r="C31" s="82">
        <v>139888</v>
      </c>
      <c r="D31" s="82">
        <v>132207</v>
      </c>
      <c r="E31" s="83">
        <v>110</v>
      </c>
      <c r="F31" s="107">
        <f t="shared" si="0"/>
        <v>105.80982852647742</v>
      </c>
      <c r="G31" s="121">
        <v>93.4</v>
      </c>
    </row>
    <row r="32" spans="1:7" ht="13.5" customHeight="1"/>
    <row r="33" spans="7:7" ht="13.5" customHeight="1">
      <c r="G33" s="51"/>
    </row>
    <row r="34" spans="7:7" ht="13.5" customHeight="1"/>
    <row r="35" spans="7:7" ht="13.5" customHeight="1"/>
    <row r="36" spans="7:7" ht="13.5" customHeight="1"/>
    <row r="37" spans="7:7" ht="13.5" customHeight="1"/>
    <row r="38" spans="7:7" ht="13.5" customHeight="1"/>
    <row r="39" spans="7:7" ht="13.5" customHeight="1"/>
    <row r="52" spans="1:7" ht="14.25" thickBot="1"/>
    <row r="53" spans="1:7">
      <c r="A53" s="92" t="s">
        <v>49</v>
      </c>
      <c r="B53" s="93" t="s">
        <v>50</v>
      </c>
      <c r="C53" s="74" t="s">
        <v>218</v>
      </c>
      <c r="D53" s="74" t="s">
        <v>210</v>
      </c>
      <c r="E53" s="93" t="s">
        <v>43</v>
      </c>
      <c r="F53" s="93" t="s">
        <v>51</v>
      </c>
      <c r="G53" s="94" t="s">
        <v>65</v>
      </c>
    </row>
    <row r="54" spans="1:7">
      <c r="A54" s="95">
        <v>1</v>
      </c>
      <c r="B54" s="303" t="s">
        <v>87</v>
      </c>
      <c r="C54" s="6">
        <v>76354</v>
      </c>
      <c r="D54" s="9">
        <v>21297</v>
      </c>
      <c r="E54" s="41">
        <v>129.9</v>
      </c>
      <c r="F54" s="41">
        <f t="shared" ref="F54:F64" si="1">SUM(C54/D54*100)</f>
        <v>358.51997933981312</v>
      </c>
      <c r="G54" s="96"/>
    </row>
    <row r="55" spans="1:7">
      <c r="A55" s="95">
        <v>2</v>
      </c>
      <c r="B55" s="303" t="s">
        <v>111</v>
      </c>
      <c r="C55" s="6">
        <v>33583</v>
      </c>
      <c r="D55" s="9">
        <v>16060</v>
      </c>
      <c r="E55" s="41">
        <v>121.6</v>
      </c>
      <c r="F55" s="41">
        <f t="shared" si="1"/>
        <v>209.10958904109589</v>
      </c>
      <c r="G55" s="96"/>
    </row>
    <row r="56" spans="1:7">
      <c r="A56" s="95">
        <v>3</v>
      </c>
      <c r="B56" s="303" t="s">
        <v>106</v>
      </c>
      <c r="C56" s="6">
        <v>29192</v>
      </c>
      <c r="D56" s="9">
        <v>45109</v>
      </c>
      <c r="E56" s="467">
        <v>96.2</v>
      </c>
      <c r="F56" s="41">
        <f t="shared" si="1"/>
        <v>64.714358553725418</v>
      </c>
      <c r="G56" s="96"/>
    </row>
    <row r="57" spans="1:7">
      <c r="A57" s="95">
        <v>4</v>
      </c>
      <c r="B57" s="303" t="s">
        <v>88</v>
      </c>
      <c r="C57" s="6">
        <v>20750</v>
      </c>
      <c r="D57" s="6">
        <v>24163</v>
      </c>
      <c r="E57" s="41">
        <v>101.5</v>
      </c>
      <c r="F57" s="41">
        <f t="shared" si="1"/>
        <v>85.875098290775156</v>
      </c>
      <c r="G57" s="96"/>
    </row>
    <row r="58" spans="1:7">
      <c r="A58" s="95">
        <v>5</v>
      </c>
      <c r="B58" s="303" t="s">
        <v>157</v>
      </c>
      <c r="C58" s="6">
        <v>19589</v>
      </c>
      <c r="D58" s="9">
        <v>26092</v>
      </c>
      <c r="E58" s="41">
        <v>97.6</v>
      </c>
      <c r="F58" s="41">
        <f t="shared" si="1"/>
        <v>75.07665184730952</v>
      </c>
      <c r="G58" s="96"/>
    </row>
    <row r="59" spans="1:7">
      <c r="A59" s="95">
        <v>6</v>
      </c>
      <c r="B59" s="303" t="s">
        <v>109</v>
      </c>
      <c r="C59" s="6">
        <v>16786</v>
      </c>
      <c r="D59" s="9">
        <v>15794</v>
      </c>
      <c r="E59" s="41">
        <v>101.1</v>
      </c>
      <c r="F59" s="41">
        <f t="shared" si="1"/>
        <v>106.28086615170318</v>
      </c>
      <c r="G59" s="96"/>
    </row>
    <row r="60" spans="1:7">
      <c r="A60" s="95">
        <v>7</v>
      </c>
      <c r="B60" s="303" t="s">
        <v>115</v>
      </c>
      <c r="C60" s="6">
        <v>14323</v>
      </c>
      <c r="D60" s="9">
        <v>13238</v>
      </c>
      <c r="E60" s="41">
        <v>96.7</v>
      </c>
      <c r="F60" s="41">
        <f t="shared" si="1"/>
        <v>108.19610213023114</v>
      </c>
      <c r="G60" s="96"/>
    </row>
    <row r="61" spans="1:7">
      <c r="A61" s="95">
        <v>8</v>
      </c>
      <c r="B61" s="303" t="s">
        <v>85</v>
      </c>
      <c r="C61" s="6">
        <v>12587</v>
      </c>
      <c r="D61" s="9">
        <v>12649</v>
      </c>
      <c r="E61" s="41">
        <v>107.5</v>
      </c>
      <c r="F61" s="41">
        <f t="shared" si="1"/>
        <v>99.509842675310296</v>
      </c>
      <c r="G61" s="96"/>
    </row>
    <row r="62" spans="1:7">
      <c r="A62" s="95">
        <v>9</v>
      </c>
      <c r="B62" s="303" t="s">
        <v>156</v>
      </c>
      <c r="C62" s="111">
        <v>11161</v>
      </c>
      <c r="D62" s="101">
        <v>11467</v>
      </c>
      <c r="E62" s="102">
        <v>98.7</v>
      </c>
      <c r="F62" s="41">
        <f t="shared" si="1"/>
        <v>97.331472922298772</v>
      </c>
      <c r="G62" s="96"/>
    </row>
    <row r="63" spans="1:7" ht="14.25" thickBot="1">
      <c r="A63" s="100">
        <v>10</v>
      </c>
      <c r="B63" s="303" t="s">
        <v>225</v>
      </c>
      <c r="C63" s="111">
        <v>9501</v>
      </c>
      <c r="D63" s="101">
        <v>8768</v>
      </c>
      <c r="E63" s="102">
        <v>98.9</v>
      </c>
      <c r="F63" s="102">
        <f t="shared" si="1"/>
        <v>108.35994525547446</v>
      </c>
      <c r="G63" s="104"/>
    </row>
    <row r="64" spans="1:7" ht="14.25" thickBot="1">
      <c r="A64" s="80"/>
      <c r="B64" s="81" t="s">
        <v>62</v>
      </c>
      <c r="C64" s="82">
        <v>295594</v>
      </c>
      <c r="D64" s="82">
        <v>241016</v>
      </c>
      <c r="E64" s="85">
        <v>110.5</v>
      </c>
      <c r="F64" s="107">
        <f t="shared" si="1"/>
        <v>122.64496962857238</v>
      </c>
      <c r="G64" s="121">
        <v>67.099999999999994</v>
      </c>
    </row>
    <row r="68" spans="9:9">
      <c r="I68" s="21"/>
    </row>
  </sheetData>
  <phoneticPr fontId="2"/>
  <pageMargins left="0.78740157480314965" right="0" top="0.39370078740157483" bottom="0.39370078740157483" header="0.51181102362204722" footer="0.51181102362204722"/>
  <pageSetup paperSize="9" scale="95" orientation="portrait" r:id="rId1"/>
  <headerFooter alignWithMargins="0">
    <oddFooter>&amp;C
&amp;14-12-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6:AA73"/>
  <sheetViews>
    <sheetView workbookViewId="0">
      <selection activeCell="K72" sqref="K72"/>
    </sheetView>
  </sheetViews>
  <sheetFormatPr defaultRowHeight="13.5"/>
  <cols>
    <col min="1" max="1" width="9.375" style="315" customWidth="1"/>
    <col min="2" max="2" width="6.625" style="315" customWidth="1"/>
    <col min="3" max="3" width="6.875" style="315" customWidth="1"/>
    <col min="4" max="4" width="6.125" style="315" customWidth="1"/>
    <col min="5" max="5" width="6.625" style="315" customWidth="1"/>
    <col min="6" max="13" width="6.125" style="315" customWidth="1"/>
    <col min="14" max="14" width="8.625" style="315" customWidth="1"/>
    <col min="15" max="15" width="8.375" style="315" customWidth="1"/>
    <col min="16" max="16" width="5" style="315" customWidth="1"/>
    <col min="17" max="17" width="11.25" style="213" customWidth="1"/>
    <col min="18" max="18" width="12.5" style="315" customWidth="1"/>
    <col min="19" max="26" width="7.625" style="315" customWidth="1"/>
    <col min="27" max="16384" width="9" style="315"/>
  </cols>
  <sheetData>
    <row r="6" spans="1:17">
      <c r="Q6" s="420"/>
    </row>
    <row r="10" spans="1:17">
      <c r="O10" s="276"/>
    </row>
    <row r="15" spans="1:17" ht="12.75" customHeight="1"/>
    <row r="16" spans="1:17" ht="11.1" customHeight="1">
      <c r="A16" s="16"/>
      <c r="B16" s="210" t="s">
        <v>102</v>
      </c>
      <c r="C16" s="210" t="s">
        <v>103</v>
      </c>
      <c r="D16" s="210" t="s">
        <v>104</v>
      </c>
      <c r="E16" s="210" t="s">
        <v>93</v>
      </c>
      <c r="F16" s="210" t="s">
        <v>94</v>
      </c>
      <c r="G16" s="210" t="s">
        <v>95</v>
      </c>
      <c r="H16" s="210" t="s">
        <v>96</v>
      </c>
      <c r="I16" s="210" t="s">
        <v>97</v>
      </c>
      <c r="J16" s="210" t="s">
        <v>98</v>
      </c>
      <c r="K16" s="210" t="s">
        <v>99</v>
      </c>
      <c r="L16" s="210" t="s">
        <v>100</v>
      </c>
      <c r="M16" s="282" t="s">
        <v>101</v>
      </c>
      <c r="N16" s="284" t="s">
        <v>149</v>
      </c>
      <c r="O16" s="210" t="s">
        <v>151</v>
      </c>
    </row>
    <row r="17" spans="1:27" ht="11.1" customHeight="1">
      <c r="A17" s="10" t="s">
        <v>194</v>
      </c>
      <c r="B17" s="207">
        <v>71.900000000000006</v>
      </c>
      <c r="C17" s="207">
        <v>72.8</v>
      </c>
      <c r="D17" s="207">
        <v>70.8</v>
      </c>
      <c r="E17" s="207">
        <v>69.3</v>
      </c>
      <c r="F17" s="207">
        <v>67.3</v>
      </c>
      <c r="G17" s="207">
        <v>67.400000000000006</v>
      </c>
      <c r="H17" s="207">
        <v>65.900000000000006</v>
      </c>
      <c r="I17" s="207">
        <v>59.5</v>
      </c>
      <c r="J17" s="207">
        <v>62.3</v>
      </c>
      <c r="K17" s="207">
        <v>71.400000000000006</v>
      </c>
      <c r="L17" s="207">
        <v>58.5</v>
      </c>
      <c r="M17" s="208">
        <v>59.7</v>
      </c>
      <c r="N17" s="286">
        <f>SUM(B17:M17)</f>
        <v>796.8</v>
      </c>
      <c r="O17" s="285">
        <v>89</v>
      </c>
      <c r="P17" s="201"/>
      <c r="Q17" s="287"/>
      <c r="R17" s="288"/>
      <c r="S17" s="288"/>
      <c r="T17" s="201"/>
      <c r="U17" s="201"/>
      <c r="V17" s="201"/>
      <c r="W17" s="201"/>
      <c r="X17" s="201"/>
      <c r="Y17" s="201"/>
      <c r="Z17" s="1"/>
      <c r="AA17" s="1"/>
    </row>
    <row r="18" spans="1:27" ht="11.1" customHeight="1">
      <c r="A18" s="10" t="s">
        <v>197</v>
      </c>
      <c r="B18" s="207">
        <v>55.9</v>
      </c>
      <c r="C18" s="207">
        <v>51.2</v>
      </c>
      <c r="D18" s="207">
        <v>69.599999999999994</v>
      </c>
      <c r="E18" s="207">
        <v>75</v>
      </c>
      <c r="F18" s="207">
        <v>69</v>
      </c>
      <c r="G18" s="207">
        <v>73.8</v>
      </c>
      <c r="H18" s="207">
        <v>72.400000000000006</v>
      </c>
      <c r="I18" s="207">
        <v>71.8</v>
      </c>
      <c r="J18" s="207">
        <v>69.3</v>
      </c>
      <c r="K18" s="207">
        <v>71.099999999999994</v>
      </c>
      <c r="L18" s="207">
        <v>59.4</v>
      </c>
      <c r="M18" s="208">
        <v>58.7</v>
      </c>
      <c r="N18" s="286">
        <f>SUM(B18:M18)</f>
        <v>797.19999999999993</v>
      </c>
      <c r="O18" s="285">
        <f t="shared" ref="O18:O20" si="0">ROUND(N18/N17*100,1)</f>
        <v>100.1</v>
      </c>
      <c r="P18" s="201"/>
      <c r="Q18" s="288"/>
      <c r="R18" s="288"/>
      <c r="S18" s="288"/>
      <c r="T18" s="201"/>
      <c r="U18" s="201"/>
      <c r="V18" s="201"/>
      <c r="W18" s="201"/>
      <c r="X18" s="201"/>
      <c r="Y18" s="201"/>
      <c r="Z18" s="1"/>
      <c r="AA18" s="1"/>
    </row>
    <row r="19" spans="1:27" ht="11.1" customHeight="1">
      <c r="A19" s="10" t="s">
        <v>203</v>
      </c>
      <c r="B19" s="207">
        <v>49.3</v>
      </c>
      <c r="C19" s="207">
        <v>64.900000000000006</v>
      </c>
      <c r="D19" s="207">
        <v>65.8</v>
      </c>
      <c r="E19" s="207">
        <v>72.599999999999994</v>
      </c>
      <c r="F19" s="207">
        <v>63.4</v>
      </c>
      <c r="G19" s="207">
        <v>66.2</v>
      </c>
      <c r="H19" s="209">
        <v>68</v>
      </c>
      <c r="I19" s="207">
        <v>72.900000000000006</v>
      </c>
      <c r="J19" s="207">
        <v>69.599999999999994</v>
      </c>
      <c r="K19" s="207">
        <v>66.400000000000006</v>
      </c>
      <c r="L19" s="207">
        <v>65.099999999999994</v>
      </c>
      <c r="M19" s="208">
        <v>62.1</v>
      </c>
      <c r="N19" s="286">
        <f>SUM(B19:M19)</f>
        <v>786.30000000000007</v>
      </c>
      <c r="O19" s="285">
        <f t="shared" si="0"/>
        <v>98.6</v>
      </c>
      <c r="P19" s="201"/>
      <c r="Q19" s="223"/>
      <c r="R19" s="288"/>
      <c r="S19" s="288"/>
      <c r="T19" s="201"/>
      <c r="U19" s="201"/>
      <c r="V19" s="201"/>
      <c r="W19" s="201"/>
      <c r="X19" s="201"/>
      <c r="Y19" s="201"/>
      <c r="Z19" s="1"/>
      <c r="AA19" s="1"/>
    </row>
    <row r="20" spans="1:27" ht="11.1" customHeight="1">
      <c r="A20" s="10" t="s">
        <v>210</v>
      </c>
      <c r="B20" s="207">
        <v>63.2</v>
      </c>
      <c r="C20" s="207">
        <v>70</v>
      </c>
      <c r="D20" s="207">
        <v>71.900000000000006</v>
      </c>
      <c r="E20" s="207">
        <v>79.599999999999994</v>
      </c>
      <c r="F20" s="207">
        <v>76.7</v>
      </c>
      <c r="G20" s="207">
        <v>86</v>
      </c>
      <c r="H20" s="209">
        <v>86.4</v>
      </c>
      <c r="I20" s="207">
        <v>75.400000000000006</v>
      </c>
      <c r="J20" s="207">
        <v>75.400000000000006</v>
      </c>
      <c r="K20" s="207">
        <v>78.400000000000006</v>
      </c>
      <c r="L20" s="207">
        <v>67.5</v>
      </c>
      <c r="M20" s="208">
        <v>73.099999999999994</v>
      </c>
      <c r="N20" s="286">
        <f>SUM(B20:M20)</f>
        <v>903.59999999999991</v>
      </c>
      <c r="O20" s="285">
        <f t="shared" si="0"/>
        <v>114.9</v>
      </c>
      <c r="P20" s="201"/>
      <c r="Q20" s="223"/>
      <c r="R20" s="288"/>
      <c r="S20" s="288"/>
      <c r="T20" s="201"/>
      <c r="U20" s="201"/>
      <c r="V20" s="201"/>
      <c r="W20" s="201"/>
      <c r="X20" s="201"/>
      <c r="Y20" s="201"/>
      <c r="Z20" s="1"/>
      <c r="AA20" s="1"/>
    </row>
    <row r="21" spans="1:27" ht="11.1" customHeight="1">
      <c r="A21" s="10" t="s">
        <v>218</v>
      </c>
      <c r="B21" s="207">
        <v>61.5</v>
      </c>
      <c r="C21" s="207">
        <v>79.400000000000006</v>
      </c>
      <c r="D21" s="207">
        <v>78.3</v>
      </c>
      <c r="E21" s="207">
        <v>80.8</v>
      </c>
      <c r="F21" s="207">
        <v>75.5</v>
      </c>
      <c r="G21" s="207">
        <v>87.5</v>
      </c>
      <c r="H21" s="209">
        <v>76.400000000000006</v>
      </c>
      <c r="I21" s="207">
        <v>81.5</v>
      </c>
      <c r="J21" s="207">
        <v>93.4</v>
      </c>
      <c r="K21" s="207">
        <v>68.2</v>
      </c>
      <c r="L21" s="207"/>
      <c r="M21" s="208"/>
      <c r="N21" s="286"/>
      <c r="O21" s="285"/>
      <c r="P21" s="201"/>
      <c r="Q21" s="223"/>
      <c r="R21" s="201"/>
      <c r="S21" s="201"/>
      <c r="T21" s="201"/>
      <c r="U21" s="201"/>
      <c r="V21" s="201"/>
      <c r="W21" s="201"/>
      <c r="X21" s="201"/>
      <c r="Y21" s="201"/>
      <c r="Z21" s="1"/>
      <c r="AA21" s="1"/>
    </row>
    <row r="22" spans="1:27" ht="12.75" customHeight="1"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201"/>
      <c r="O22" s="201"/>
      <c r="P22" s="201"/>
      <c r="Q22" s="223"/>
      <c r="R22" s="201"/>
      <c r="S22" s="201"/>
      <c r="T22" s="201"/>
      <c r="U22" s="201"/>
      <c r="V22" s="201"/>
      <c r="W22" s="201"/>
      <c r="X22" s="201"/>
      <c r="Y22" s="201"/>
      <c r="Z22" s="1"/>
      <c r="AA22" s="1"/>
    </row>
    <row r="23" spans="1:27" ht="9.9499999999999993" customHeight="1">
      <c r="N23" s="201"/>
      <c r="O23" s="201"/>
      <c r="P23" s="201"/>
      <c r="Q23" s="223"/>
      <c r="R23" s="201"/>
      <c r="S23" s="201"/>
      <c r="T23" s="201"/>
      <c r="U23" s="201"/>
      <c r="V23" s="201"/>
      <c r="W23" s="201"/>
      <c r="X23" s="201"/>
      <c r="Y23" s="201"/>
      <c r="Z23" s="1"/>
      <c r="AA23" s="1"/>
    </row>
    <row r="24" spans="1:27">
      <c r="A24" s="214"/>
      <c r="B24" s="214"/>
      <c r="C24" s="214"/>
      <c r="D24" s="214"/>
      <c r="E24" s="214"/>
      <c r="F24" s="214"/>
      <c r="G24" s="214"/>
      <c r="H24" s="214"/>
      <c r="I24" s="214"/>
      <c r="J24" s="214"/>
      <c r="K24" s="214"/>
      <c r="L24" s="214"/>
      <c r="M24" s="214"/>
    </row>
    <row r="28" spans="1:27">
      <c r="O28" s="215"/>
    </row>
    <row r="33" spans="1:26">
      <c r="M33" s="51"/>
    </row>
    <row r="38" spans="1:26" ht="9.75" customHeight="1"/>
    <row r="39" spans="1:26" ht="9.75" customHeight="1"/>
    <row r="40" spans="1:26" ht="3" customHeight="1"/>
    <row r="41" spans="1:26" ht="12" customHeight="1">
      <c r="A41" s="10"/>
      <c r="B41" s="210" t="s">
        <v>102</v>
      </c>
      <c r="C41" s="210" t="s">
        <v>103</v>
      </c>
      <c r="D41" s="210" t="s">
        <v>104</v>
      </c>
      <c r="E41" s="210" t="s">
        <v>93</v>
      </c>
      <c r="F41" s="210" t="s">
        <v>94</v>
      </c>
      <c r="G41" s="210" t="s">
        <v>95</v>
      </c>
      <c r="H41" s="210" t="s">
        <v>96</v>
      </c>
      <c r="I41" s="210" t="s">
        <v>97</v>
      </c>
      <c r="J41" s="210" t="s">
        <v>98</v>
      </c>
      <c r="K41" s="210" t="s">
        <v>99</v>
      </c>
      <c r="L41" s="210" t="s">
        <v>100</v>
      </c>
      <c r="M41" s="282" t="s">
        <v>101</v>
      </c>
      <c r="N41" s="284" t="s">
        <v>150</v>
      </c>
      <c r="O41" s="210" t="s">
        <v>151</v>
      </c>
      <c r="P41" s="1"/>
      <c r="Q41" s="211"/>
      <c r="R41" s="1"/>
      <c r="S41" s="1"/>
      <c r="T41" s="1"/>
      <c r="U41" s="1"/>
      <c r="V41" s="1"/>
      <c r="W41" s="1"/>
      <c r="X41" s="1"/>
      <c r="Y41" s="1"/>
      <c r="Z41" s="1"/>
    </row>
    <row r="42" spans="1:26" ht="11.1" customHeight="1">
      <c r="A42" s="10" t="s">
        <v>194</v>
      </c>
      <c r="B42" s="216">
        <v>93</v>
      </c>
      <c r="C42" s="216">
        <v>91.6</v>
      </c>
      <c r="D42" s="216">
        <v>76.7</v>
      </c>
      <c r="E42" s="216">
        <v>88.2</v>
      </c>
      <c r="F42" s="216">
        <v>91.4</v>
      </c>
      <c r="G42" s="216">
        <v>87.4</v>
      </c>
      <c r="H42" s="216">
        <v>87.9</v>
      </c>
      <c r="I42" s="216">
        <v>89.2</v>
      </c>
      <c r="J42" s="216">
        <v>84.7</v>
      </c>
      <c r="K42" s="216">
        <v>87.3</v>
      </c>
      <c r="L42" s="216">
        <v>83.1</v>
      </c>
      <c r="M42" s="283">
        <v>75.2</v>
      </c>
      <c r="N42" s="290">
        <f>SUM(B42:M42)/12</f>
        <v>86.308333333333337</v>
      </c>
      <c r="O42" s="285">
        <v>95.1</v>
      </c>
      <c r="P42" s="201"/>
      <c r="Q42" s="390"/>
      <c r="R42" s="390"/>
      <c r="S42" s="201"/>
      <c r="T42" s="201"/>
      <c r="U42" s="201"/>
      <c r="V42" s="201"/>
      <c r="W42" s="201"/>
      <c r="X42" s="201"/>
      <c r="Y42" s="201"/>
      <c r="Z42" s="201"/>
    </row>
    <row r="43" spans="1:26" ht="11.1" customHeight="1">
      <c r="A43" s="10" t="s">
        <v>197</v>
      </c>
      <c r="B43" s="216">
        <v>77.5</v>
      </c>
      <c r="C43" s="216">
        <v>73</v>
      </c>
      <c r="D43" s="216">
        <v>75.400000000000006</v>
      </c>
      <c r="E43" s="216">
        <v>84.5</v>
      </c>
      <c r="F43" s="216">
        <v>86.8</v>
      </c>
      <c r="G43" s="216">
        <v>88.4</v>
      </c>
      <c r="H43" s="216">
        <v>86.3</v>
      </c>
      <c r="I43" s="216">
        <v>82.4</v>
      </c>
      <c r="J43" s="216">
        <v>83.7</v>
      </c>
      <c r="K43" s="216">
        <v>87.4</v>
      </c>
      <c r="L43" s="216">
        <v>84.9</v>
      </c>
      <c r="M43" s="283">
        <v>79.099999999999994</v>
      </c>
      <c r="N43" s="290">
        <f>SUM(B43:M43)/12</f>
        <v>82.45</v>
      </c>
      <c r="O43" s="285">
        <f>ROUND(N43/N42*100,1)</f>
        <v>95.5</v>
      </c>
      <c r="P43" s="201"/>
      <c r="Q43" s="390"/>
      <c r="R43" s="390"/>
      <c r="S43" s="201"/>
      <c r="T43" s="201"/>
      <c r="U43" s="201"/>
      <c r="V43" s="201"/>
      <c r="W43" s="201"/>
      <c r="X43" s="201"/>
      <c r="Y43" s="201"/>
      <c r="Z43" s="201"/>
    </row>
    <row r="44" spans="1:26" ht="11.1" customHeight="1">
      <c r="A44" s="10" t="s">
        <v>203</v>
      </c>
      <c r="B44" s="216">
        <v>77.599999999999994</v>
      </c>
      <c r="C44" s="216">
        <v>82.9</v>
      </c>
      <c r="D44" s="216">
        <v>83.6</v>
      </c>
      <c r="E44" s="216">
        <v>80.900000000000006</v>
      </c>
      <c r="F44" s="216">
        <v>84.6</v>
      </c>
      <c r="G44" s="216">
        <v>85.1</v>
      </c>
      <c r="H44" s="216">
        <v>86.3</v>
      </c>
      <c r="I44" s="216">
        <v>93.5</v>
      </c>
      <c r="J44" s="216">
        <v>91</v>
      </c>
      <c r="K44" s="216">
        <v>88.9</v>
      </c>
      <c r="L44" s="216">
        <v>82.8</v>
      </c>
      <c r="M44" s="283">
        <v>75.900000000000006</v>
      </c>
      <c r="N44" s="290">
        <f>SUM(B44:M44)/12</f>
        <v>84.424999999999997</v>
      </c>
      <c r="O44" s="285">
        <f t="shared" ref="O44:O45" si="1">ROUND(N44/N43*100,1)</f>
        <v>102.4</v>
      </c>
      <c r="P44" s="201"/>
      <c r="Q44" s="390"/>
      <c r="R44" s="390"/>
      <c r="S44" s="201"/>
      <c r="T44" s="201"/>
      <c r="U44" s="201"/>
      <c r="V44" s="201"/>
      <c r="W44" s="201"/>
      <c r="X44" s="201"/>
      <c r="Y44" s="201"/>
      <c r="Z44" s="201"/>
    </row>
    <row r="45" spans="1:26" ht="11.1" customHeight="1">
      <c r="A45" s="10" t="s">
        <v>210</v>
      </c>
      <c r="B45" s="216">
        <v>81.900000000000006</v>
      </c>
      <c r="C45" s="216">
        <v>83.2</v>
      </c>
      <c r="D45" s="216">
        <v>80.2</v>
      </c>
      <c r="E45" s="216">
        <v>83.3</v>
      </c>
      <c r="F45" s="216">
        <v>82.7</v>
      </c>
      <c r="G45" s="216">
        <v>84.9</v>
      </c>
      <c r="H45" s="216">
        <v>86.3</v>
      </c>
      <c r="I45" s="216">
        <v>86</v>
      </c>
      <c r="J45" s="216">
        <v>84.8</v>
      </c>
      <c r="K45" s="216">
        <v>89.3</v>
      </c>
      <c r="L45" s="216">
        <v>83.9</v>
      </c>
      <c r="M45" s="283">
        <v>78.099999999999994</v>
      </c>
      <c r="N45" s="290">
        <f>SUM(B45:M45)/12</f>
        <v>83.716666666666654</v>
      </c>
      <c r="O45" s="285">
        <f t="shared" si="1"/>
        <v>99.2</v>
      </c>
      <c r="P45" s="201"/>
      <c r="Q45" s="390"/>
      <c r="R45" s="390"/>
      <c r="S45" s="201"/>
      <c r="T45" s="201"/>
      <c r="U45" s="201"/>
      <c r="V45" s="201"/>
      <c r="W45" s="201"/>
      <c r="X45" s="201"/>
      <c r="Y45" s="201"/>
      <c r="Z45" s="201"/>
    </row>
    <row r="46" spans="1:26" ht="11.1" customHeight="1">
      <c r="A46" s="10" t="s">
        <v>218</v>
      </c>
      <c r="B46" s="216">
        <v>79.8</v>
      </c>
      <c r="C46" s="216">
        <v>86.7</v>
      </c>
      <c r="D46" s="216">
        <v>87.5</v>
      </c>
      <c r="E46" s="216">
        <v>89.9</v>
      </c>
      <c r="F46" s="216">
        <v>91.4</v>
      </c>
      <c r="G46" s="216">
        <v>93.2</v>
      </c>
      <c r="H46" s="216">
        <v>87.8</v>
      </c>
      <c r="I46" s="216">
        <v>85.7</v>
      </c>
      <c r="J46" s="216">
        <v>93.5</v>
      </c>
      <c r="K46" s="216">
        <v>78.5</v>
      </c>
      <c r="L46" s="216"/>
      <c r="M46" s="283"/>
      <c r="N46" s="290"/>
      <c r="O46" s="285"/>
      <c r="P46" s="201"/>
      <c r="Q46" s="390"/>
      <c r="R46" s="390"/>
      <c r="S46" s="201"/>
      <c r="T46" s="201"/>
      <c r="U46" s="201"/>
      <c r="V46" s="201"/>
      <c r="W46" s="201"/>
      <c r="X46" s="201"/>
      <c r="Y46" s="201"/>
      <c r="Z46" s="201"/>
    </row>
    <row r="47" spans="1:26" ht="11.1" customHeight="1">
      <c r="N47" s="23"/>
      <c r="O47" s="201"/>
      <c r="P47" s="201"/>
      <c r="Q47" s="223"/>
      <c r="R47" s="201"/>
      <c r="S47" s="201"/>
      <c r="T47" s="201"/>
      <c r="U47" s="201"/>
      <c r="V47" s="201"/>
      <c r="W47" s="201"/>
      <c r="X47" s="201"/>
      <c r="Y47" s="201"/>
      <c r="Z47" s="201"/>
    </row>
    <row r="48" spans="1:26" ht="11.1" customHeight="1">
      <c r="N48" s="23"/>
      <c r="O48" s="201"/>
      <c r="P48" s="201"/>
      <c r="Q48" s="223"/>
      <c r="R48" s="201"/>
      <c r="S48" s="201"/>
      <c r="T48" s="201"/>
      <c r="U48" s="201"/>
      <c r="V48" s="201"/>
      <c r="W48" s="201"/>
      <c r="X48" s="201"/>
      <c r="Y48" s="201"/>
      <c r="Z48" s="201"/>
    </row>
    <row r="49" spans="13:26">
      <c r="N49" s="1"/>
      <c r="O49" s="1"/>
      <c r="P49" s="1"/>
      <c r="Q49" s="211"/>
      <c r="R49" s="1"/>
      <c r="S49" s="1"/>
      <c r="T49" s="1"/>
      <c r="U49" s="1"/>
      <c r="V49" s="1"/>
      <c r="W49" s="1"/>
      <c r="X49" s="1"/>
      <c r="Y49" s="1"/>
      <c r="Z49" s="1"/>
    </row>
    <row r="55" spans="13:26">
      <c r="M55" s="1"/>
    </row>
    <row r="64" spans="13:26" ht="9.75" customHeight="1"/>
    <row r="65" spans="1:26" ht="9.9499999999999993" customHeight="1">
      <c r="A65" s="10"/>
      <c r="B65" s="210" t="s">
        <v>102</v>
      </c>
      <c r="C65" s="210" t="s">
        <v>103</v>
      </c>
      <c r="D65" s="210" t="s">
        <v>104</v>
      </c>
      <c r="E65" s="210" t="s">
        <v>93</v>
      </c>
      <c r="F65" s="210" t="s">
        <v>94</v>
      </c>
      <c r="G65" s="210" t="s">
        <v>95</v>
      </c>
      <c r="H65" s="210" t="s">
        <v>96</v>
      </c>
      <c r="I65" s="210" t="s">
        <v>97</v>
      </c>
      <c r="J65" s="210" t="s">
        <v>98</v>
      </c>
      <c r="K65" s="210" t="s">
        <v>99</v>
      </c>
      <c r="L65" s="210" t="s">
        <v>100</v>
      </c>
      <c r="M65" s="282" t="s">
        <v>101</v>
      </c>
      <c r="N65" s="284" t="s">
        <v>150</v>
      </c>
      <c r="O65" s="394" t="s">
        <v>151</v>
      </c>
    </row>
    <row r="66" spans="1:26" ht="11.1" customHeight="1">
      <c r="A66" s="10" t="s">
        <v>194</v>
      </c>
      <c r="B66" s="207">
        <v>76.8</v>
      </c>
      <c r="C66" s="207">
        <v>79.7</v>
      </c>
      <c r="D66" s="207">
        <v>93</v>
      </c>
      <c r="E66" s="207">
        <v>77</v>
      </c>
      <c r="F66" s="207">
        <v>73.2</v>
      </c>
      <c r="G66" s="207">
        <v>77.599999999999994</v>
      </c>
      <c r="H66" s="207">
        <v>74.8</v>
      </c>
      <c r="I66" s="207">
        <v>66.5</v>
      </c>
      <c r="J66" s="207">
        <v>74.2</v>
      </c>
      <c r="K66" s="207">
        <v>81.5</v>
      </c>
      <c r="L66" s="207">
        <v>71.099999999999994</v>
      </c>
      <c r="M66" s="208">
        <v>80.400000000000006</v>
      </c>
      <c r="N66" s="289">
        <f>SUM(B66:M66)/12</f>
        <v>77.149999999999991</v>
      </c>
      <c r="O66" s="393">
        <v>94</v>
      </c>
      <c r="P66" s="23"/>
      <c r="Q66" s="392"/>
      <c r="R66" s="392"/>
      <c r="S66" s="23"/>
      <c r="T66" s="23"/>
      <c r="U66" s="23"/>
      <c r="V66" s="23"/>
      <c r="W66" s="23"/>
      <c r="X66" s="23"/>
      <c r="Y66" s="23"/>
      <c r="Z66" s="23"/>
    </row>
    <row r="67" spans="1:26" ht="11.1" customHeight="1">
      <c r="A67" s="10" t="s">
        <v>197</v>
      </c>
      <c r="B67" s="207">
        <v>71.8</v>
      </c>
      <c r="C67" s="207">
        <v>71</v>
      </c>
      <c r="D67" s="207">
        <v>92.1</v>
      </c>
      <c r="E67" s="207">
        <v>88</v>
      </c>
      <c r="F67" s="207">
        <v>79.2</v>
      </c>
      <c r="G67" s="207">
        <v>83.3</v>
      </c>
      <c r="H67" s="207">
        <v>84.1</v>
      </c>
      <c r="I67" s="207">
        <v>87.4</v>
      </c>
      <c r="J67" s="207">
        <v>82.6</v>
      </c>
      <c r="K67" s="207">
        <v>80.900000000000006</v>
      </c>
      <c r="L67" s="207">
        <v>70.3</v>
      </c>
      <c r="M67" s="208">
        <v>75</v>
      </c>
      <c r="N67" s="289">
        <f>SUM(B67:M67)/12</f>
        <v>80.474999999999994</v>
      </c>
      <c r="O67" s="393">
        <f>ROUND(N67/N66*100,1)</f>
        <v>104.3</v>
      </c>
      <c r="P67" s="23"/>
      <c r="Q67" s="490"/>
      <c r="R67" s="490"/>
      <c r="S67" s="23"/>
      <c r="T67" s="23"/>
      <c r="U67" s="23"/>
      <c r="V67" s="23"/>
      <c r="W67" s="23"/>
      <c r="X67" s="23"/>
      <c r="Y67" s="23"/>
      <c r="Z67" s="23"/>
    </row>
    <row r="68" spans="1:26" ht="11.1" customHeight="1">
      <c r="A68" s="10" t="s">
        <v>203</v>
      </c>
      <c r="B68" s="207">
        <v>63.9</v>
      </c>
      <c r="C68" s="207">
        <v>77.5</v>
      </c>
      <c r="D68" s="207">
        <v>78.599999999999994</v>
      </c>
      <c r="E68" s="207">
        <v>89.9</v>
      </c>
      <c r="F68" s="207">
        <v>74.400000000000006</v>
      </c>
      <c r="G68" s="207">
        <v>77.8</v>
      </c>
      <c r="H68" s="207">
        <v>78.599999999999994</v>
      </c>
      <c r="I68" s="207">
        <v>77</v>
      </c>
      <c r="J68" s="207">
        <v>76.900000000000006</v>
      </c>
      <c r="K68" s="207">
        <v>74.900000000000006</v>
      </c>
      <c r="L68" s="207">
        <v>79.400000000000006</v>
      </c>
      <c r="M68" s="208">
        <v>82.7</v>
      </c>
      <c r="N68" s="289">
        <f>SUM(B68:M68)/12</f>
        <v>77.633333333333326</v>
      </c>
      <c r="O68" s="285">
        <f t="shared" ref="O68:O69" si="2">ROUND(N68/N67*100,1)</f>
        <v>96.5</v>
      </c>
      <c r="P68" s="23"/>
      <c r="Q68" s="490"/>
      <c r="R68" s="490"/>
      <c r="S68" s="23"/>
      <c r="T68" s="23"/>
      <c r="U68" s="23"/>
      <c r="V68" s="23"/>
      <c r="W68" s="23"/>
      <c r="X68" s="23"/>
      <c r="Y68" s="23"/>
      <c r="Z68" s="23"/>
    </row>
    <row r="69" spans="1:26" ht="11.1" customHeight="1">
      <c r="A69" s="10" t="s">
        <v>210</v>
      </c>
      <c r="B69" s="207">
        <v>76.3</v>
      </c>
      <c r="C69" s="207">
        <v>84</v>
      </c>
      <c r="D69" s="207">
        <v>89.9</v>
      </c>
      <c r="E69" s="207">
        <v>95.5</v>
      </c>
      <c r="F69" s="207">
        <v>92.8</v>
      </c>
      <c r="G69" s="207">
        <v>101.3</v>
      </c>
      <c r="H69" s="207">
        <v>100.1</v>
      </c>
      <c r="I69" s="207">
        <v>87.6</v>
      </c>
      <c r="J69" s="207">
        <v>89</v>
      </c>
      <c r="K69" s="207">
        <v>87.4</v>
      </c>
      <c r="L69" s="207">
        <v>81</v>
      </c>
      <c r="M69" s="208">
        <v>93.7</v>
      </c>
      <c r="N69" s="289">
        <f>SUM(B69:M69)/12</f>
        <v>89.88333333333334</v>
      </c>
      <c r="O69" s="285">
        <f t="shared" si="2"/>
        <v>115.8</v>
      </c>
      <c r="P69" s="23"/>
      <c r="Q69" s="490"/>
      <c r="R69" s="490"/>
      <c r="S69" s="23"/>
      <c r="T69" s="23"/>
      <c r="U69" s="23"/>
      <c r="V69" s="23"/>
      <c r="W69" s="23"/>
      <c r="X69" s="23"/>
      <c r="Y69" s="23"/>
      <c r="Z69" s="23"/>
    </row>
    <row r="70" spans="1:26" ht="11.1" customHeight="1">
      <c r="A70" s="10" t="s">
        <v>218</v>
      </c>
      <c r="B70" s="207">
        <v>76.8</v>
      </c>
      <c r="C70" s="207">
        <v>91.2</v>
      </c>
      <c r="D70" s="207">
        <v>89.4</v>
      </c>
      <c r="E70" s="207">
        <v>89.7</v>
      </c>
      <c r="F70" s="207">
        <v>82.5</v>
      </c>
      <c r="G70" s="207">
        <v>93.9</v>
      </c>
      <c r="H70" s="207">
        <v>87.4</v>
      </c>
      <c r="I70" s="207">
        <v>95.2</v>
      </c>
      <c r="J70" s="207">
        <v>99.9</v>
      </c>
      <c r="K70" s="207">
        <v>88</v>
      </c>
      <c r="L70" s="207"/>
      <c r="M70" s="208"/>
      <c r="N70" s="289"/>
      <c r="O70" s="285"/>
      <c r="P70" s="23"/>
      <c r="Q70" s="222"/>
      <c r="R70" s="491"/>
      <c r="S70" s="23"/>
      <c r="T70" s="23"/>
      <c r="U70" s="23"/>
      <c r="V70" s="23"/>
      <c r="W70" s="23"/>
      <c r="X70" s="23"/>
      <c r="Y70" s="23"/>
      <c r="Z70" s="23"/>
    </row>
    <row r="71" spans="1:26" ht="11.1" customHeight="1">
      <c r="B71" s="213"/>
      <c r="C71" s="213"/>
      <c r="D71" s="213"/>
      <c r="E71" s="213"/>
      <c r="F71" s="213"/>
      <c r="G71" s="213"/>
      <c r="H71" s="213"/>
      <c r="I71" s="213"/>
      <c r="J71" s="213"/>
      <c r="K71" s="213"/>
      <c r="L71" s="213"/>
      <c r="M71" s="213"/>
      <c r="N71" s="23"/>
      <c r="O71" s="23"/>
      <c r="P71" s="23"/>
      <c r="Q71" s="211"/>
      <c r="R71" s="23"/>
      <c r="S71" s="23"/>
      <c r="T71" s="23"/>
      <c r="U71" s="23"/>
      <c r="V71" s="23"/>
      <c r="W71" s="23"/>
      <c r="X71" s="23"/>
      <c r="Y71" s="23"/>
      <c r="Z71" s="23"/>
    </row>
    <row r="72" spans="1:26" ht="9" customHeight="1">
      <c r="B72" s="213"/>
      <c r="C72" s="213"/>
      <c r="D72" s="213"/>
      <c r="E72" s="213"/>
      <c r="F72" s="213"/>
      <c r="G72" s="217"/>
      <c r="H72" s="213"/>
      <c r="I72" s="213"/>
      <c r="J72" s="213"/>
      <c r="K72" s="213"/>
      <c r="L72" s="213"/>
      <c r="M72" s="213"/>
      <c r="N72" s="23"/>
      <c r="O72" s="23"/>
      <c r="P72" s="23"/>
      <c r="Q72" s="211"/>
      <c r="R72" s="23"/>
      <c r="S72" s="23"/>
      <c r="T72" s="23"/>
      <c r="U72" s="23"/>
      <c r="V72" s="23"/>
      <c r="W72" s="23"/>
      <c r="X72" s="23"/>
      <c r="Y72" s="23"/>
      <c r="Z72" s="23"/>
    </row>
    <row r="73" spans="1:26">
      <c r="B73" s="213"/>
      <c r="C73" s="213"/>
      <c r="D73" s="213"/>
      <c r="E73" s="213"/>
      <c r="F73" s="213"/>
      <c r="G73" s="213"/>
      <c r="H73" s="213"/>
      <c r="I73" s="213"/>
      <c r="J73" s="213"/>
      <c r="K73" s="213"/>
      <c r="L73" s="213"/>
      <c r="M73" s="213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Q78"/>
  <sheetViews>
    <sheetView workbookViewId="0">
      <selection activeCell="Q52" sqref="Q52"/>
    </sheetView>
  </sheetViews>
  <sheetFormatPr defaultRowHeight="13.5"/>
  <cols>
    <col min="1" max="1" width="7.625" style="315" customWidth="1"/>
    <col min="2" max="7" width="6.125" style="315" customWidth="1"/>
    <col min="8" max="8" width="6.25" style="315" customWidth="1"/>
    <col min="9" max="10" width="6.125" style="315" customWidth="1"/>
    <col min="11" max="11" width="6.125" style="1" customWidth="1"/>
    <col min="12" max="13" width="6.125" style="315" customWidth="1"/>
    <col min="14" max="16" width="7.625" style="315" customWidth="1"/>
    <col min="17" max="17" width="8.375" style="315" customWidth="1"/>
    <col min="18" max="18" width="10.125" style="315" customWidth="1"/>
    <col min="19" max="23" width="7.625" style="315" customWidth="1"/>
    <col min="24" max="24" width="7.625" style="214" customWidth="1"/>
    <col min="25" max="26" width="7.625" style="315" customWidth="1"/>
    <col min="27" max="16384" width="9" style="315"/>
  </cols>
  <sheetData>
    <row r="1" spans="1:29">
      <c r="A1" s="23"/>
      <c r="B1" s="218"/>
      <c r="C1" s="201"/>
      <c r="D1" s="201"/>
      <c r="E1" s="201"/>
      <c r="F1" s="201"/>
      <c r="G1" s="201"/>
      <c r="H1" s="201"/>
      <c r="I1" s="201"/>
      <c r="J1" s="1"/>
      <c r="L1" s="57"/>
      <c r="M1" s="56"/>
      <c r="N1" s="57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1"/>
      <c r="AB1" s="1"/>
      <c r="AC1" s="1"/>
    </row>
    <row r="2" spans="1:29">
      <c r="A2" s="23"/>
      <c r="B2" s="201"/>
      <c r="C2" s="201"/>
      <c r="D2" s="201"/>
      <c r="E2" s="201"/>
      <c r="F2" s="201"/>
      <c r="G2" s="201"/>
      <c r="H2" s="201"/>
      <c r="I2" s="201"/>
      <c r="J2" s="1"/>
      <c r="L2" s="57"/>
      <c r="M2" s="219"/>
      <c r="N2" s="57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1"/>
      <c r="AB2" s="1"/>
      <c r="AC2" s="1"/>
    </row>
    <row r="3" spans="1:29">
      <c r="A3" s="23"/>
      <c r="B3" s="201"/>
      <c r="C3" s="201"/>
      <c r="D3" s="201"/>
      <c r="E3" s="201"/>
      <c r="F3" s="201"/>
      <c r="G3" s="201"/>
      <c r="H3" s="201"/>
      <c r="I3" s="201"/>
      <c r="J3" s="1"/>
      <c r="L3" s="57"/>
      <c r="M3" s="219"/>
      <c r="N3" s="57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1"/>
      <c r="AB3" s="1"/>
      <c r="AC3" s="1"/>
    </row>
    <row r="4" spans="1:29">
      <c r="A4" s="23"/>
      <c r="B4" s="201"/>
      <c r="C4" s="201"/>
      <c r="D4" s="201"/>
      <c r="E4" s="201"/>
      <c r="F4" s="201"/>
      <c r="G4" s="201"/>
      <c r="H4" s="201"/>
      <c r="I4" s="201"/>
      <c r="J4" s="1"/>
      <c r="L4" s="57"/>
      <c r="M4" s="219"/>
      <c r="N4" s="57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1"/>
      <c r="AB4" s="1"/>
      <c r="AC4" s="1"/>
    </row>
    <row r="5" spans="1:29">
      <c r="A5" s="23"/>
      <c r="B5" s="201"/>
      <c r="C5" s="201"/>
      <c r="D5" s="201"/>
      <c r="E5" s="201"/>
      <c r="F5" s="201"/>
      <c r="G5" s="201"/>
      <c r="H5" s="201"/>
      <c r="I5" s="201"/>
      <c r="J5" s="1"/>
      <c r="L5" s="57"/>
      <c r="M5" s="219"/>
      <c r="N5" s="57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1"/>
      <c r="AB5" s="1"/>
      <c r="AC5" s="1"/>
    </row>
    <row r="6" spans="1:29">
      <c r="J6" s="1"/>
      <c r="L6" s="57"/>
      <c r="M6" s="219"/>
      <c r="N6" s="57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1"/>
      <c r="AB6" s="1"/>
      <c r="AC6" s="1"/>
    </row>
    <row r="7" spans="1:29">
      <c r="J7" s="1"/>
      <c r="L7" s="214"/>
      <c r="M7" s="214"/>
      <c r="N7" s="214"/>
      <c r="O7" s="214"/>
      <c r="P7" s="214"/>
      <c r="Q7" s="214"/>
      <c r="R7" s="214"/>
      <c r="S7" s="214"/>
      <c r="T7" s="214"/>
      <c r="U7" s="214"/>
      <c r="V7" s="214"/>
      <c r="W7" s="214"/>
    </row>
    <row r="8" spans="1:29">
      <c r="J8" s="1"/>
    </row>
    <row r="9" spans="1:29">
      <c r="J9" s="1"/>
    </row>
    <row r="10" spans="1:29">
      <c r="J10" s="1"/>
    </row>
    <row r="11" spans="1:29">
      <c r="J11" s="1"/>
    </row>
    <row r="12" spans="1:29">
      <c r="J12" s="1"/>
    </row>
    <row r="13" spans="1:29">
      <c r="J13" s="1"/>
    </row>
    <row r="14" spans="1:29">
      <c r="J14" s="1"/>
    </row>
    <row r="15" spans="1:29">
      <c r="J15" s="1"/>
    </row>
    <row r="16" spans="1:29">
      <c r="J16" s="1"/>
    </row>
    <row r="17" spans="1:18">
      <c r="J17" s="1"/>
    </row>
    <row r="18" spans="1:18" ht="11.1" customHeight="1">
      <c r="A18" s="10"/>
      <c r="B18" s="11" t="s">
        <v>90</v>
      </c>
      <c r="C18" s="11" t="s">
        <v>91</v>
      </c>
      <c r="D18" s="11" t="s">
        <v>92</v>
      </c>
      <c r="E18" s="11" t="s">
        <v>93</v>
      </c>
      <c r="F18" s="11" t="s">
        <v>94</v>
      </c>
      <c r="G18" s="11" t="s">
        <v>95</v>
      </c>
      <c r="H18" s="11" t="s">
        <v>96</v>
      </c>
      <c r="I18" s="11" t="s">
        <v>97</v>
      </c>
      <c r="J18" s="11" t="s">
        <v>98</v>
      </c>
      <c r="K18" s="11" t="s">
        <v>99</v>
      </c>
      <c r="L18" s="11" t="s">
        <v>100</v>
      </c>
      <c r="M18" s="11" t="s">
        <v>101</v>
      </c>
      <c r="N18" s="284" t="s">
        <v>149</v>
      </c>
      <c r="O18" s="284" t="s">
        <v>151</v>
      </c>
    </row>
    <row r="19" spans="1:18" ht="11.1" customHeight="1">
      <c r="A19" s="10" t="s">
        <v>194</v>
      </c>
      <c r="B19" s="216">
        <v>18.2</v>
      </c>
      <c r="C19" s="216">
        <v>14.4</v>
      </c>
      <c r="D19" s="216">
        <v>13.5</v>
      </c>
      <c r="E19" s="216">
        <v>14</v>
      </c>
      <c r="F19" s="216">
        <v>13.8</v>
      </c>
      <c r="G19" s="216">
        <v>13.8</v>
      </c>
      <c r="H19" s="216">
        <v>14.3</v>
      </c>
      <c r="I19" s="216">
        <v>11.5</v>
      </c>
      <c r="J19" s="216">
        <v>13.6</v>
      </c>
      <c r="K19" s="216">
        <v>11.5</v>
      </c>
      <c r="L19" s="216">
        <v>12.3</v>
      </c>
      <c r="M19" s="216">
        <v>14.9</v>
      </c>
      <c r="N19" s="290">
        <f>SUM(B19:M19)</f>
        <v>165.8</v>
      </c>
      <c r="O19" s="290">
        <v>106.5</v>
      </c>
      <c r="Q19" s="292"/>
      <c r="R19" s="292"/>
    </row>
    <row r="20" spans="1:18" ht="11.1" customHeight="1">
      <c r="A20" s="10" t="s">
        <v>197</v>
      </c>
      <c r="B20" s="216">
        <v>11.3</v>
      </c>
      <c r="C20" s="216">
        <v>12.7</v>
      </c>
      <c r="D20" s="216">
        <v>15.1</v>
      </c>
      <c r="E20" s="216">
        <v>11.3</v>
      </c>
      <c r="F20" s="216">
        <v>13.7</v>
      </c>
      <c r="G20" s="216">
        <v>14</v>
      </c>
      <c r="H20" s="216">
        <v>16.100000000000001</v>
      </c>
      <c r="I20" s="216">
        <v>11.4</v>
      </c>
      <c r="J20" s="216">
        <v>14.7</v>
      </c>
      <c r="K20" s="216">
        <v>12.9</v>
      </c>
      <c r="L20" s="216">
        <v>15.2</v>
      </c>
      <c r="M20" s="216">
        <v>14.5</v>
      </c>
      <c r="N20" s="290">
        <f>SUM(B20:M20)</f>
        <v>162.9</v>
      </c>
      <c r="O20" s="290">
        <f>ROUND(N20/N19*100,1)</f>
        <v>98.3</v>
      </c>
      <c r="Q20" s="292"/>
      <c r="R20" s="292"/>
    </row>
    <row r="21" spans="1:18" ht="11.1" customHeight="1">
      <c r="A21" s="10" t="s">
        <v>203</v>
      </c>
      <c r="B21" s="216">
        <v>11.9</v>
      </c>
      <c r="C21" s="216">
        <v>14</v>
      </c>
      <c r="D21" s="216">
        <v>15.1</v>
      </c>
      <c r="E21" s="216">
        <v>12.7</v>
      </c>
      <c r="F21" s="216">
        <v>12.4</v>
      </c>
      <c r="G21" s="216">
        <v>13.3</v>
      </c>
      <c r="H21" s="216">
        <v>13.5</v>
      </c>
      <c r="I21" s="216">
        <v>12.5</v>
      </c>
      <c r="J21" s="216">
        <v>12.8</v>
      </c>
      <c r="K21" s="216">
        <v>12</v>
      </c>
      <c r="L21" s="216">
        <v>13.9</v>
      </c>
      <c r="M21" s="216">
        <v>14.4</v>
      </c>
      <c r="N21" s="290">
        <f>SUM(B21:M21)</f>
        <v>158.5</v>
      </c>
      <c r="O21" s="290">
        <f t="shared" ref="O21:O22" si="0">ROUND(N21/N20*100,1)</f>
        <v>97.3</v>
      </c>
      <c r="Q21" s="292"/>
      <c r="R21" s="292"/>
    </row>
    <row r="22" spans="1:18" ht="11.1" customHeight="1">
      <c r="A22" s="10" t="s">
        <v>210</v>
      </c>
      <c r="B22" s="216">
        <v>12.8</v>
      </c>
      <c r="C22" s="216">
        <v>13.9</v>
      </c>
      <c r="D22" s="216">
        <v>14.7</v>
      </c>
      <c r="E22" s="216">
        <v>15.6</v>
      </c>
      <c r="F22" s="216">
        <v>16.100000000000001</v>
      </c>
      <c r="G22" s="216">
        <v>15.1</v>
      </c>
      <c r="H22" s="216">
        <v>14.4</v>
      </c>
      <c r="I22" s="216">
        <v>14.6</v>
      </c>
      <c r="J22" s="216">
        <v>15.2</v>
      </c>
      <c r="K22" s="216">
        <v>14.3</v>
      </c>
      <c r="L22" s="216">
        <v>15.3</v>
      </c>
      <c r="M22" s="216">
        <v>14.9</v>
      </c>
      <c r="N22" s="290">
        <f>SUM(B22:M22)</f>
        <v>176.90000000000003</v>
      </c>
      <c r="O22" s="290">
        <f t="shared" si="0"/>
        <v>111.6</v>
      </c>
      <c r="Q22" s="292"/>
      <c r="R22" s="292"/>
    </row>
    <row r="23" spans="1:18" ht="11.1" customHeight="1">
      <c r="A23" s="10" t="s">
        <v>218</v>
      </c>
      <c r="B23" s="216">
        <v>14.2</v>
      </c>
      <c r="C23" s="216">
        <v>12.5</v>
      </c>
      <c r="D23" s="216">
        <v>14.7</v>
      </c>
      <c r="E23" s="216">
        <v>13.7</v>
      </c>
      <c r="F23" s="216">
        <v>14.5</v>
      </c>
      <c r="G23" s="216">
        <v>14.4</v>
      </c>
      <c r="H23" s="216">
        <v>12.7</v>
      </c>
      <c r="I23" s="216">
        <v>13.9</v>
      </c>
      <c r="J23" s="216">
        <v>14.1</v>
      </c>
      <c r="K23" s="216">
        <v>14</v>
      </c>
      <c r="L23" s="216"/>
      <c r="M23" s="216"/>
      <c r="N23" s="290"/>
      <c r="O23" s="290"/>
    </row>
    <row r="24" spans="1:18" ht="9.75" customHeight="1">
      <c r="J24" s="468"/>
    </row>
    <row r="35" spans="1:69" ht="9" customHeight="1"/>
    <row r="36" spans="1:69" ht="9" customHeight="1"/>
    <row r="37" spans="1:69" ht="9" customHeight="1"/>
    <row r="38" spans="1:69" ht="9" customHeight="1"/>
    <row r="39" spans="1:69" ht="9" customHeight="1"/>
    <row r="40" spans="1:69" ht="9" customHeight="1"/>
    <row r="41" spans="1:69" ht="20.25" customHeight="1"/>
    <row r="42" spans="1:69" ht="11.1" customHeight="1">
      <c r="A42" s="10"/>
      <c r="B42" s="11" t="s">
        <v>90</v>
      </c>
      <c r="C42" s="11" t="s">
        <v>91</v>
      </c>
      <c r="D42" s="11" t="s">
        <v>92</v>
      </c>
      <c r="E42" s="11" t="s">
        <v>93</v>
      </c>
      <c r="F42" s="11" t="s">
        <v>94</v>
      </c>
      <c r="G42" s="11" t="s">
        <v>95</v>
      </c>
      <c r="H42" s="11" t="s">
        <v>96</v>
      </c>
      <c r="I42" s="11" t="s">
        <v>97</v>
      </c>
      <c r="J42" s="11" t="s">
        <v>98</v>
      </c>
      <c r="K42" s="11" t="s">
        <v>99</v>
      </c>
      <c r="L42" s="11" t="s">
        <v>100</v>
      </c>
      <c r="M42" s="11" t="s">
        <v>101</v>
      </c>
      <c r="N42" s="284" t="s">
        <v>150</v>
      </c>
      <c r="O42" s="284" t="s">
        <v>151</v>
      </c>
      <c r="P42" s="1"/>
      <c r="Q42" s="1"/>
      <c r="R42" s="1"/>
      <c r="S42" s="1"/>
      <c r="T42" s="1"/>
      <c r="U42" s="1"/>
      <c r="V42" s="1"/>
      <c r="W42" s="1"/>
      <c r="X42" s="57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</row>
    <row r="43" spans="1:69" ht="11.1" customHeight="1">
      <c r="A43" s="10" t="s">
        <v>194</v>
      </c>
      <c r="B43" s="216">
        <v>25.5</v>
      </c>
      <c r="C43" s="216">
        <v>28.1</v>
      </c>
      <c r="D43" s="216">
        <v>20.6</v>
      </c>
      <c r="E43" s="216">
        <v>22</v>
      </c>
      <c r="F43" s="216">
        <v>23.2</v>
      </c>
      <c r="G43" s="216">
        <v>24.5</v>
      </c>
      <c r="H43" s="216">
        <v>24</v>
      </c>
      <c r="I43" s="216">
        <v>22.4</v>
      </c>
      <c r="J43" s="216">
        <v>22.9</v>
      </c>
      <c r="K43" s="216">
        <v>20.9</v>
      </c>
      <c r="L43" s="216">
        <v>21</v>
      </c>
      <c r="M43" s="216">
        <v>21.5</v>
      </c>
      <c r="N43" s="290">
        <f>SUM(B43:M43)/12</f>
        <v>23.05</v>
      </c>
      <c r="O43" s="290">
        <v>107.4</v>
      </c>
      <c r="P43" s="219"/>
      <c r="Q43" s="293"/>
      <c r="R43" s="293"/>
      <c r="S43" s="219"/>
      <c r="T43" s="219"/>
      <c r="U43" s="219"/>
      <c r="V43" s="219"/>
      <c r="W43" s="219"/>
      <c r="X43" s="219"/>
      <c r="Y43" s="219"/>
      <c r="Z43" s="219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</row>
    <row r="44" spans="1:69" ht="11.1" customHeight="1">
      <c r="A44" s="10" t="s">
        <v>197</v>
      </c>
      <c r="B44" s="216">
        <v>21.2</v>
      </c>
      <c r="C44" s="216">
        <v>22.2</v>
      </c>
      <c r="D44" s="216">
        <v>23.7</v>
      </c>
      <c r="E44" s="216">
        <v>23.1</v>
      </c>
      <c r="F44" s="216">
        <v>25.1</v>
      </c>
      <c r="G44" s="216">
        <v>23.7</v>
      </c>
      <c r="H44" s="216">
        <v>25.8</v>
      </c>
      <c r="I44" s="216">
        <v>24.1</v>
      </c>
      <c r="J44" s="216">
        <v>24.1</v>
      </c>
      <c r="K44" s="216">
        <v>22.3</v>
      </c>
      <c r="L44" s="216">
        <v>23.7</v>
      </c>
      <c r="M44" s="216">
        <v>26.1</v>
      </c>
      <c r="N44" s="290">
        <f>SUM(B44:M44)/12</f>
        <v>23.758333333333336</v>
      </c>
      <c r="O44" s="290">
        <f>ROUND(N44/N43*100,1)</f>
        <v>103.1</v>
      </c>
      <c r="P44" s="219"/>
      <c r="Q44" s="293"/>
      <c r="R44" s="293"/>
      <c r="S44" s="219"/>
      <c r="T44" s="219"/>
      <c r="U44" s="219"/>
      <c r="V44" s="219"/>
      <c r="W44" s="219"/>
      <c r="X44" s="219"/>
      <c r="Y44" s="219"/>
      <c r="Z44" s="219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</row>
    <row r="45" spans="1:69" ht="11.1" customHeight="1">
      <c r="A45" s="10" t="s">
        <v>203</v>
      </c>
      <c r="B45" s="216">
        <v>25.9</v>
      </c>
      <c r="C45" s="216">
        <v>25.7</v>
      </c>
      <c r="D45" s="216">
        <v>25.6</v>
      </c>
      <c r="E45" s="216">
        <v>23.7</v>
      </c>
      <c r="F45" s="216">
        <v>24</v>
      </c>
      <c r="G45" s="216">
        <v>23.2</v>
      </c>
      <c r="H45" s="216">
        <v>22.7</v>
      </c>
      <c r="I45" s="216">
        <v>22</v>
      </c>
      <c r="J45" s="216">
        <v>22.5</v>
      </c>
      <c r="K45" s="216">
        <v>21.8</v>
      </c>
      <c r="L45" s="216">
        <v>22.4</v>
      </c>
      <c r="M45" s="216">
        <v>21.1</v>
      </c>
      <c r="N45" s="290">
        <f>SUM(B45:M45)/12</f>
        <v>23.383333333333336</v>
      </c>
      <c r="O45" s="290">
        <f t="shared" ref="O45:O46" si="1">ROUND(N45/N44*100,1)</f>
        <v>98.4</v>
      </c>
      <c r="P45" s="219"/>
      <c r="Q45" s="293"/>
      <c r="R45" s="293"/>
      <c r="S45" s="219"/>
      <c r="T45" s="219"/>
      <c r="U45" s="219"/>
      <c r="V45" s="219"/>
      <c r="W45" s="219"/>
      <c r="X45" s="219"/>
      <c r="Y45" s="219"/>
      <c r="Z45" s="219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</row>
    <row r="46" spans="1:69" ht="11.1" customHeight="1">
      <c r="A46" s="10" t="s">
        <v>210</v>
      </c>
      <c r="B46" s="216">
        <v>21.8</v>
      </c>
      <c r="C46" s="216">
        <v>23</v>
      </c>
      <c r="D46" s="216">
        <v>22.8</v>
      </c>
      <c r="E46" s="216">
        <v>23.1</v>
      </c>
      <c r="F46" s="216">
        <v>23.5</v>
      </c>
      <c r="G46" s="216">
        <v>24.2</v>
      </c>
      <c r="H46" s="216">
        <v>22.7</v>
      </c>
      <c r="I46" s="216">
        <v>23</v>
      </c>
      <c r="J46" s="216">
        <v>22.9</v>
      </c>
      <c r="K46" s="216">
        <v>22.9</v>
      </c>
      <c r="L46" s="216">
        <v>23</v>
      </c>
      <c r="M46" s="216">
        <v>24</v>
      </c>
      <c r="N46" s="290">
        <f>SUM(B46:M46)/12</f>
        <v>23.074999999999999</v>
      </c>
      <c r="O46" s="290">
        <f t="shared" si="1"/>
        <v>98.7</v>
      </c>
      <c r="P46" s="219"/>
      <c r="Q46" s="293"/>
      <c r="R46" s="293"/>
      <c r="S46" s="219"/>
      <c r="T46" s="219"/>
      <c r="U46" s="219"/>
      <c r="V46" s="219"/>
      <c r="W46" s="219"/>
      <c r="X46" s="219"/>
      <c r="Y46" s="219"/>
      <c r="Z46" s="219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</row>
    <row r="47" spans="1:69" ht="11.1" customHeight="1">
      <c r="A47" s="10" t="s">
        <v>218</v>
      </c>
      <c r="B47" s="216">
        <v>23.3</v>
      </c>
      <c r="C47" s="216">
        <v>22.2</v>
      </c>
      <c r="D47" s="216">
        <v>23.2</v>
      </c>
      <c r="E47" s="216">
        <v>24.1</v>
      </c>
      <c r="F47" s="216">
        <v>24.8</v>
      </c>
      <c r="G47" s="216">
        <v>24.4</v>
      </c>
      <c r="H47" s="216">
        <v>22.4</v>
      </c>
      <c r="I47" s="216">
        <v>22.6</v>
      </c>
      <c r="J47" s="216">
        <v>23.1</v>
      </c>
      <c r="K47" s="216">
        <v>22.1</v>
      </c>
      <c r="L47" s="216"/>
      <c r="M47" s="216"/>
      <c r="N47" s="290"/>
      <c r="O47" s="290"/>
      <c r="P47" s="219"/>
      <c r="Q47" s="219"/>
      <c r="R47" s="219"/>
      <c r="S47" s="219"/>
      <c r="T47" s="219"/>
      <c r="U47" s="219"/>
      <c r="V47" s="219"/>
      <c r="W47" s="219"/>
      <c r="X47" s="219"/>
      <c r="Y47" s="219"/>
      <c r="Z47" s="219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</row>
    <row r="48" spans="1:69" ht="6.75" customHeight="1">
      <c r="N48" s="57"/>
      <c r="O48" s="219"/>
      <c r="P48" s="219"/>
      <c r="Q48" s="219"/>
      <c r="R48" s="219"/>
      <c r="S48" s="219"/>
      <c r="T48" s="219"/>
      <c r="U48" s="219"/>
      <c r="V48" s="219"/>
      <c r="W48" s="219"/>
      <c r="X48" s="219"/>
      <c r="Y48" s="219"/>
      <c r="Z48" s="219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</row>
    <row r="49" spans="14:69" ht="9" hidden="1" customHeight="1">
      <c r="N49" s="57"/>
      <c r="O49" s="219"/>
      <c r="P49" s="219"/>
      <c r="Q49" s="219"/>
      <c r="R49" s="219"/>
      <c r="S49" s="219"/>
      <c r="T49" s="219"/>
      <c r="U49" s="219"/>
      <c r="V49" s="219"/>
      <c r="W49" s="219"/>
      <c r="X49" s="219"/>
      <c r="Y49" s="219"/>
      <c r="Z49" s="219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</row>
    <row r="61" spans="14:69" ht="9" customHeight="1"/>
    <row r="62" spans="14:69" ht="9" customHeight="1"/>
    <row r="63" spans="14:69" ht="9" customHeight="1"/>
    <row r="64" spans="14:69" ht="9" customHeight="1"/>
    <row r="65" spans="1:26" ht="9" customHeight="1"/>
    <row r="66" spans="1:26" ht="9" customHeight="1"/>
    <row r="68" spans="1:26" ht="9.75" customHeight="1"/>
    <row r="69" spans="1:26" ht="2.25" hidden="1" customHeight="1">
      <c r="N69" s="57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</row>
    <row r="70" spans="1:26" ht="11.1" customHeight="1">
      <c r="A70" s="10"/>
      <c r="B70" s="11" t="s">
        <v>90</v>
      </c>
      <c r="C70" s="11" t="s">
        <v>91</v>
      </c>
      <c r="D70" s="11" t="s">
        <v>92</v>
      </c>
      <c r="E70" s="11" t="s">
        <v>93</v>
      </c>
      <c r="F70" s="11" t="s">
        <v>94</v>
      </c>
      <c r="G70" s="11" t="s">
        <v>95</v>
      </c>
      <c r="H70" s="11" t="s">
        <v>96</v>
      </c>
      <c r="I70" s="11" t="s">
        <v>97</v>
      </c>
      <c r="J70" s="11" t="s">
        <v>98</v>
      </c>
      <c r="K70" s="11" t="s">
        <v>99</v>
      </c>
      <c r="L70" s="11" t="s">
        <v>100</v>
      </c>
      <c r="M70" s="11" t="s">
        <v>101</v>
      </c>
      <c r="N70" s="284" t="s">
        <v>150</v>
      </c>
      <c r="O70" s="284" t="s">
        <v>151</v>
      </c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</row>
    <row r="71" spans="1:26" ht="11.1" customHeight="1">
      <c r="A71" s="10" t="s">
        <v>194</v>
      </c>
      <c r="B71" s="207">
        <v>67.400000000000006</v>
      </c>
      <c r="C71" s="207">
        <v>48.9</v>
      </c>
      <c r="D71" s="207">
        <v>70.8</v>
      </c>
      <c r="E71" s="207">
        <v>62</v>
      </c>
      <c r="F71" s="207">
        <v>58.4</v>
      </c>
      <c r="G71" s="207">
        <v>55.4</v>
      </c>
      <c r="H71" s="207">
        <v>59.8</v>
      </c>
      <c r="I71" s="207">
        <v>53.2</v>
      </c>
      <c r="J71" s="207">
        <v>59</v>
      </c>
      <c r="K71" s="207">
        <v>57.2</v>
      </c>
      <c r="L71" s="207">
        <v>58.4</v>
      </c>
      <c r="M71" s="207">
        <v>69.099999999999994</v>
      </c>
      <c r="N71" s="289">
        <f>SUM(B71:M71)/12</f>
        <v>59.966666666666669</v>
      </c>
      <c r="O71" s="290">
        <v>98.7</v>
      </c>
      <c r="P71" s="57"/>
      <c r="Q71" s="391"/>
      <c r="R71" s="391"/>
      <c r="S71" s="57"/>
      <c r="T71" s="57"/>
      <c r="U71" s="57"/>
      <c r="V71" s="57"/>
      <c r="W71" s="57"/>
      <c r="X71" s="57"/>
      <c r="Y71" s="57"/>
      <c r="Z71" s="57"/>
    </row>
    <row r="72" spans="1:26" ht="11.1" customHeight="1">
      <c r="A72" s="10" t="s">
        <v>197</v>
      </c>
      <c r="B72" s="207">
        <v>53.5</v>
      </c>
      <c r="C72" s="207">
        <v>56.3</v>
      </c>
      <c r="D72" s="207">
        <v>62.7</v>
      </c>
      <c r="E72" s="207">
        <v>49.3</v>
      </c>
      <c r="F72" s="207">
        <v>52.9</v>
      </c>
      <c r="G72" s="207">
        <v>60.2</v>
      </c>
      <c r="H72" s="207">
        <v>61.1</v>
      </c>
      <c r="I72" s="207">
        <v>49.2</v>
      </c>
      <c r="J72" s="207">
        <v>60.8</v>
      </c>
      <c r="K72" s="207">
        <v>59.5</v>
      </c>
      <c r="L72" s="207">
        <v>62.9</v>
      </c>
      <c r="M72" s="207">
        <v>53.6</v>
      </c>
      <c r="N72" s="289">
        <f>SUM(B72:M72)/12</f>
        <v>56.833333333333336</v>
      </c>
      <c r="O72" s="290">
        <f t="shared" ref="O72:O73" si="2">ROUND(N72/N71*100,1)</f>
        <v>94.8</v>
      </c>
      <c r="P72" s="57"/>
      <c r="Q72" s="391"/>
      <c r="R72" s="391"/>
      <c r="S72" s="57"/>
      <c r="T72" s="57"/>
      <c r="U72" s="57"/>
      <c r="V72" s="57"/>
      <c r="W72" s="57"/>
      <c r="X72" s="57"/>
      <c r="Y72" s="57"/>
      <c r="Z72" s="57"/>
    </row>
    <row r="73" spans="1:26" ht="11.1" customHeight="1">
      <c r="A73" s="10" t="s">
        <v>203</v>
      </c>
      <c r="B73" s="207">
        <v>46.2</v>
      </c>
      <c r="C73" s="207">
        <v>54.4</v>
      </c>
      <c r="D73" s="207">
        <v>59</v>
      </c>
      <c r="E73" s="207">
        <v>55.3</v>
      </c>
      <c r="F73" s="207">
        <v>51.4</v>
      </c>
      <c r="G73" s="207">
        <v>57.8</v>
      </c>
      <c r="H73" s="207">
        <v>59.8</v>
      </c>
      <c r="I73" s="207">
        <v>57.4</v>
      </c>
      <c r="J73" s="207">
        <v>56.4</v>
      </c>
      <c r="K73" s="207">
        <v>56</v>
      </c>
      <c r="L73" s="207">
        <v>61.8</v>
      </c>
      <c r="M73" s="207">
        <v>69.099999999999994</v>
      </c>
      <c r="N73" s="289">
        <f>SUM(B73:M73)/12</f>
        <v>57.04999999999999</v>
      </c>
      <c r="O73" s="290">
        <f t="shared" si="2"/>
        <v>100.4</v>
      </c>
      <c r="Q73" s="395"/>
      <c r="R73" s="395"/>
    </row>
    <row r="74" spans="1:26" ht="11.1" customHeight="1">
      <c r="A74" s="10" t="s">
        <v>210</v>
      </c>
      <c r="B74" s="207">
        <v>57.9</v>
      </c>
      <c r="C74" s="207">
        <v>59.2</v>
      </c>
      <c r="D74" s="207">
        <v>64.3</v>
      </c>
      <c r="E74" s="207">
        <v>67.400000000000006</v>
      </c>
      <c r="F74" s="207">
        <v>68.5</v>
      </c>
      <c r="G74" s="207">
        <v>61.6</v>
      </c>
      <c r="H74" s="207">
        <v>64.7</v>
      </c>
      <c r="I74" s="207">
        <v>63.2</v>
      </c>
      <c r="J74" s="207">
        <v>66.5</v>
      </c>
      <c r="K74" s="207">
        <v>62.4</v>
      </c>
      <c r="L74" s="207">
        <v>66.099999999999994</v>
      </c>
      <c r="M74" s="207">
        <v>61.3</v>
      </c>
      <c r="N74" s="289">
        <f>SUM(B74:M74)/12</f>
        <v>63.591666666666661</v>
      </c>
      <c r="O74" s="290">
        <v>111.4</v>
      </c>
      <c r="Q74" s="395"/>
      <c r="R74" s="395"/>
    </row>
    <row r="75" spans="1:26" ht="11.1" customHeight="1">
      <c r="A75" s="10" t="s">
        <v>218</v>
      </c>
      <c r="B75" s="207">
        <v>61.3</v>
      </c>
      <c r="C75" s="207">
        <v>57.5</v>
      </c>
      <c r="D75" s="207">
        <v>62.8</v>
      </c>
      <c r="E75" s="207">
        <v>55.8</v>
      </c>
      <c r="F75" s="207">
        <v>58</v>
      </c>
      <c r="G75" s="207">
        <v>59.3</v>
      </c>
      <c r="H75" s="207">
        <v>58.4</v>
      </c>
      <c r="I75" s="207">
        <v>61.5</v>
      </c>
      <c r="J75" s="207">
        <v>60.7</v>
      </c>
      <c r="K75" s="207">
        <v>64</v>
      </c>
      <c r="L75" s="207"/>
      <c r="M75" s="207"/>
      <c r="N75" s="289"/>
      <c r="O75" s="290"/>
    </row>
    <row r="76" spans="1:26" ht="9.9499999999999993" customHeight="1">
      <c r="B76" s="213"/>
      <c r="C76" s="213"/>
      <c r="D76" s="213"/>
      <c r="E76" s="213"/>
      <c r="F76" s="213"/>
      <c r="G76" s="213"/>
      <c r="H76" s="213"/>
      <c r="I76" s="213"/>
      <c r="J76" s="213"/>
      <c r="K76" s="211"/>
      <c r="L76" s="213"/>
      <c r="M76" s="213"/>
    </row>
    <row r="77" spans="1:26" ht="9.9499999999999993" customHeight="1"/>
    <row r="78" spans="1:26" ht="9" customHeight="1"/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AY93"/>
  <sheetViews>
    <sheetView workbookViewId="0">
      <selection activeCell="K90" sqref="K90"/>
    </sheetView>
  </sheetViews>
  <sheetFormatPr defaultColWidth="7.625" defaultRowHeight="9.9499999999999993" customHeight="1"/>
  <cols>
    <col min="1" max="1" width="7.625" style="315" customWidth="1"/>
    <col min="2" max="13" width="6.125" style="315" customWidth="1"/>
    <col min="14" max="16384" width="7.625" style="315"/>
  </cols>
  <sheetData>
    <row r="3" spans="12:51" ht="9.9499999999999993" customHeight="1">
      <c r="L3" s="57"/>
      <c r="M3" s="56"/>
      <c r="N3" s="57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2:51" ht="9.9499999999999993" customHeight="1">
      <c r="L4" s="57"/>
      <c r="M4" s="219"/>
      <c r="N4" s="57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12:51" ht="9.9499999999999993" customHeight="1">
      <c r="L5" s="57"/>
      <c r="M5" s="219"/>
      <c r="N5" s="57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</row>
    <row r="6" spans="12:51" ht="9.9499999999999993" customHeight="1">
      <c r="L6" s="57"/>
      <c r="M6" s="219"/>
      <c r="N6" s="57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12:51" ht="9.9499999999999993" customHeight="1">
      <c r="L7" s="57"/>
      <c r="M7" s="219"/>
      <c r="N7" s="57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2:51" ht="9.9499999999999993" customHeight="1">
      <c r="L8" s="57"/>
      <c r="M8" s="219"/>
      <c r="N8" s="57"/>
      <c r="O8" s="219"/>
      <c r="P8" s="219"/>
      <c r="Q8" s="219"/>
      <c r="R8" s="219"/>
      <c r="S8" s="219"/>
      <c r="T8" s="219"/>
      <c r="U8" s="219"/>
      <c r="V8" s="219"/>
      <c r="W8" s="219"/>
      <c r="X8" s="219"/>
      <c r="Y8" s="219"/>
      <c r="Z8" s="219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2:51" ht="9.9499999999999993" customHeight="1">
      <c r="L9" s="57"/>
      <c r="M9" s="57"/>
      <c r="N9" s="214"/>
      <c r="O9" s="214"/>
      <c r="P9" s="214"/>
      <c r="Q9" s="214"/>
      <c r="R9" s="214"/>
      <c r="S9" s="214"/>
      <c r="T9" s="214"/>
      <c r="U9" s="214"/>
      <c r="V9" s="214"/>
      <c r="W9" s="214"/>
      <c r="X9" s="214"/>
      <c r="Y9" s="214"/>
      <c r="Z9" s="214"/>
      <c r="AA9" s="1"/>
    </row>
    <row r="10" spans="12:51" ht="9.9499999999999993" customHeight="1">
      <c r="L10" s="57"/>
      <c r="M10" s="57"/>
      <c r="N10" s="214"/>
      <c r="O10" s="214"/>
      <c r="P10" s="214"/>
      <c r="Q10" s="214"/>
      <c r="R10" s="214"/>
      <c r="S10" s="214"/>
      <c r="T10" s="214"/>
      <c r="U10" s="214"/>
      <c r="V10" s="214"/>
      <c r="W10" s="214"/>
      <c r="X10" s="214"/>
      <c r="Y10" s="214"/>
      <c r="Z10" s="214"/>
      <c r="AA10" s="1"/>
    </row>
    <row r="11" spans="12:51" ht="9.9499999999999993" customHeight="1">
      <c r="L11" s="57"/>
      <c r="M11" s="57"/>
      <c r="N11" s="214"/>
      <c r="O11" s="214"/>
      <c r="P11" s="214"/>
      <c r="Q11" s="214"/>
      <c r="R11" s="214"/>
      <c r="S11" s="214"/>
      <c r="T11" s="214"/>
      <c r="U11" s="214"/>
      <c r="V11" s="214"/>
      <c r="W11" s="214"/>
      <c r="X11" s="214"/>
      <c r="Y11" s="214"/>
      <c r="Z11" s="214"/>
      <c r="AA11" s="1"/>
    </row>
    <row r="12" spans="12:51" ht="9.9499999999999993" customHeight="1">
      <c r="L12" s="57"/>
      <c r="M12" s="57"/>
      <c r="N12" s="214"/>
      <c r="O12" s="214"/>
      <c r="P12" s="214"/>
      <c r="Q12" s="214"/>
      <c r="R12" s="214"/>
      <c r="S12" s="214"/>
      <c r="T12" s="214"/>
      <c r="U12" s="214"/>
      <c r="V12" s="214"/>
      <c r="W12" s="214"/>
      <c r="X12" s="214"/>
      <c r="Y12" s="214"/>
      <c r="Z12" s="214"/>
      <c r="AA12" s="1"/>
    </row>
    <row r="13" spans="12:51" ht="9.9499999999999993" customHeight="1">
      <c r="L13" s="57"/>
      <c r="M13" s="57"/>
      <c r="N13" s="214"/>
      <c r="O13" s="214"/>
      <c r="P13" s="214"/>
      <c r="Q13" s="214"/>
      <c r="R13" s="214"/>
      <c r="S13" s="214"/>
      <c r="T13" s="214"/>
      <c r="U13" s="214"/>
      <c r="V13" s="214"/>
      <c r="W13" s="214"/>
      <c r="X13" s="214"/>
      <c r="Y13" s="214"/>
      <c r="Z13" s="214"/>
      <c r="AA13" s="1"/>
    </row>
    <row r="14" spans="12:51" ht="9.9499999999999993" customHeight="1">
      <c r="L14" s="57"/>
      <c r="M14" s="56"/>
      <c r="AA14" s="1"/>
    </row>
    <row r="15" spans="12:51" ht="9.9499999999999993" customHeight="1">
      <c r="L15" s="57"/>
      <c r="M15" s="219"/>
      <c r="AA15" s="1"/>
    </row>
    <row r="16" spans="12:51" ht="9.9499999999999993" customHeight="1">
      <c r="L16" s="57"/>
      <c r="M16" s="219"/>
      <c r="AA16" s="1"/>
    </row>
    <row r="17" spans="1:27" ht="9.9499999999999993" customHeight="1">
      <c r="L17" s="57"/>
      <c r="M17" s="219"/>
      <c r="AA17" s="1"/>
    </row>
    <row r="18" spans="1:27" ht="9.9499999999999993" customHeight="1">
      <c r="L18" s="57"/>
      <c r="M18" s="219"/>
      <c r="AA18" s="1"/>
    </row>
    <row r="19" spans="1:27" ht="9.9499999999999993" customHeight="1">
      <c r="L19" s="57"/>
      <c r="M19" s="219"/>
      <c r="AA19" s="1"/>
    </row>
    <row r="20" spans="1:27" ht="9.9499999999999993" customHeight="1">
      <c r="L20" s="57"/>
      <c r="M20" s="57"/>
      <c r="AA20" s="1"/>
    </row>
    <row r="21" spans="1:27" ht="9.9499999999999993" customHeight="1">
      <c r="L21" s="57"/>
      <c r="M21" s="57"/>
      <c r="AA21" s="1"/>
    </row>
    <row r="22" spans="1:27" ht="9.9499999999999993" customHeight="1">
      <c r="L22" s="57"/>
      <c r="M22" s="57"/>
      <c r="AA22" s="1"/>
    </row>
    <row r="23" spans="1:27" ht="3" customHeight="1">
      <c r="AA23" s="1"/>
    </row>
    <row r="24" spans="1:27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4" t="s">
        <v>149</v>
      </c>
      <c r="O24" s="16" t="s">
        <v>151</v>
      </c>
      <c r="AA24" s="1"/>
    </row>
    <row r="25" spans="1:27" ht="11.1" customHeight="1">
      <c r="A25" s="10" t="s">
        <v>194</v>
      </c>
      <c r="B25" s="216">
        <v>18.2</v>
      </c>
      <c r="C25" s="216">
        <v>17</v>
      </c>
      <c r="D25" s="216">
        <v>18</v>
      </c>
      <c r="E25" s="216">
        <v>19.2</v>
      </c>
      <c r="F25" s="216">
        <v>19.7</v>
      </c>
      <c r="G25" s="216">
        <v>17.600000000000001</v>
      </c>
      <c r="H25" s="216">
        <v>19.899999999999999</v>
      </c>
      <c r="I25" s="216">
        <v>15</v>
      </c>
      <c r="J25" s="216">
        <v>15.4</v>
      </c>
      <c r="K25" s="216">
        <v>17.5</v>
      </c>
      <c r="L25" s="216">
        <v>16.8</v>
      </c>
      <c r="M25" s="216">
        <v>16.100000000000001</v>
      </c>
      <c r="N25" s="290">
        <f>SUM(B25:M25)</f>
        <v>210.40000000000003</v>
      </c>
      <c r="O25" s="209">
        <v>101.6</v>
      </c>
      <c r="Q25" s="21"/>
      <c r="R25" s="21"/>
      <c r="AA25" s="1"/>
    </row>
    <row r="26" spans="1:27" ht="11.1" customHeight="1">
      <c r="A26" s="10" t="s">
        <v>197</v>
      </c>
      <c r="B26" s="216">
        <v>12.5</v>
      </c>
      <c r="C26" s="216">
        <v>15.5</v>
      </c>
      <c r="D26" s="216">
        <v>16.8</v>
      </c>
      <c r="E26" s="216">
        <v>16.399999999999999</v>
      </c>
      <c r="F26" s="216">
        <v>20.3</v>
      </c>
      <c r="G26" s="216">
        <v>16.899999999999999</v>
      </c>
      <c r="H26" s="216">
        <v>18</v>
      </c>
      <c r="I26" s="216">
        <v>20</v>
      </c>
      <c r="J26" s="216">
        <v>17.5</v>
      </c>
      <c r="K26" s="216">
        <v>18.8</v>
      </c>
      <c r="L26" s="216">
        <v>18.2</v>
      </c>
      <c r="M26" s="216">
        <v>16.899999999999999</v>
      </c>
      <c r="N26" s="290">
        <f>SUM(B26:M26)</f>
        <v>207.8</v>
      </c>
      <c r="O26" s="209">
        <f>ROUND(N26/N25*100,1)</f>
        <v>98.8</v>
      </c>
      <c r="Q26" s="21"/>
      <c r="R26" s="21"/>
      <c r="AA26" s="1"/>
    </row>
    <row r="27" spans="1:27" ht="11.1" customHeight="1">
      <c r="A27" s="10" t="s">
        <v>203</v>
      </c>
      <c r="B27" s="216">
        <v>20.100000000000001</v>
      </c>
      <c r="C27" s="216">
        <v>17.8</v>
      </c>
      <c r="D27" s="216">
        <v>17.3</v>
      </c>
      <c r="E27" s="216">
        <v>15.5</v>
      </c>
      <c r="F27" s="216">
        <v>16.5</v>
      </c>
      <c r="G27" s="216">
        <v>17.7</v>
      </c>
      <c r="H27" s="216">
        <v>20.3</v>
      </c>
      <c r="I27" s="216">
        <v>17.2</v>
      </c>
      <c r="J27" s="216">
        <v>17.3</v>
      </c>
      <c r="K27" s="216">
        <v>18.100000000000001</v>
      </c>
      <c r="L27" s="216">
        <v>17.3</v>
      </c>
      <c r="M27" s="216">
        <v>18.7</v>
      </c>
      <c r="N27" s="290">
        <f>SUM(B27:M27)</f>
        <v>213.8</v>
      </c>
      <c r="O27" s="209">
        <f t="shared" ref="O27:O28" si="0">ROUND(N27/N26*100,1)</f>
        <v>102.9</v>
      </c>
      <c r="Q27" s="21"/>
      <c r="R27" s="21"/>
      <c r="AA27" s="1"/>
    </row>
    <row r="28" spans="1:27" ht="11.1" customHeight="1">
      <c r="A28" s="10" t="s">
        <v>210</v>
      </c>
      <c r="B28" s="216">
        <v>16.899999999999999</v>
      </c>
      <c r="C28" s="216">
        <v>14.7</v>
      </c>
      <c r="D28" s="216">
        <v>19.899999999999999</v>
      </c>
      <c r="E28" s="216">
        <v>20</v>
      </c>
      <c r="F28" s="216">
        <v>23.4</v>
      </c>
      <c r="G28" s="216">
        <v>19.3</v>
      </c>
      <c r="H28" s="216">
        <v>19.5</v>
      </c>
      <c r="I28" s="216">
        <v>17.8</v>
      </c>
      <c r="J28" s="216">
        <v>19</v>
      </c>
      <c r="K28" s="216">
        <v>17.8</v>
      </c>
      <c r="L28" s="216">
        <v>19.100000000000001</v>
      </c>
      <c r="M28" s="216">
        <v>22.7</v>
      </c>
      <c r="N28" s="290">
        <f>SUM(B28:M28)</f>
        <v>230.1</v>
      </c>
      <c r="O28" s="209">
        <f t="shared" si="0"/>
        <v>107.6</v>
      </c>
      <c r="Q28" s="21"/>
      <c r="R28" s="21"/>
      <c r="AA28" s="1"/>
    </row>
    <row r="29" spans="1:27" ht="11.1" customHeight="1">
      <c r="A29" s="10" t="s">
        <v>218</v>
      </c>
      <c r="B29" s="216">
        <v>17.8</v>
      </c>
      <c r="C29" s="216">
        <v>19.2</v>
      </c>
      <c r="D29" s="216">
        <v>22</v>
      </c>
      <c r="E29" s="216">
        <v>19.600000000000001</v>
      </c>
      <c r="F29" s="216">
        <v>21.2</v>
      </c>
      <c r="G29" s="216">
        <v>21.5</v>
      </c>
      <c r="H29" s="216">
        <v>19.5</v>
      </c>
      <c r="I29" s="216">
        <v>20.8</v>
      </c>
      <c r="J29" s="216">
        <v>18</v>
      </c>
      <c r="K29" s="216">
        <v>21.1</v>
      </c>
      <c r="L29" s="216"/>
      <c r="M29" s="216"/>
      <c r="N29" s="290"/>
      <c r="O29" s="209"/>
      <c r="AA29" s="1"/>
    </row>
    <row r="30" spans="1:27" ht="9.9499999999999993" customHeight="1">
      <c r="N30" s="213"/>
      <c r="O30" s="213"/>
      <c r="AA30" s="1"/>
    </row>
    <row r="31" spans="1:27" ht="9.9499999999999993" customHeight="1">
      <c r="N31" s="214"/>
      <c r="O31" s="214"/>
      <c r="P31" s="214"/>
      <c r="Q31" s="214"/>
      <c r="R31" s="214"/>
      <c r="S31" s="214"/>
      <c r="T31" s="214"/>
      <c r="U31" s="214"/>
      <c r="V31" s="214"/>
      <c r="W31" s="214"/>
      <c r="X31" s="214"/>
      <c r="AA31" s="1"/>
    </row>
    <row r="51" spans="1:50" ht="9.9499999999999993" customHeight="1">
      <c r="N51" s="1"/>
      <c r="O51" s="57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</row>
    <row r="52" spans="1:50" ht="7.5" customHeight="1"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</row>
    <row r="53" spans="1:50" ht="11.1" customHeight="1">
      <c r="A53" s="10"/>
      <c r="B53" s="11" t="s">
        <v>90</v>
      </c>
      <c r="C53" s="11" t="s">
        <v>91</v>
      </c>
      <c r="D53" s="11" t="s">
        <v>92</v>
      </c>
      <c r="E53" s="11" t="s">
        <v>93</v>
      </c>
      <c r="F53" s="11" t="s">
        <v>94</v>
      </c>
      <c r="G53" s="11" t="s">
        <v>95</v>
      </c>
      <c r="H53" s="11" t="s">
        <v>96</v>
      </c>
      <c r="I53" s="11" t="s">
        <v>97</v>
      </c>
      <c r="J53" s="11" t="s">
        <v>98</v>
      </c>
      <c r="K53" s="11" t="s">
        <v>99</v>
      </c>
      <c r="L53" s="11" t="s">
        <v>100</v>
      </c>
      <c r="M53" s="11" t="s">
        <v>101</v>
      </c>
      <c r="N53" s="284" t="s">
        <v>150</v>
      </c>
      <c r="O53" s="210" t="s">
        <v>152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</row>
    <row r="54" spans="1:50" ht="11.1" customHeight="1">
      <c r="A54" s="10" t="s">
        <v>194</v>
      </c>
      <c r="B54" s="216">
        <v>31.6</v>
      </c>
      <c r="C54" s="216">
        <v>32</v>
      </c>
      <c r="D54" s="216">
        <v>30.9</v>
      </c>
      <c r="E54" s="216">
        <v>31.3</v>
      </c>
      <c r="F54" s="216">
        <v>34</v>
      </c>
      <c r="G54" s="216">
        <v>33.5</v>
      </c>
      <c r="H54" s="216">
        <v>34.4</v>
      </c>
      <c r="I54" s="216">
        <v>34.5</v>
      </c>
      <c r="J54" s="216">
        <v>33</v>
      </c>
      <c r="K54" s="216">
        <v>34.200000000000003</v>
      </c>
      <c r="L54" s="216">
        <v>35.4</v>
      </c>
      <c r="M54" s="216">
        <v>34.200000000000003</v>
      </c>
      <c r="N54" s="290">
        <f t="shared" ref="N54:N56" si="1">SUM(B54:M54)/12</f>
        <v>33.25</v>
      </c>
      <c r="O54" s="398">
        <v>108.7</v>
      </c>
      <c r="P54" s="219"/>
      <c r="Q54" s="396"/>
      <c r="R54" s="396"/>
      <c r="S54" s="219"/>
      <c r="T54" s="219"/>
      <c r="U54" s="219"/>
      <c r="V54" s="219"/>
      <c r="W54" s="219"/>
      <c r="X54" s="219"/>
      <c r="Y54" s="219"/>
      <c r="Z54" s="219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</row>
    <row r="55" spans="1:50" ht="11.1" customHeight="1">
      <c r="A55" s="10" t="s">
        <v>197</v>
      </c>
      <c r="B55" s="216">
        <v>31.5</v>
      </c>
      <c r="C55" s="216">
        <v>33.1</v>
      </c>
      <c r="D55" s="216">
        <v>32.799999999999997</v>
      </c>
      <c r="E55" s="216">
        <v>31.9</v>
      </c>
      <c r="F55" s="216">
        <v>35.799999999999997</v>
      </c>
      <c r="G55" s="216">
        <v>33.4</v>
      </c>
      <c r="H55" s="216">
        <v>34.200000000000003</v>
      </c>
      <c r="I55" s="216">
        <v>34.200000000000003</v>
      </c>
      <c r="J55" s="216">
        <v>35</v>
      </c>
      <c r="K55" s="216">
        <v>35.4</v>
      </c>
      <c r="L55" s="216">
        <v>36.6</v>
      </c>
      <c r="M55" s="216">
        <v>34.5</v>
      </c>
      <c r="N55" s="290">
        <f t="shared" si="1"/>
        <v>34.033333333333331</v>
      </c>
      <c r="O55" s="398">
        <f>ROUND(N55/N54*100,1)</f>
        <v>102.4</v>
      </c>
      <c r="P55" s="219"/>
      <c r="Q55" s="396"/>
      <c r="R55" s="396"/>
      <c r="S55" s="219"/>
      <c r="T55" s="219"/>
      <c r="U55" s="219"/>
      <c r="V55" s="219"/>
      <c r="W55" s="219"/>
      <c r="X55" s="219"/>
      <c r="Y55" s="219"/>
      <c r="Z55" s="219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</row>
    <row r="56" spans="1:50" ht="11.1" customHeight="1">
      <c r="A56" s="10" t="s">
        <v>203</v>
      </c>
      <c r="B56" s="216">
        <v>41</v>
      </c>
      <c r="C56" s="216">
        <v>42.3</v>
      </c>
      <c r="D56" s="216">
        <v>42</v>
      </c>
      <c r="E56" s="216">
        <v>39.1</v>
      </c>
      <c r="F56" s="216">
        <v>38.700000000000003</v>
      </c>
      <c r="G56" s="216">
        <v>37.4</v>
      </c>
      <c r="H56" s="216">
        <v>37.5</v>
      </c>
      <c r="I56" s="216">
        <v>36.5</v>
      </c>
      <c r="J56" s="216">
        <v>37.1</v>
      </c>
      <c r="K56" s="216">
        <v>38.6</v>
      </c>
      <c r="L56" s="216">
        <v>38.4</v>
      </c>
      <c r="M56" s="216">
        <v>37.6</v>
      </c>
      <c r="N56" s="290">
        <f t="shared" si="1"/>
        <v>38.85</v>
      </c>
      <c r="O56" s="398">
        <f t="shared" ref="O56" si="2">ROUND(N56/N55*100,1)</f>
        <v>114.2</v>
      </c>
      <c r="P56" s="219"/>
      <c r="Q56" s="396"/>
      <c r="R56" s="396"/>
      <c r="S56" s="219"/>
      <c r="T56" s="219"/>
      <c r="U56" s="219"/>
      <c r="V56" s="219"/>
      <c r="W56" s="219"/>
      <c r="X56" s="219"/>
      <c r="Y56" s="219"/>
      <c r="Z56" s="219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</row>
    <row r="57" spans="1:50" ht="11.1" customHeight="1">
      <c r="A57" s="10" t="s">
        <v>210</v>
      </c>
      <c r="B57" s="216">
        <v>38</v>
      </c>
      <c r="C57" s="216">
        <v>35.700000000000003</v>
      </c>
      <c r="D57" s="216">
        <v>37</v>
      </c>
      <c r="E57" s="216">
        <v>36.799999999999997</v>
      </c>
      <c r="F57" s="216">
        <v>39.200000000000003</v>
      </c>
      <c r="G57" s="216">
        <v>38</v>
      </c>
      <c r="H57" s="216">
        <v>35.9</v>
      </c>
      <c r="I57" s="216">
        <v>35.4</v>
      </c>
      <c r="J57" s="216">
        <v>36.700000000000003</v>
      </c>
      <c r="K57" s="216">
        <v>37.200000000000003</v>
      </c>
      <c r="L57" s="216">
        <v>37.1</v>
      </c>
      <c r="M57" s="216">
        <v>38</v>
      </c>
      <c r="N57" s="290">
        <f>SUM(B57:M57)/12</f>
        <v>37.083333333333329</v>
      </c>
      <c r="O57" s="398">
        <v>95.4</v>
      </c>
      <c r="P57" s="219"/>
      <c r="Q57" s="396"/>
      <c r="R57" s="396"/>
      <c r="S57" s="219"/>
      <c r="T57" s="219"/>
      <c r="U57" s="219"/>
      <c r="V57" s="219"/>
      <c r="W57" s="219"/>
      <c r="X57" s="219"/>
      <c r="Y57" s="219"/>
      <c r="Z57" s="219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</row>
    <row r="58" spans="1:50" ht="11.1" customHeight="1">
      <c r="A58" s="10" t="s">
        <v>218</v>
      </c>
      <c r="B58" s="216">
        <v>36.9</v>
      </c>
      <c r="C58" s="216">
        <v>38.9</v>
      </c>
      <c r="D58" s="216">
        <v>39.799999999999997</v>
      </c>
      <c r="E58" s="216">
        <v>38.4</v>
      </c>
      <c r="F58" s="216">
        <v>39.200000000000003</v>
      </c>
      <c r="G58" s="216">
        <v>40.700000000000003</v>
      </c>
      <c r="H58" s="216">
        <v>37.9</v>
      </c>
      <c r="I58" s="216">
        <v>39</v>
      </c>
      <c r="J58" s="216">
        <v>38.4</v>
      </c>
      <c r="K58" s="216">
        <v>40.1</v>
      </c>
      <c r="L58" s="216"/>
      <c r="M58" s="216"/>
      <c r="N58" s="290"/>
      <c r="O58" s="398"/>
      <c r="P58" s="219"/>
      <c r="Q58" s="293"/>
      <c r="R58" s="293"/>
      <c r="S58" s="219"/>
      <c r="T58" s="219"/>
      <c r="U58" s="219"/>
      <c r="V58" s="219"/>
      <c r="W58" s="219"/>
      <c r="X58" s="219"/>
      <c r="Y58" s="219"/>
      <c r="Z58" s="219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</row>
    <row r="59" spans="1:50" ht="6" customHeight="1">
      <c r="N59" s="57"/>
      <c r="O59" s="291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</row>
    <row r="60" spans="1:50" ht="9.9499999999999993" customHeight="1">
      <c r="O60" s="292"/>
    </row>
    <row r="65" spans="7:28" ht="9.9499999999999993" customHeight="1">
      <c r="G65" s="220"/>
    </row>
    <row r="66" spans="7:28" ht="9.9499999999999993" customHeight="1">
      <c r="N66" s="214"/>
      <c r="O66" s="214"/>
      <c r="P66" s="214"/>
      <c r="Q66" s="214"/>
      <c r="R66" s="214"/>
      <c r="S66" s="214"/>
      <c r="T66" s="214"/>
      <c r="U66" s="214"/>
      <c r="V66" s="214"/>
      <c r="W66" s="214"/>
      <c r="X66" s="214"/>
      <c r="Y66" s="214"/>
      <c r="Z66" s="214"/>
    </row>
    <row r="67" spans="7:28" ht="9.9499999999999993" customHeight="1">
      <c r="N67" s="214"/>
      <c r="O67" s="214"/>
      <c r="P67" s="214"/>
      <c r="Q67" s="214"/>
      <c r="R67" s="214"/>
      <c r="S67" s="214"/>
      <c r="T67" s="214"/>
      <c r="U67" s="214"/>
      <c r="V67" s="214"/>
      <c r="W67" s="214"/>
      <c r="X67" s="214"/>
      <c r="Y67" s="214"/>
      <c r="Z67" s="214"/>
    </row>
    <row r="68" spans="7:28" ht="9.9499999999999993" customHeight="1">
      <c r="N68" s="214"/>
      <c r="O68" s="214"/>
      <c r="P68" s="214"/>
      <c r="Q68" s="214"/>
      <c r="R68" s="214"/>
      <c r="S68" s="214"/>
      <c r="T68" s="214"/>
      <c r="U68" s="214"/>
      <c r="V68" s="214"/>
      <c r="W68" s="214"/>
      <c r="X68" s="214"/>
      <c r="Y68" s="214"/>
      <c r="Z68" s="214"/>
    </row>
    <row r="69" spans="7:28" ht="9.9499999999999993" customHeight="1">
      <c r="N69" s="214"/>
      <c r="O69" s="214"/>
      <c r="P69" s="214"/>
      <c r="Q69" s="214"/>
      <c r="R69" s="214"/>
      <c r="S69" s="214"/>
      <c r="T69" s="214"/>
      <c r="U69" s="214"/>
      <c r="V69" s="214"/>
      <c r="W69" s="214"/>
      <c r="X69" s="214"/>
      <c r="Y69" s="214"/>
      <c r="Z69" s="214"/>
    </row>
    <row r="70" spans="7:28" ht="9.9499999999999993" customHeight="1">
      <c r="N70" s="57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1"/>
      <c r="AB70" s="1"/>
    </row>
    <row r="71" spans="7:28" ht="9.9499999999999993" customHeight="1"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1"/>
      <c r="AB71" s="1"/>
    </row>
    <row r="72" spans="7:28" ht="9.9499999999999993" customHeight="1"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1"/>
      <c r="AB72" s="1"/>
    </row>
    <row r="73" spans="7:28" ht="9.9499999999999993" customHeight="1"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1"/>
      <c r="AB73" s="1"/>
    </row>
    <row r="74" spans="7:28" ht="9.9499999999999993" customHeight="1"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1"/>
      <c r="AB74" s="1"/>
    </row>
    <row r="75" spans="7:28" ht="9.9499999999999993" customHeight="1"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1"/>
      <c r="AB75" s="1"/>
    </row>
    <row r="82" spans="1:18" ht="4.5" customHeight="1"/>
    <row r="83" spans="1:18" ht="11.1" customHeight="1">
      <c r="A83" s="10"/>
      <c r="B83" s="11" t="s">
        <v>90</v>
      </c>
      <c r="C83" s="11" t="s">
        <v>91</v>
      </c>
      <c r="D83" s="11" t="s">
        <v>92</v>
      </c>
      <c r="E83" s="11" t="s">
        <v>93</v>
      </c>
      <c r="F83" s="11" t="s">
        <v>94</v>
      </c>
      <c r="G83" s="11" t="s">
        <v>95</v>
      </c>
      <c r="H83" s="11" t="s">
        <v>96</v>
      </c>
      <c r="I83" s="11" t="s">
        <v>97</v>
      </c>
      <c r="J83" s="11" t="s">
        <v>98</v>
      </c>
      <c r="K83" s="11" t="s">
        <v>99</v>
      </c>
      <c r="L83" s="11" t="s">
        <v>100</v>
      </c>
      <c r="M83" s="11" t="s">
        <v>101</v>
      </c>
      <c r="N83" s="284" t="s">
        <v>150</v>
      </c>
      <c r="O83" s="210" t="s">
        <v>152</v>
      </c>
    </row>
    <row r="84" spans="1:18" s="213" customFormat="1" ht="11.1" customHeight="1">
      <c r="A84" s="10" t="s">
        <v>194</v>
      </c>
      <c r="B84" s="207">
        <v>55.9</v>
      </c>
      <c r="C84" s="207">
        <v>52.6</v>
      </c>
      <c r="D84" s="207">
        <v>59</v>
      </c>
      <c r="E84" s="207">
        <v>60.9</v>
      </c>
      <c r="F84" s="207">
        <v>56.1</v>
      </c>
      <c r="G84" s="207">
        <v>52.8</v>
      </c>
      <c r="H84" s="207">
        <v>57.2</v>
      </c>
      <c r="I84" s="207">
        <v>43.3</v>
      </c>
      <c r="J84" s="207">
        <v>47.8</v>
      </c>
      <c r="K84" s="207">
        <v>50.4</v>
      </c>
      <c r="L84" s="207">
        <v>46.6</v>
      </c>
      <c r="M84" s="207">
        <v>48</v>
      </c>
      <c r="N84" s="289">
        <f t="shared" ref="N84:N87" si="3">SUM(B84:M84)/12</f>
        <v>52.550000000000004</v>
      </c>
      <c r="O84" s="398">
        <v>93</v>
      </c>
      <c r="Q84" s="397"/>
      <c r="R84" s="397"/>
    </row>
    <row r="85" spans="1:18" s="213" customFormat="1" ht="11.1" customHeight="1">
      <c r="A85" s="10" t="s">
        <v>197</v>
      </c>
      <c r="B85" s="207">
        <v>42.1</v>
      </c>
      <c r="C85" s="207">
        <v>45.6</v>
      </c>
      <c r="D85" s="207">
        <v>51.4</v>
      </c>
      <c r="E85" s="207">
        <v>51.9</v>
      </c>
      <c r="F85" s="207">
        <v>54.2</v>
      </c>
      <c r="G85" s="207">
        <v>52.4</v>
      </c>
      <c r="H85" s="207">
        <v>52.1</v>
      </c>
      <c r="I85" s="207">
        <v>58.5</v>
      </c>
      <c r="J85" s="207">
        <v>49.4</v>
      </c>
      <c r="K85" s="207">
        <v>52.9</v>
      </c>
      <c r="L85" s="207">
        <v>48.8</v>
      </c>
      <c r="M85" s="207">
        <v>50.5</v>
      </c>
      <c r="N85" s="289">
        <f t="shared" si="3"/>
        <v>50.816666666666663</v>
      </c>
      <c r="O85" s="398">
        <f>ROUND(N85/N84*100,1)</f>
        <v>96.7</v>
      </c>
      <c r="Q85" s="397"/>
      <c r="R85" s="397"/>
    </row>
    <row r="86" spans="1:18" s="213" customFormat="1" ht="11.1" customHeight="1">
      <c r="A86" s="10" t="s">
        <v>203</v>
      </c>
      <c r="B86" s="207">
        <v>44.7</v>
      </c>
      <c r="C86" s="207">
        <v>41.1</v>
      </c>
      <c r="D86" s="207">
        <v>41.4</v>
      </c>
      <c r="E86" s="207">
        <v>41.7</v>
      </c>
      <c r="F86" s="207">
        <v>43</v>
      </c>
      <c r="G86" s="207">
        <v>48.2</v>
      </c>
      <c r="H86" s="209">
        <v>54</v>
      </c>
      <c r="I86" s="207">
        <v>47.7</v>
      </c>
      <c r="J86" s="207">
        <v>46.3</v>
      </c>
      <c r="K86" s="207">
        <v>45.7</v>
      </c>
      <c r="L86" s="207">
        <v>45.3</v>
      </c>
      <c r="M86" s="207">
        <v>50.3</v>
      </c>
      <c r="N86" s="289">
        <f t="shared" si="3"/>
        <v>45.783333333333331</v>
      </c>
      <c r="O86" s="398">
        <f t="shared" ref="O86:O87" si="4">ROUND(N86/N85*100,1)</f>
        <v>90.1</v>
      </c>
      <c r="Q86" s="397"/>
      <c r="R86" s="397"/>
    </row>
    <row r="87" spans="1:18" s="213" customFormat="1" ht="11.1" customHeight="1">
      <c r="A87" s="10" t="s">
        <v>210</v>
      </c>
      <c r="B87" s="207">
        <v>44</v>
      </c>
      <c r="C87" s="207">
        <v>42.9</v>
      </c>
      <c r="D87" s="207">
        <v>52.9</v>
      </c>
      <c r="E87" s="207">
        <v>54.6</v>
      </c>
      <c r="F87" s="207">
        <v>58.6</v>
      </c>
      <c r="G87" s="207">
        <v>51.4</v>
      </c>
      <c r="H87" s="209">
        <v>55.6</v>
      </c>
      <c r="I87" s="207">
        <v>50.5</v>
      </c>
      <c r="J87" s="207">
        <v>50.9</v>
      </c>
      <c r="K87" s="207">
        <v>47.7</v>
      </c>
      <c r="L87" s="207">
        <v>51.7</v>
      </c>
      <c r="M87" s="207">
        <v>59.4</v>
      </c>
      <c r="N87" s="289">
        <f t="shared" si="3"/>
        <v>51.68333333333333</v>
      </c>
      <c r="O87" s="398">
        <f t="shared" si="4"/>
        <v>112.9</v>
      </c>
      <c r="Q87" s="397"/>
      <c r="R87" s="397"/>
    </row>
    <row r="88" spans="1:18" ht="11.1" customHeight="1">
      <c r="A88" s="10" t="s">
        <v>218</v>
      </c>
      <c r="B88" s="207">
        <v>49</v>
      </c>
      <c r="C88" s="207">
        <v>47.9</v>
      </c>
      <c r="D88" s="207">
        <v>54.9</v>
      </c>
      <c r="E88" s="207">
        <v>51.9</v>
      </c>
      <c r="F88" s="207">
        <v>53.4</v>
      </c>
      <c r="G88" s="207">
        <v>52</v>
      </c>
      <c r="H88" s="209">
        <v>53.1</v>
      </c>
      <c r="I88" s="207">
        <v>52.7</v>
      </c>
      <c r="J88" s="207">
        <v>47.4</v>
      </c>
      <c r="K88" s="207">
        <v>51.7</v>
      </c>
      <c r="L88" s="207"/>
      <c r="M88" s="207"/>
      <c r="N88" s="289"/>
      <c r="O88" s="398"/>
      <c r="Q88" s="21"/>
    </row>
    <row r="89" spans="1:18" ht="9.9499999999999993" customHeight="1">
      <c r="O89" s="294"/>
    </row>
    <row r="90" spans="1:18" ht="9.9499999999999993" customHeight="1">
      <c r="G90" s="509"/>
    </row>
    <row r="93" spans="1:18" ht="30" customHeight="1">
      <c r="N93" s="51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8:AW90"/>
  <sheetViews>
    <sheetView workbookViewId="0">
      <selection activeCell="T91" sqref="T91"/>
    </sheetView>
  </sheetViews>
  <sheetFormatPr defaultRowHeight="9.9499999999999993" customHeight="1"/>
  <cols>
    <col min="1" max="1" width="7.625" style="315" customWidth="1"/>
    <col min="2" max="13" width="6.125" style="315" customWidth="1"/>
    <col min="14" max="26" width="7.625" style="315" customWidth="1"/>
    <col min="27" max="16384" width="9" style="315"/>
  </cols>
  <sheetData>
    <row r="18" spans="1:29" ht="9.9499999999999993" customHeight="1">
      <c r="A18" s="214"/>
      <c r="B18" s="214"/>
      <c r="C18" s="214"/>
      <c r="D18" s="214"/>
      <c r="E18" s="214"/>
      <c r="F18" s="214"/>
      <c r="G18" s="214"/>
      <c r="H18" s="214"/>
      <c r="I18" s="214"/>
      <c r="J18" s="214"/>
      <c r="K18" s="214"/>
      <c r="L18" s="214"/>
      <c r="M18" s="214"/>
    </row>
    <row r="22" spans="1:29" ht="9.9499999999999993" customHeight="1"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3" customHeight="1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4" t="s">
        <v>149</v>
      </c>
      <c r="O24" s="210" t="s">
        <v>152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</row>
    <row r="25" spans="1:29" ht="11.1" customHeight="1">
      <c r="A25" s="10" t="s">
        <v>194</v>
      </c>
      <c r="B25" s="221">
        <v>35.5</v>
      </c>
      <c r="C25" s="221">
        <v>37.4</v>
      </c>
      <c r="D25" s="221">
        <v>42.3</v>
      </c>
      <c r="E25" s="221">
        <v>45.1</v>
      </c>
      <c r="F25" s="221">
        <v>47</v>
      </c>
      <c r="G25" s="221">
        <v>49</v>
      </c>
      <c r="H25" s="221">
        <v>47.4</v>
      </c>
      <c r="I25" s="221">
        <v>30</v>
      </c>
      <c r="J25" s="221">
        <v>29.8</v>
      </c>
      <c r="K25" s="221">
        <v>39.799999999999997</v>
      </c>
      <c r="L25" s="221">
        <v>33.6</v>
      </c>
      <c r="M25" s="221">
        <v>36.700000000000003</v>
      </c>
      <c r="N25" s="290">
        <f>SUM(B25:M25)</f>
        <v>473.6</v>
      </c>
      <c r="O25" s="285">
        <v>105</v>
      </c>
      <c r="P25" s="219"/>
      <c r="Q25" s="396"/>
      <c r="R25" s="396"/>
      <c r="S25" s="219"/>
      <c r="T25" s="219"/>
      <c r="U25" s="219"/>
      <c r="V25" s="219"/>
      <c r="W25" s="219"/>
      <c r="X25" s="219"/>
      <c r="Y25" s="219"/>
      <c r="Z25" s="219"/>
      <c r="AA25" s="1"/>
      <c r="AB25" s="1"/>
      <c r="AC25" s="1"/>
    </row>
    <row r="26" spans="1:29" ht="11.1" customHeight="1">
      <c r="A26" s="10" t="s">
        <v>197</v>
      </c>
      <c r="B26" s="221">
        <v>32.4</v>
      </c>
      <c r="C26" s="221">
        <v>36.200000000000003</v>
      </c>
      <c r="D26" s="221">
        <v>34.1</v>
      </c>
      <c r="E26" s="221">
        <v>46.4</v>
      </c>
      <c r="F26" s="221">
        <v>41.6</v>
      </c>
      <c r="G26" s="221">
        <v>47.6</v>
      </c>
      <c r="H26" s="221">
        <v>44</v>
      </c>
      <c r="I26" s="221">
        <v>27.3</v>
      </c>
      <c r="J26" s="221">
        <v>34.799999999999997</v>
      </c>
      <c r="K26" s="221">
        <v>42</v>
      </c>
      <c r="L26" s="221">
        <v>32.799999999999997</v>
      </c>
      <c r="M26" s="221">
        <v>44.4</v>
      </c>
      <c r="N26" s="290">
        <f>SUM(B26:M26)</f>
        <v>463.59999999999997</v>
      </c>
      <c r="O26" s="285">
        <f>ROUND(N26/N25*100,1)</f>
        <v>97.9</v>
      </c>
      <c r="P26" s="219"/>
      <c r="Q26" s="396"/>
      <c r="R26" s="396"/>
      <c r="S26" s="219"/>
      <c r="T26" s="219"/>
      <c r="U26" s="219"/>
      <c r="V26" s="219"/>
      <c r="W26" s="219"/>
      <c r="X26" s="219"/>
      <c r="Y26" s="219"/>
      <c r="Z26" s="219"/>
      <c r="AA26" s="1"/>
      <c r="AB26" s="1"/>
      <c r="AC26" s="1"/>
    </row>
    <row r="27" spans="1:29" ht="11.1" customHeight="1">
      <c r="A27" s="10" t="s">
        <v>203</v>
      </c>
      <c r="B27" s="221">
        <v>34.799999999999997</v>
      </c>
      <c r="C27" s="221">
        <v>36.4</v>
      </c>
      <c r="D27" s="221">
        <v>35.200000000000003</v>
      </c>
      <c r="E27" s="221">
        <v>49.9</v>
      </c>
      <c r="F27" s="221">
        <v>43.1</v>
      </c>
      <c r="G27" s="221">
        <v>48.2</v>
      </c>
      <c r="H27" s="221">
        <v>44.6</v>
      </c>
      <c r="I27" s="221">
        <v>33.799999999999997</v>
      </c>
      <c r="J27" s="221">
        <v>31.8</v>
      </c>
      <c r="K27" s="221">
        <v>38.1</v>
      </c>
      <c r="L27" s="221">
        <v>36.5</v>
      </c>
      <c r="M27" s="221">
        <v>38.200000000000003</v>
      </c>
      <c r="N27" s="422">
        <f>SUM(B27:M27)</f>
        <v>470.6</v>
      </c>
      <c r="O27" s="285">
        <f t="shared" ref="O27:O28" si="0">ROUND(N27/N26*100,1)</f>
        <v>101.5</v>
      </c>
      <c r="P27" s="219"/>
      <c r="Q27" s="396"/>
      <c r="R27" s="396"/>
      <c r="S27" s="219"/>
      <c r="T27" s="219"/>
      <c r="U27" s="219"/>
      <c r="V27" s="219"/>
      <c r="W27" s="219"/>
      <c r="X27" s="219"/>
      <c r="Y27" s="219"/>
      <c r="Z27" s="219"/>
      <c r="AA27" s="1"/>
      <c r="AB27" s="1"/>
      <c r="AC27" s="1"/>
    </row>
    <row r="28" spans="1:29" ht="11.1" customHeight="1">
      <c r="A28" s="10" t="s">
        <v>210</v>
      </c>
      <c r="B28" s="221">
        <v>33.1</v>
      </c>
      <c r="C28" s="221">
        <v>35.1</v>
      </c>
      <c r="D28" s="221">
        <v>41.1</v>
      </c>
      <c r="E28" s="221">
        <v>42.3</v>
      </c>
      <c r="F28" s="221">
        <v>42.9</v>
      </c>
      <c r="G28" s="221">
        <v>48.7</v>
      </c>
      <c r="H28" s="221">
        <v>50.1</v>
      </c>
      <c r="I28" s="221">
        <v>35.4</v>
      </c>
      <c r="J28" s="221">
        <v>35</v>
      </c>
      <c r="K28" s="221">
        <v>39</v>
      </c>
      <c r="L28" s="221">
        <v>38</v>
      </c>
      <c r="M28" s="221">
        <v>37.299999999999997</v>
      </c>
      <c r="N28" s="422">
        <f>SUM(B28:M28)</f>
        <v>478.00000000000006</v>
      </c>
      <c r="O28" s="285">
        <f t="shared" si="0"/>
        <v>101.6</v>
      </c>
      <c r="P28" s="219"/>
      <c r="Q28" s="396"/>
      <c r="R28" s="396"/>
      <c r="S28" s="219"/>
      <c r="T28" s="219"/>
      <c r="U28" s="219"/>
      <c r="V28" s="219"/>
      <c r="W28" s="219"/>
      <c r="X28" s="219"/>
      <c r="Y28" s="219"/>
      <c r="Z28" s="219"/>
      <c r="AA28" s="1"/>
      <c r="AB28" s="1"/>
      <c r="AC28" s="1"/>
    </row>
    <row r="29" spans="1:29" ht="11.1" customHeight="1">
      <c r="A29" s="10" t="s">
        <v>218</v>
      </c>
      <c r="B29" s="221">
        <v>31</v>
      </c>
      <c r="C29" s="221">
        <v>41.9</v>
      </c>
      <c r="D29" s="221">
        <v>40.700000000000003</v>
      </c>
      <c r="E29" s="221">
        <v>47.3</v>
      </c>
      <c r="F29" s="221">
        <v>55.6</v>
      </c>
      <c r="G29" s="221">
        <v>54.5</v>
      </c>
      <c r="H29" s="221">
        <v>50.6</v>
      </c>
      <c r="I29" s="221">
        <v>41.6</v>
      </c>
      <c r="J29" s="221">
        <v>40.700000000000003</v>
      </c>
      <c r="K29" s="221">
        <v>53.2</v>
      </c>
      <c r="L29" s="221"/>
      <c r="M29" s="221"/>
      <c r="N29" s="422"/>
      <c r="O29" s="285"/>
      <c r="P29" s="219"/>
      <c r="S29" s="219"/>
      <c r="T29" s="219"/>
      <c r="U29" s="219"/>
      <c r="V29" s="219"/>
      <c r="W29" s="219"/>
      <c r="X29" s="219"/>
      <c r="Y29" s="219"/>
      <c r="Z29" s="219"/>
      <c r="AA29" s="1"/>
      <c r="AB29" s="1"/>
      <c r="AC29" s="1"/>
    </row>
    <row r="30" spans="1:29" ht="9.75" customHeight="1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51" spans="1:49" ht="9.9499999999999993" customHeight="1">
      <c r="D51" s="21"/>
    </row>
    <row r="53" spans="1:49" ht="11.1" customHeight="1">
      <c r="A53" s="10"/>
      <c r="B53" s="11" t="s">
        <v>90</v>
      </c>
      <c r="C53" s="11" t="s">
        <v>91</v>
      </c>
      <c r="D53" s="11" t="s">
        <v>92</v>
      </c>
      <c r="E53" s="11" t="s">
        <v>93</v>
      </c>
      <c r="F53" s="11" t="s">
        <v>94</v>
      </c>
      <c r="G53" s="11" t="s">
        <v>95</v>
      </c>
      <c r="H53" s="11" t="s">
        <v>96</v>
      </c>
      <c r="I53" s="11" t="s">
        <v>97</v>
      </c>
      <c r="J53" s="11" t="s">
        <v>98</v>
      </c>
      <c r="K53" s="11" t="s">
        <v>99</v>
      </c>
      <c r="L53" s="11" t="s">
        <v>100</v>
      </c>
      <c r="M53" s="11" t="s">
        <v>101</v>
      </c>
      <c r="N53" s="284" t="s">
        <v>150</v>
      </c>
      <c r="O53" s="210" t="s">
        <v>152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spans="1:49" ht="11.1" customHeight="1">
      <c r="A54" s="10" t="s">
        <v>194</v>
      </c>
      <c r="B54" s="221">
        <v>25.8</v>
      </c>
      <c r="C54" s="221">
        <v>27.6</v>
      </c>
      <c r="D54" s="221">
        <v>27.8</v>
      </c>
      <c r="E54" s="221">
        <v>30.9</v>
      </c>
      <c r="F54" s="221">
        <v>36.200000000000003</v>
      </c>
      <c r="G54" s="221">
        <v>32.1</v>
      </c>
      <c r="H54" s="221">
        <v>31.1</v>
      </c>
      <c r="I54" s="221">
        <v>31.7</v>
      </c>
      <c r="J54" s="221">
        <v>31.5</v>
      </c>
      <c r="K54" s="221">
        <v>35.799999999999997</v>
      </c>
      <c r="L54" s="221">
        <v>36</v>
      </c>
      <c r="M54" s="221">
        <v>42.3</v>
      </c>
      <c r="N54" s="290">
        <f>SUM(B54:M54)/12</f>
        <v>32.4</v>
      </c>
      <c r="O54" s="285">
        <v>109.2</v>
      </c>
      <c r="P54" s="219"/>
      <c r="Q54" s="399"/>
      <c r="R54" s="399"/>
      <c r="S54" s="219"/>
      <c r="T54" s="219"/>
      <c r="U54" s="219"/>
      <c r="V54" s="219"/>
      <c r="W54" s="219"/>
      <c r="X54" s="219"/>
      <c r="Y54" s="219"/>
      <c r="Z54" s="219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1:49" ht="11.1" customHeight="1">
      <c r="A55" s="10" t="s">
        <v>197</v>
      </c>
      <c r="B55" s="221">
        <v>38.9</v>
      </c>
      <c r="C55" s="221">
        <v>41.9</v>
      </c>
      <c r="D55" s="221">
        <v>38.6</v>
      </c>
      <c r="E55" s="221">
        <v>40.799999999999997</v>
      </c>
      <c r="F55" s="221">
        <v>45</v>
      </c>
      <c r="G55" s="221">
        <v>43.7</v>
      </c>
      <c r="H55" s="221">
        <v>40.799999999999997</v>
      </c>
      <c r="I55" s="221">
        <v>38.1</v>
      </c>
      <c r="J55" s="221">
        <v>38.200000000000003</v>
      </c>
      <c r="K55" s="221">
        <v>41.2</v>
      </c>
      <c r="L55" s="221">
        <v>41</v>
      </c>
      <c r="M55" s="221">
        <v>48.4</v>
      </c>
      <c r="N55" s="290">
        <f>SUM(B55:M55)/12</f>
        <v>41.383333333333333</v>
      </c>
      <c r="O55" s="285">
        <f>ROUND(N55/N54*100,1)</f>
        <v>127.7</v>
      </c>
      <c r="P55" s="219"/>
      <c r="Q55" s="399"/>
      <c r="R55" s="399"/>
      <c r="S55" s="219"/>
      <c r="T55" s="219"/>
      <c r="U55" s="219"/>
      <c r="V55" s="219"/>
      <c r="W55" s="219"/>
      <c r="X55" s="219"/>
      <c r="Y55" s="219"/>
      <c r="Z55" s="219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1:49" ht="11.1" customHeight="1">
      <c r="A56" s="10" t="s">
        <v>203</v>
      </c>
      <c r="B56" s="221">
        <v>46.2</v>
      </c>
      <c r="C56" s="221">
        <v>47.2</v>
      </c>
      <c r="D56" s="221">
        <v>44.6</v>
      </c>
      <c r="E56" s="221">
        <v>49.3</v>
      </c>
      <c r="F56" s="221">
        <v>51.6</v>
      </c>
      <c r="G56" s="221">
        <v>50</v>
      </c>
      <c r="H56" s="221">
        <v>46.9</v>
      </c>
      <c r="I56" s="221">
        <v>46</v>
      </c>
      <c r="J56" s="221">
        <v>43.8</v>
      </c>
      <c r="K56" s="221">
        <v>45.9</v>
      </c>
      <c r="L56" s="221">
        <v>45.7</v>
      </c>
      <c r="M56" s="221">
        <v>42.4</v>
      </c>
      <c r="N56" s="290">
        <f>SUM(B56:M56)/12</f>
        <v>46.633333333333326</v>
      </c>
      <c r="O56" s="285">
        <f t="shared" ref="O56:O57" si="1">ROUND(N56/N55*100,1)</f>
        <v>112.7</v>
      </c>
      <c r="P56" s="219"/>
      <c r="Q56" s="399"/>
      <c r="R56" s="399"/>
      <c r="S56" s="219"/>
      <c r="T56" s="219"/>
      <c r="U56" s="219"/>
      <c r="V56" s="219"/>
      <c r="W56" s="219"/>
      <c r="X56" s="219"/>
      <c r="Y56" s="219"/>
      <c r="Z56" s="219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1:49" ht="11.1" customHeight="1">
      <c r="A57" s="10" t="s">
        <v>210</v>
      </c>
      <c r="B57" s="221">
        <v>42.4</v>
      </c>
      <c r="C57" s="221">
        <v>42.8</v>
      </c>
      <c r="D57" s="221">
        <v>43.9</v>
      </c>
      <c r="E57" s="221">
        <v>47.3</v>
      </c>
      <c r="F57" s="221">
        <v>50.1</v>
      </c>
      <c r="G57" s="221">
        <v>52.2</v>
      </c>
      <c r="H57" s="221">
        <v>51.2</v>
      </c>
      <c r="I57" s="221">
        <v>49.2</v>
      </c>
      <c r="J57" s="221">
        <v>48.2</v>
      </c>
      <c r="K57" s="221">
        <v>49.1</v>
      </c>
      <c r="L57" s="221">
        <v>48.9</v>
      </c>
      <c r="M57" s="221">
        <v>50.5</v>
      </c>
      <c r="N57" s="290">
        <f>SUM(B57:M57)/12</f>
        <v>47.983333333333327</v>
      </c>
      <c r="O57" s="285">
        <f t="shared" si="1"/>
        <v>102.9</v>
      </c>
      <c r="P57" s="219"/>
      <c r="Q57" s="399"/>
      <c r="R57" s="399"/>
      <c r="S57" s="219"/>
      <c r="T57" s="219"/>
      <c r="U57" s="219"/>
      <c r="V57" s="219"/>
      <c r="W57" s="219"/>
      <c r="X57" s="219"/>
      <c r="Y57" s="219"/>
      <c r="Z57" s="219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1:49" ht="11.1" customHeight="1">
      <c r="A58" s="10" t="s">
        <v>218</v>
      </c>
      <c r="B58" s="221">
        <v>48.3</v>
      </c>
      <c r="C58" s="221">
        <v>50.9</v>
      </c>
      <c r="D58" s="221">
        <v>48.3</v>
      </c>
      <c r="E58" s="221">
        <v>50.5</v>
      </c>
      <c r="F58" s="221">
        <v>52.1</v>
      </c>
      <c r="G58" s="221">
        <v>49.7</v>
      </c>
      <c r="H58" s="221">
        <v>45.5</v>
      </c>
      <c r="I58" s="221">
        <v>40.799999999999997</v>
      </c>
      <c r="J58" s="221">
        <v>41.6</v>
      </c>
      <c r="K58" s="221">
        <v>46.4</v>
      </c>
      <c r="L58" s="221"/>
      <c r="M58" s="221"/>
      <c r="N58" s="290"/>
      <c r="O58" s="285"/>
      <c r="P58" s="219"/>
      <c r="Q58" s="293"/>
      <c r="R58" s="293"/>
      <c r="S58" s="219"/>
      <c r="T58" s="219"/>
      <c r="U58" s="219"/>
      <c r="V58" s="219"/>
      <c r="W58" s="219"/>
      <c r="X58" s="219"/>
      <c r="Y58" s="219"/>
      <c r="Z58" s="219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1:49" ht="9.9499999999999993" customHeight="1">
      <c r="N59" s="1"/>
      <c r="O59" s="1"/>
      <c r="P59" s="1"/>
      <c r="Q59" s="302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82" spans="1:26" ht="6" customHeight="1">
      <c r="M82" s="1"/>
      <c r="N82" s="1"/>
    </row>
    <row r="83" spans="1:26" ht="11.1" customHeight="1">
      <c r="A83" s="10"/>
      <c r="B83" s="11" t="s">
        <v>90</v>
      </c>
      <c r="C83" s="11" t="s">
        <v>91</v>
      </c>
      <c r="D83" s="11" t="s">
        <v>92</v>
      </c>
      <c r="E83" s="11" t="s">
        <v>93</v>
      </c>
      <c r="F83" s="11" t="s">
        <v>94</v>
      </c>
      <c r="G83" s="11" t="s">
        <v>95</v>
      </c>
      <c r="H83" s="11" t="s">
        <v>96</v>
      </c>
      <c r="I83" s="11" t="s">
        <v>97</v>
      </c>
      <c r="J83" s="11" t="s">
        <v>98</v>
      </c>
      <c r="K83" s="11" t="s">
        <v>99</v>
      </c>
      <c r="L83" s="11" t="s">
        <v>100</v>
      </c>
      <c r="M83" s="11" t="s">
        <v>101</v>
      </c>
      <c r="N83" s="284" t="s">
        <v>150</v>
      </c>
      <c r="O83" s="210" t="s">
        <v>152</v>
      </c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</row>
    <row r="84" spans="1:26" ht="11.1" customHeight="1">
      <c r="A84" s="10" t="s">
        <v>194</v>
      </c>
      <c r="B84" s="15">
        <v>134.30000000000001</v>
      </c>
      <c r="C84" s="15">
        <v>136.69999999999999</v>
      </c>
      <c r="D84" s="15">
        <v>152.4</v>
      </c>
      <c r="E84" s="15">
        <v>148.30000000000001</v>
      </c>
      <c r="F84" s="15">
        <v>132.19999999999999</v>
      </c>
      <c r="G84" s="15">
        <v>149.5</v>
      </c>
      <c r="H84" s="15">
        <v>151.69999999999999</v>
      </c>
      <c r="I84" s="15">
        <v>94.6</v>
      </c>
      <c r="J84" s="15">
        <v>94.9</v>
      </c>
      <c r="K84" s="15">
        <v>111.9</v>
      </c>
      <c r="L84" s="15">
        <v>93.4</v>
      </c>
      <c r="M84" s="15">
        <v>85.8</v>
      </c>
      <c r="N84" s="289">
        <f>SUM(B84:M84)/12</f>
        <v>123.80833333333335</v>
      </c>
      <c r="O84" s="209">
        <v>96.1</v>
      </c>
      <c r="P84" s="57"/>
      <c r="Q84" s="391"/>
      <c r="R84" s="391"/>
      <c r="S84" s="57"/>
      <c r="T84" s="57"/>
      <c r="U84" s="57"/>
      <c r="V84" s="57"/>
      <c r="W84" s="57"/>
      <c r="X84" s="57"/>
      <c r="Y84" s="57"/>
      <c r="Z84" s="57"/>
    </row>
    <row r="85" spans="1:26" ht="11.1" customHeight="1">
      <c r="A85" s="10" t="s">
        <v>197</v>
      </c>
      <c r="B85" s="15">
        <v>84</v>
      </c>
      <c r="C85" s="15">
        <v>85.9</v>
      </c>
      <c r="D85" s="15">
        <v>88.9</v>
      </c>
      <c r="E85" s="15">
        <v>114.2</v>
      </c>
      <c r="F85" s="15">
        <v>92.2</v>
      </c>
      <c r="G85" s="15">
        <v>108.8</v>
      </c>
      <c r="H85" s="15">
        <v>107.6</v>
      </c>
      <c r="I85" s="15">
        <v>72.599999999999994</v>
      </c>
      <c r="J85" s="15">
        <v>91.1</v>
      </c>
      <c r="K85" s="15">
        <v>101.9</v>
      </c>
      <c r="L85" s="15">
        <v>80</v>
      </c>
      <c r="M85" s="15">
        <v>91.1</v>
      </c>
      <c r="N85" s="289">
        <f>SUM(B85:M85)/12</f>
        <v>93.191666666666663</v>
      </c>
      <c r="O85" s="209">
        <f>ROUND(N85/N84*100,1)</f>
        <v>75.3</v>
      </c>
      <c r="P85" s="57"/>
      <c r="Q85" s="391"/>
      <c r="R85" s="391"/>
      <c r="S85" s="57"/>
      <c r="T85" s="57"/>
      <c r="U85" s="57"/>
      <c r="V85" s="57"/>
      <c r="W85" s="57"/>
      <c r="X85" s="57"/>
      <c r="Y85" s="57"/>
      <c r="Z85" s="57"/>
    </row>
    <row r="86" spans="1:26" ht="11.1" customHeight="1">
      <c r="A86" s="10" t="s">
        <v>203</v>
      </c>
      <c r="B86" s="15">
        <v>76</v>
      </c>
      <c r="C86" s="15">
        <v>76.8</v>
      </c>
      <c r="D86" s="15">
        <v>79.5</v>
      </c>
      <c r="E86" s="15">
        <v>101.2</v>
      </c>
      <c r="F86" s="15">
        <v>83.2</v>
      </c>
      <c r="G86" s="15">
        <v>96.4</v>
      </c>
      <c r="H86" s="15">
        <v>95.3</v>
      </c>
      <c r="I86" s="15">
        <v>73.7</v>
      </c>
      <c r="J86" s="15">
        <v>73.3</v>
      </c>
      <c r="K86" s="15">
        <v>82.8</v>
      </c>
      <c r="L86" s="15">
        <v>79.8</v>
      </c>
      <c r="M86" s="15">
        <v>90.5</v>
      </c>
      <c r="N86" s="289">
        <f>SUM(B86:M86)/12</f>
        <v>84.041666666666657</v>
      </c>
      <c r="O86" s="209">
        <f t="shared" ref="O86" si="2">ROUND(N86/N85*100,1)</f>
        <v>90.2</v>
      </c>
      <c r="P86" s="57"/>
      <c r="Q86" s="391"/>
      <c r="R86" s="391"/>
      <c r="S86" s="57"/>
      <c r="T86" s="57"/>
      <c r="U86" s="57"/>
      <c r="V86" s="57"/>
      <c r="W86" s="57"/>
      <c r="X86" s="57"/>
      <c r="Y86" s="57"/>
      <c r="Z86" s="57"/>
    </row>
    <row r="87" spans="1:26" ht="11.1" customHeight="1">
      <c r="A87" s="10" t="s">
        <v>210</v>
      </c>
      <c r="B87" s="15">
        <v>78</v>
      </c>
      <c r="C87" s="15">
        <v>81.900000000000006</v>
      </c>
      <c r="D87" s="15">
        <v>93.5</v>
      </c>
      <c r="E87" s="15">
        <v>89.1</v>
      </c>
      <c r="F87" s="15">
        <v>85.2</v>
      </c>
      <c r="G87" s="15">
        <v>93.3</v>
      </c>
      <c r="H87" s="15">
        <v>97.7</v>
      </c>
      <c r="I87" s="15">
        <v>72.599999999999994</v>
      </c>
      <c r="J87" s="15">
        <v>73</v>
      </c>
      <c r="K87" s="15">
        <v>79.2</v>
      </c>
      <c r="L87" s="15">
        <v>77.8</v>
      </c>
      <c r="M87" s="15">
        <v>73.400000000000006</v>
      </c>
      <c r="N87" s="289">
        <f>SUM(B87:M87)/12</f>
        <v>82.891666666666666</v>
      </c>
      <c r="O87" s="209">
        <v>98.7</v>
      </c>
      <c r="P87" s="57"/>
      <c r="Q87" s="391"/>
      <c r="R87" s="391"/>
      <c r="S87" s="57"/>
      <c r="T87" s="57"/>
      <c r="U87" s="57"/>
      <c r="V87" s="57"/>
      <c r="W87" s="57"/>
      <c r="X87" s="57"/>
      <c r="Y87" s="57"/>
      <c r="Z87" s="57"/>
    </row>
    <row r="88" spans="1:26" ht="11.1" customHeight="1">
      <c r="A88" s="10" t="s">
        <v>218</v>
      </c>
      <c r="B88" s="15">
        <v>64.900000000000006</v>
      </c>
      <c r="C88" s="15">
        <v>81.8</v>
      </c>
      <c r="D88" s="15">
        <v>84.6</v>
      </c>
      <c r="E88" s="15">
        <v>93.4</v>
      </c>
      <c r="F88" s="15">
        <v>106.7</v>
      </c>
      <c r="G88" s="15">
        <v>109.4</v>
      </c>
      <c r="H88" s="15">
        <v>110.7</v>
      </c>
      <c r="I88" s="15">
        <v>101.9</v>
      </c>
      <c r="J88" s="15">
        <v>97.7</v>
      </c>
      <c r="K88" s="15">
        <v>115.3</v>
      </c>
      <c r="L88" s="15"/>
      <c r="M88" s="15"/>
      <c r="N88" s="289">
        <f>SUM(B88:M88)/12</f>
        <v>80.533333333333331</v>
      </c>
      <c r="O88" s="209"/>
      <c r="P88" s="57"/>
      <c r="Q88" s="492"/>
      <c r="R88" s="492"/>
      <c r="S88" s="57"/>
      <c r="T88" s="57"/>
      <c r="U88" s="57"/>
      <c r="V88" s="57"/>
      <c r="W88" s="57"/>
      <c r="X88" s="57"/>
      <c r="Y88" s="57"/>
      <c r="Z88" s="57"/>
    </row>
    <row r="89" spans="1:26" ht="9.9499999999999993" customHeight="1">
      <c r="C89" s="528"/>
      <c r="D89" s="501"/>
    </row>
    <row r="90" spans="1:26" s="525" customFormat="1" ht="9.9499999999999993" customHeight="1">
      <c r="D90" s="501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8:BC89"/>
  <sheetViews>
    <sheetView zoomScaleNormal="100" workbookViewId="0">
      <selection activeCell="K59" sqref="K59"/>
    </sheetView>
  </sheetViews>
  <sheetFormatPr defaultRowHeight="9.9499999999999993" customHeight="1"/>
  <cols>
    <col min="1" max="1" width="8" style="511" customWidth="1"/>
    <col min="2" max="13" width="6.125" style="511" customWidth="1"/>
    <col min="14" max="26" width="7.625" style="511" customWidth="1"/>
    <col min="27" max="16384" width="9" style="511"/>
  </cols>
  <sheetData>
    <row r="8" spans="1:26" ht="9.9499999999999993" customHeight="1">
      <c r="A8" s="214"/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</row>
    <row r="9" spans="1:26" ht="9.9499999999999993" customHeight="1">
      <c r="A9" s="214"/>
      <c r="B9" s="214"/>
      <c r="C9" s="214"/>
      <c r="D9" s="214"/>
      <c r="E9" s="214"/>
      <c r="F9" s="214"/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214"/>
      <c r="R9" s="214"/>
      <c r="S9" s="214"/>
      <c r="T9" s="214"/>
      <c r="U9" s="214"/>
      <c r="V9" s="214"/>
      <c r="W9" s="214"/>
      <c r="X9" s="214"/>
      <c r="Y9" s="214"/>
      <c r="Z9" s="214"/>
    </row>
    <row r="10" spans="1:26" ht="9.9499999999999993" customHeight="1">
      <c r="A10" s="214"/>
      <c r="B10" s="214"/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14"/>
      <c r="T10" s="214"/>
      <c r="U10" s="214"/>
      <c r="V10" s="214"/>
      <c r="W10" s="214"/>
      <c r="X10" s="214"/>
      <c r="Y10" s="214"/>
      <c r="Z10" s="214"/>
    </row>
    <row r="11" spans="1:26" ht="9.9499999999999993" customHeight="1">
      <c r="A11" s="214"/>
      <c r="B11" s="214"/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214"/>
      <c r="W11" s="214"/>
      <c r="X11" s="214"/>
      <c r="Y11" s="214"/>
      <c r="Z11" s="214"/>
    </row>
    <row r="12" spans="1:26" ht="9.9499999999999993" customHeight="1">
      <c r="A12" s="214"/>
      <c r="B12" s="214"/>
      <c r="C12" s="214"/>
      <c r="D12" s="214"/>
      <c r="E12" s="214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/>
      <c r="R12" s="214"/>
      <c r="S12" s="214"/>
      <c r="T12" s="214"/>
      <c r="U12" s="214"/>
      <c r="V12" s="214"/>
      <c r="W12" s="214"/>
      <c r="X12" s="214"/>
      <c r="Y12" s="214"/>
      <c r="Z12" s="214"/>
    </row>
    <row r="19" spans="1:55" ht="9.9499999999999993" customHeight="1">
      <c r="A19" s="214"/>
      <c r="B19" s="214"/>
      <c r="C19" s="214"/>
      <c r="D19" s="214"/>
      <c r="E19" s="214"/>
      <c r="F19" s="214"/>
      <c r="G19" s="214"/>
      <c r="H19" s="214"/>
      <c r="I19" s="214"/>
      <c r="J19" s="214"/>
      <c r="K19" s="214"/>
      <c r="L19" s="214"/>
      <c r="M19" s="214"/>
      <c r="N19" s="214"/>
      <c r="O19" s="214"/>
      <c r="P19" s="214"/>
      <c r="Q19" s="214"/>
      <c r="R19" s="214"/>
      <c r="S19" s="214"/>
      <c r="T19" s="214"/>
      <c r="U19" s="214"/>
      <c r="V19" s="214"/>
      <c r="W19" s="214"/>
      <c r="X19" s="214"/>
      <c r="Y19" s="214"/>
      <c r="Z19" s="214"/>
    </row>
    <row r="20" spans="1:55" ht="9.9499999999999993" customHeight="1">
      <c r="A20" s="214"/>
      <c r="B20" s="214"/>
      <c r="C20" s="214"/>
      <c r="D20" s="214"/>
      <c r="E20" s="214"/>
      <c r="F20" s="214"/>
      <c r="G20" s="214"/>
      <c r="H20" s="214"/>
      <c r="I20" s="214"/>
      <c r="J20" s="214"/>
      <c r="K20" s="214"/>
      <c r="L20" s="214"/>
      <c r="M20" s="214"/>
      <c r="N20" s="214"/>
      <c r="O20" s="214"/>
      <c r="P20" s="214"/>
      <c r="Q20" s="214"/>
      <c r="R20" s="214"/>
      <c r="S20" s="214"/>
      <c r="T20" s="214"/>
      <c r="U20" s="214"/>
      <c r="V20" s="214"/>
      <c r="W20" s="214"/>
      <c r="X20" s="214"/>
      <c r="Y20" s="214"/>
      <c r="Z20" s="214"/>
    </row>
    <row r="21" spans="1:55" ht="9.9499999999999993" customHeight="1">
      <c r="A21" s="214"/>
      <c r="B21" s="214"/>
      <c r="C21" s="214"/>
      <c r="D21" s="214"/>
      <c r="E21" s="214"/>
      <c r="F21" s="214"/>
      <c r="G21" s="214"/>
      <c r="H21" s="214"/>
      <c r="I21" s="214"/>
      <c r="J21" s="214"/>
      <c r="K21" s="214"/>
      <c r="L21" s="214"/>
      <c r="M21" s="214"/>
      <c r="N21" s="214"/>
      <c r="O21" s="214"/>
      <c r="P21" s="214"/>
      <c r="Q21" s="214"/>
      <c r="R21" s="214"/>
      <c r="S21" s="214"/>
      <c r="T21" s="214"/>
      <c r="U21" s="214"/>
      <c r="V21" s="214"/>
      <c r="W21" s="214"/>
      <c r="X21" s="214"/>
      <c r="Y21" s="214"/>
      <c r="Z21" s="214"/>
    </row>
    <row r="22" spans="1:55" ht="9.9499999999999993" customHeight="1">
      <c r="A22" s="214"/>
      <c r="B22" s="214"/>
      <c r="C22" s="214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ht="3.75" customHeight="1">
      <c r="A23" s="214"/>
      <c r="B23" s="214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4" t="s">
        <v>149</v>
      </c>
      <c r="O24" s="210" t="s">
        <v>152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ht="11.1" customHeight="1">
      <c r="A25" s="495" t="s">
        <v>194</v>
      </c>
      <c r="B25" s="496">
        <v>74.8</v>
      </c>
      <c r="C25" s="496">
        <v>80</v>
      </c>
      <c r="D25" s="496">
        <v>85.8</v>
      </c>
      <c r="E25" s="496">
        <v>89.3</v>
      </c>
      <c r="F25" s="496">
        <v>92</v>
      </c>
      <c r="G25" s="496">
        <v>92.3</v>
      </c>
      <c r="H25" s="496">
        <v>93.1</v>
      </c>
      <c r="I25" s="496">
        <v>83.1</v>
      </c>
      <c r="J25" s="496">
        <v>74.400000000000006</v>
      </c>
      <c r="K25" s="496">
        <v>84.4</v>
      </c>
      <c r="L25" s="496">
        <v>80.8</v>
      </c>
      <c r="M25" s="496">
        <v>81.400000000000006</v>
      </c>
      <c r="N25" s="290">
        <f>SUM(B25:M25)</f>
        <v>1011.4</v>
      </c>
      <c r="O25" s="285">
        <v>97.1</v>
      </c>
      <c r="P25" s="219"/>
      <c r="Q25" s="396"/>
      <c r="R25" s="396"/>
      <c r="S25" s="219"/>
      <c r="T25" s="219"/>
      <c r="U25" s="219"/>
      <c r="V25" s="219"/>
      <c r="W25" s="219"/>
      <c r="X25" s="219"/>
      <c r="Y25" s="219"/>
      <c r="Z25" s="219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 s="58" customFormat="1" ht="11.1" customHeight="1">
      <c r="A26" s="495" t="s">
        <v>197</v>
      </c>
      <c r="B26" s="496">
        <v>67.3</v>
      </c>
      <c r="C26" s="496">
        <v>73</v>
      </c>
      <c r="D26" s="496">
        <v>86.4</v>
      </c>
      <c r="E26" s="496">
        <v>89</v>
      </c>
      <c r="F26" s="496">
        <v>74.5</v>
      </c>
      <c r="G26" s="496">
        <v>91.5</v>
      </c>
      <c r="H26" s="496">
        <v>85.7</v>
      </c>
      <c r="I26" s="496">
        <v>83.3</v>
      </c>
      <c r="J26" s="496">
        <v>85</v>
      </c>
      <c r="K26" s="496">
        <v>90.2</v>
      </c>
      <c r="L26" s="496">
        <v>91.7</v>
      </c>
      <c r="M26" s="496">
        <v>82.4</v>
      </c>
      <c r="N26" s="497">
        <f>SUM(B26:M26)</f>
        <v>1000.0000000000001</v>
      </c>
      <c r="O26" s="498">
        <f>ROUND(N26/N25*100,1)</f>
        <v>98.9</v>
      </c>
      <c r="P26" s="502"/>
      <c r="Q26" s="503"/>
      <c r="R26" s="503"/>
      <c r="S26" s="502"/>
      <c r="T26" s="502"/>
      <c r="U26" s="502"/>
      <c r="V26" s="502"/>
      <c r="W26" s="502"/>
      <c r="X26" s="502"/>
      <c r="Y26" s="502"/>
      <c r="Z26" s="502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29"/>
      <c r="AY26" s="129"/>
      <c r="AZ26" s="129"/>
      <c r="BA26" s="129"/>
      <c r="BB26" s="129"/>
      <c r="BC26" s="129"/>
    </row>
    <row r="27" spans="1:55" s="58" customFormat="1" ht="11.1" customHeight="1">
      <c r="A27" s="495" t="s">
        <v>203</v>
      </c>
      <c r="B27" s="496">
        <v>65.8</v>
      </c>
      <c r="C27" s="496">
        <v>77.2</v>
      </c>
      <c r="D27" s="496">
        <v>98.6</v>
      </c>
      <c r="E27" s="496">
        <v>102.1</v>
      </c>
      <c r="F27" s="496">
        <v>107.9</v>
      </c>
      <c r="G27" s="496">
        <v>110.2</v>
      </c>
      <c r="H27" s="496">
        <v>110.1</v>
      </c>
      <c r="I27" s="496">
        <v>92.2</v>
      </c>
      <c r="J27" s="496">
        <v>93.8</v>
      </c>
      <c r="K27" s="496">
        <v>96.7</v>
      </c>
      <c r="L27" s="496">
        <v>111.1</v>
      </c>
      <c r="M27" s="496">
        <v>104.1</v>
      </c>
      <c r="N27" s="497">
        <f>SUM(B27:M27)</f>
        <v>1169.8</v>
      </c>
      <c r="O27" s="498">
        <f t="shared" ref="O27:O28" si="0">ROUND(N27/N26*100,1)</f>
        <v>117</v>
      </c>
      <c r="P27" s="502"/>
      <c r="Q27" s="503"/>
      <c r="R27" s="503"/>
      <c r="S27" s="502"/>
      <c r="T27" s="502"/>
      <c r="U27" s="502"/>
      <c r="V27" s="502"/>
      <c r="W27" s="502"/>
      <c r="X27" s="502"/>
      <c r="Y27" s="502"/>
      <c r="Z27" s="502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129"/>
      <c r="AT27" s="129"/>
      <c r="AU27" s="129"/>
      <c r="AV27" s="129"/>
      <c r="AW27" s="129"/>
      <c r="AX27" s="129"/>
      <c r="AY27" s="129"/>
      <c r="AZ27" s="129"/>
      <c r="BA27" s="129"/>
      <c r="BB27" s="129"/>
      <c r="BC27" s="129"/>
    </row>
    <row r="28" spans="1:55" s="58" customFormat="1" ht="11.1" customHeight="1">
      <c r="A28" s="495" t="s">
        <v>210</v>
      </c>
      <c r="B28" s="496">
        <v>86.4</v>
      </c>
      <c r="C28" s="496">
        <v>105.9</v>
      </c>
      <c r="D28" s="496">
        <v>115.8</v>
      </c>
      <c r="E28" s="496">
        <v>124.6</v>
      </c>
      <c r="F28" s="496">
        <v>121.9</v>
      </c>
      <c r="G28" s="496">
        <v>135.4</v>
      </c>
      <c r="H28" s="496">
        <v>137.80000000000001</v>
      </c>
      <c r="I28" s="496">
        <v>127</v>
      </c>
      <c r="J28" s="496">
        <v>126.1</v>
      </c>
      <c r="K28" s="496">
        <v>125.2</v>
      </c>
      <c r="L28" s="496">
        <v>122.8</v>
      </c>
      <c r="M28" s="496">
        <v>110</v>
      </c>
      <c r="N28" s="497">
        <f>SUM(B28:M28)</f>
        <v>1438.8999999999999</v>
      </c>
      <c r="O28" s="498">
        <f t="shared" si="0"/>
        <v>123</v>
      </c>
      <c r="P28" s="502"/>
      <c r="Q28" s="503"/>
      <c r="R28" s="503"/>
      <c r="S28" s="502"/>
      <c r="T28" s="502"/>
      <c r="U28" s="502"/>
      <c r="V28" s="502"/>
      <c r="W28" s="502"/>
      <c r="X28" s="502"/>
      <c r="Y28" s="502"/>
      <c r="Z28" s="502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129"/>
      <c r="AU28" s="129"/>
      <c r="AV28" s="129"/>
      <c r="AW28" s="129"/>
      <c r="AX28" s="129"/>
      <c r="AY28" s="129"/>
      <c r="AZ28" s="129"/>
      <c r="BA28" s="129"/>
      <c r="BB28" s="129"/>
      <c r="BC28" s="129"/>
    </row>
    <row r="29" spans="1:55" s="58" customFormat="1" ht="11.1" customHeight="1">
      <c r="A29" s="495" t="s">
        <v>218</v>
      </c>
      <c r="B29" s="496">
        <v>91</v>
      </c>
      <c r="C29" s="496">
        <v>88.5</v>
      </c>
      <c r="D29" s="496">
        <v>127.1</v>
      </c>
      <c r="E29" s="496">
        <v>123.6</v>
      </c>
      <c r="F29" s="496">
        <v>127.3</v>
      </c>
      <c r="G29" s="496">
        <v>123.9</v>
      </c>
      <c r="H29" s="496">
        <v>147.6</v>
      </c>
      <c r="I29" s="496">
        <v>123.9</v>
      </c>
      <c r="J29" s="496">
        <v>121.8</v>
      </c>
      <c r="K29" s="496">
        <v>131</v>
      </c>
      <c r="L29" s="496"/>
      <c r="M29" s="496"/>
      <c r="N29" s="497"/>
      <c r="O29" s="498"/>
      <c r="P29" s="502"/>
      <c r="Q29" s="504"/>
      <c r="R29" s="504"/>
      <c r="S29" s="502"/>
      <c r="T29" s="502"/>
      <c r="U29" s="502"/>
      <c r="V29" s="502"/>
      <c r="W29" s="502"/>
      <c r="X29" s="502"/>
      <c r="Y29" s="502"/>
      <c r="Z29" s="502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129"/>
      <c r="AU29" s="129"/>
      <c r="AV29" s="129"/>
      <c r="AW29" s="129"/>
      <c r="AX29" s="129"/>
      <c r="AY29" s="129"/>
      <c r="AZ29" s="129"/>
      <c r="BA29" s="129"/>
      <c r="BB29" s="129"/>
      <c r="BC29" s="129"/>
    </row>
    <row r="30" spans="1:55" s="58" customFormat="1" ht="9.9499999999999993" customHeight="1">
      <c r="H30" s="268"/>
    </row>
    <row r="31" spans="1:55" s="58" customFormat="1" ht="9.9499999999999993" customHeight="1"/>
    <row r="32" spans="1:55" s="58" customFormat="1" ht="9.9499999999999993" customHeight="1"/>
    <row r="33" s="58" customFormat="1" ht="9.9499999999999993" customHeight="1"/>
    <row r="34" s="58" customFormat="1" ht="9.9499999999999993" customHeight="1"/>
    <row r="35" s="58" customFormat="1" ht="9.9499999999999993" customHeight="1"/>
    <row r="36" s="58" customFormat="1" ht="9.9499999999999993" customHeight="1"/>
    <row r="37" s="58" customFormat="1" ht="9.9499999999999993" customHeight="1"/>
    <row r="38" s="58" customFormat="1" ht="9.9499999999999993" customHeight="1"/>
    <row r="39" s="58" customFormat="1" ht="9.9499999999999993" customHeight="1"/>
    <row r="40" s="58" customFormat="1" ht="9.9499999999999993" customHeight="1"/>
    <row r="41" s="58" customFormat="1" ht="9.9499999999999993" customHeight="1"/>
    <row r="42" s="58" customFormat="1" ht="9.9499999999999993" customHeight="1"/>
    <row r="43" s="58" customFormat="1" ht="9.9499999999999993" customHeight="1"/>
    <row r="44" s="58" customFormat="1" ht="9.9499999999999993" customHeight="1"/>
    <row r="45" s="58" customFormat="1" ht="9.9499999999999993" customHeight="1"/>
    <row r="46" s="58" customFormat="1" ht="9.9499999999999993" customHeight="1"/>
    <row r="47" s="58" customFormat="1" ht="9.9499999999999993" customHeight="1"/>
    <row r="48" s="58" customFormat="1" ht="9.9499999999999993" customHeight="1"/>
    <row r="49" spans="1:48" s="58" customFormat="1" ht="9.9499999999999993" customHeight="1"/>
    <row r="50" spans="1:48" s="58" customFormat="1" ht="9.9499999999999993" customHeight="1"/>
    <row r="51" spans="1:48" s="58" customFormat="1" ht="9.9499999999999993" customHeight="1"/>
    <row r="52" spans="1:48" s="58" customFormat="1" ht="9.9499999999999993" customHeight="1"/>
    <row r="53" spans="1:48" s="420" customFormat="1" ht="11.1" customHeight="1">
      <c r="A53" s="505"/>
      <c r="B53" s="506" t="s">
        <v>90</v>
      </c>
      <c r="C53" s="506" t="s">
        <v>91</v>
      </c>
      <c r="D53" s="506" t="s">
        <v>92</v>
      </c>
      <c r="E53" s="506" t="s">
        <v>93</v>
      </c>
      <c r="F53" s="506" t="s">
        <v>94</v>
      </c>
      <c r="G53" s="506" t="s">
        <v>95</v>
      </c>
      <c r="H53" s="506" t="s">
        <v>96</v>
      </c>
      <c r="I53" s="506" t="s">
        <v>97</v>
      </c>
      <c r="J53" s="506" t="s">
        <v>98</v>
      </c>
      <c r="K53" s="506" t="s">
        <v>99</v>
      </c>
      <c r="L53" s="506" t="s">
        <v>100</v>
      </c>
      <c r="M53" s="506" t="s">
        <v>101</v>
      </c>
      <c r="N53" s="507" t="s">
        <v>150</v>
      </c>
      <c r="O53" s="508" t="s">
        <v>152</v>
      </c>
      <c r="P53" s="509"/>
      <c r="Q53" s="509"/>
      <c r="R53" s="509"/>
      <c r="S53" s="509"/>
      <c r="T53" s="509"/>
      <c r="U53" s="509"/>
      <c r="V53" s="509"/>
      <c r="W53" s="509"/>
      <c r="X53" s="509"/>
      <c r="Y53" s="509"/>
      <c r="Z53" s="509"/>
      <c r="AA53" s="501"/>
      <c r="AB53" s="501"/>
      <c r="AC53" s="501"/>
      <c r="AD53" s="501"/>
      <c r="AE53" s="501"/>
      <c r="AF53" s="501"/>
      <c r="AG53" s="501"/>
      <c r="AH53" s="501"/>
      <c r="AI53" s="501"/>
      <c r="AJ53" s="501"/>
      <c r="AK53" s="501"/>
      <c r="AL53" s="501"/>
      <c r="AM53" s="501"/>
      <c r="AN53" s="501"/>
      <c r="AO53" s="501"/>
      <c r="AP53" s="501"/>
      <c r="AQ53" s="501"/>
      <c r="AR53" s="501"/>
      <c r="AS53" s="501"/>
      <c r="AT53" s="501"/>
      <c r="AU53" s="501"/>
      <c r="AV53" s="501"/>
    </row>
    <row r="54" spans="1:48" s="420" customFormat="1" ht="11.1" customHeight="1">
      <c r="A54" s="495" t="s">
        <v>194</v>
      </c>
      <c r="B54" s="496">
        <v>80</v>
      </c>
      <c r="C54" s="496">
        <v>84.1</v>
      </c>
      <c r="D54" s="496">
        <v>84.5</v>
      </c>
      <c r="E54" s="496">
        <v>90.6</v>
      </c>
      <c r="F54" s="496">
        <v>100.8</v>
      </c>
      <c r="G54" s="496">
        <v>107.1</v>
      </c>
      <c r="H54" s="496">
        <v>100.5</v>
      </c>
      <c r="I54" s="496">
        <v>87.9</v>
      </c>
      <c r="J54" s="496">
        <v>85</v>
      </c>
      <c r="K54" s="496">
        <v>81.8</v>
      </c>
      <c r="L54" s="496">
        <v>84.8</v>
      </c>
      <c r="M54" s="496">
        <v>80.8</v>
      </c>
      <c r="N54" s="497">
        <f>SUM(B54:M54)/12</f>
        <v>88.99166666666666</v>
      </c>
      <c r="O54" s="498">
        <v>105.2</v>
      </c>
      <c r="P54" s="499"/>
      <c r="Q54" s="500"/>
      <c r="R54" s="500"/>
      <c r="S54" s="499"/>
      <c r="T54" s="499"/>
      <c r="U54" s="499"/>
      <c r="V54" s="499"/>
      <c r="W54" s="499"/>
      <c r="X54" s="499"/>
      <c r="Y54" s="499"/>
      <c r="Z54" s="499"/>
      <c r="AA54" s="501"/>
      <c r="AB54" s="501"/>
      <c r="AC54" s="501"/>
      <c r="AD54" s="501"/>
      <c r="AE54" s="501"/>
      <c r="AF54" s="501"/>
      <c r="AG54" s="501"/>
      <c r="AH54" s="501"/>
      <c r="AI54" s="501"/>
      <c r="AJ54" s="501"/>
      <c r="AK54" s="501"/>
      <c r="AL54" s="501"/>
      <c r="AM54" s="501"/>
      <c r="AN54" s="501"/>
      <c r="AO54" s="501"/>
      <c r="AP54" s="501"/>
      <c r="AQ54" s="501"/>
      <c r="AR54" s="501"/>
      <c r="AS54" s="501"/>
      <c r="AT54" s="501"/>
      <c r="AU54" s="501"/>
      <c r="AV54" s="501"/>
    </row>
    <row r="55" spans="1:48" s="420" customFormat="1" ht="11.1" customHeight="1">
      <c r="A55" s="495" t="s">
        <v>197</v>
      </c>
      <c r="B55" s="496">
        <v>87.5</v>
      </c>
      <c r="C55" s="496">
        <v>86</v>
      </c>
      <c r="D55" s="496">
        <v>88.7</v>
      </c>
      <c r="E55" s="496">
        <v>92</v>
      </c>
      <c r="F55" s="496">
        <v>87.1</v>
      </c>
      <c r="G55" s="496">
        <v>88.8</v>
      </c>
      <c r="H55" s="496">
        <v>85.6</v>
      </c>
      <c r="I55" s="496">
        <v>85.8</v>
      </c>
      <c r="J55" s="496">
        <v>84.5</v>
      </c>
      <c r="K55" s="496">
        <v>89.5</v>
      </c>
      <c r="L55" s="496">
        <v>92.2</v>
      </c>
      <c r="M55" s="496">
        <v>85.7</v>
      </c>
      <c r="N55" s="497">
        <f>SUM(B55:M55)/12</f>
        <v>87.783333333333317</v>
      </c>
      <c r="O55" s="498">
        <f t="shared" ref="O55:O56" si="1">ROUND(N55/N54*100,1)</f>
        <v>98.6</v>
      </c>
      <c r="P55" s="499"/>
      <c r="Q55" s="500"/>
      <c r="R55" s="500"/>
      <c r="S55" s="499"/>
      <c r="T55" s="499"/>
      <c r="U55" s="499"/>
      <c r="V55" s="499"/>
      <c r="W55" s="499"/>
      <c r="X55" s="499"/>
      <c r="Y55" s="499"/>
      <c r="Z55" s="499"/>
      <c r="AA55" s="501"/>
      <c r="AB55" s="501"/>
      <c r="AC55" s="501"/>
      <c r="AD55" s="501"/>
      <c r="AE55" s="501"/>
      <c r="AF55" s="501"/>
      <c r="AG55" s="501"/>
      <c r="AH55" s="501"/>
      <c r="AI55" s="501"/>
      <c r="AJ55" s="501"/>
      <c r="AK55" s="501"/>
      <c r="AL55" s="501"/>
      <c r="AM55" s="501"/>
      <c r="AN55" s="501"/>
      <c r="AO55" s="501"/>
      <c r="AP55" s="501"/>
      <c r="AQ55" s="501"/>
      <c r="AR55" s="501"/>
      <c r="AS55" s="501"/>
      <c r="AT55" s="501"/>
      <c r="AU55" s="501"/>
      <c r="AV55" s="501"/>
    </row>
    <row r="56" spans="1:48" s="420" customFormat="1" ht="11.1" customHeight="1">
      <c r="A56" s="495" t="s">
        <v>203</v>
      </c>
      <c r="B56" s="496">
        <v>84</v>
      </c>
      <c r="C56" s="496">
        <v>84.8</v>
      </c>
      <c r="D56" s="496">
        <v>92.1</v>
      </c>
      <c r="E56" s="496">
        <v>91.6</v>
      </c>
      <c r="F56" s="496">
        <v>101.2</v>
      </c>
      <c r="G56" s="496">
        <v>98.3</v>
      </c>
      <c r="H56" s="496">
        <v>99.7</v>
      </c>
      <c r="I56" s="496">
        <v>93.7</v>
      </c>
      <c r="J56" s="496">
        <v>97.1</v>
      </c>
      <c r="K56" s="496">
        <v>93.4</v>
      </c>
      <c r="L56" s="496">
        <v>102.6</v>
      </c>
      <c r="M56" s="496">
        <v>94.6</v>
      </c>
      <c r="N56" s="497">
        <f>SUM(B56:M56)/12</f>
        <v>94.424999999999997</v>
      </c>
      <c r="O56" s="498">
        <f t="shared" si="1"/>
        <v>107.6</v>
      </c>
      <c r="P56" s="499"/>
      <c r="Q56" s="500"/>
      <c r="R56" s="500"/>
      <c r="S56" s="499"/>
      <c r="T56" s="499"/>
      <c r="U56" s="499"/>
      <c r="V56" s="499"/>
      <c r="W56" s="499"/>
      <c r="X56" s="499"/>
      <c r="Y56" s="499"/>
      <c r="Z56" s="499"/>
      <c r="AA56" s="501"/>
    </row>
    <row r="57" spans="1:48" s="420" customFormat="1" ht="11.1" customHeight="1">
      <c r="A57" s="10" t="s">
        <v>210</v>
      </c>
      <c r="B57" s="216">
        <v>92.5</v>
      </c>
      <c r="C57" s="216">
        <v>102.9</v>
      </c>
      <c r="D57" s="216">
        <v>99.4</v>
      </c>
      <c r="E57" s="216">
        <v>109.4</v>
      </c>
      <c r="F57" s="216">
        <v>112.9</v>
      </c>
      <c r="G57" s="216">
        <v>124.7</v>
      </c>
      <c r="H57" s="216">
        <v>123</v>
      </c>
      <c r="I57" s="216">
        <v>131.30000000000001</v>
      </c>
      <c r="J57" s="216">
        <v>130.1</v>
      </c>
      <c r="K57" s="216">
        <v>132.19999999999999</v>
      </c>
      <c r="L57" s="216">
        <v>134.30000000000001</v>
      </c>
      <c r="M57" s="216">
        <v>124.2</v>
      </c>
      <c r="N57" s="497">
        <f>SUM(B57:M57)/12</f>
        <v>118.075</v>
      </c>
      <c r="O57" s="498">
        <v>124.2</v>
      </c>
      <c r="P57" s="499"/>
      <c r="Q57" s="500"/>
      <c r="R57" s="500"/>
      <c r="S57" s="499"/>
      <c r="T57" s="499"/>
      <c r="U57" s="499"/>
      <c r="V57" s="499"/>
      <c r="W57" s="499"/>
      <c r="X57" s="499"/>
      <c r="Y57" s="499"/>
      <c r="Z57" s="499"/>
      <c r="AA57" s="501"/>
    </row>
    <row r="58" spans="1:48" s="213" customFormat="1" ht="11.1" customHeight="1">
      <c r="A58" s="10" t="s">
        <v>218</v>
      </c>
      <c r="B58" s="216">
        <v>120.5</v>
      </c>
      <c r="C58" s="216">
        <v>109</v>
      </c>
      <c r="D58" s="216">
        <v>119.8</v>
      </c>
      <c r="E58" s="216">
        <v>121.6</v>
      </c>
      <c r="F58" s="216">
        <v>136.1</v>
      </c>
      <c r="G58" s="216">
        <v>141.5</v>
      </c>
      <c r="H58" s="216">
        <v>138.5</v>
      </c>
      <c r="I58" s="216">
        <v>115.4</v>
      </c>
      <c r="J58" s="216">
        <v>127.1</v>
      </c>
      <c r="K58" s="216">
        <v>139.9</v>
      </c>
      <c r="L58" s="216"/>
      <c r="M58" s="216"/>
      <c r="N58" s="290"/>
      <c r="O58" s="498"/>
      <c r="P58" s="223"/>
      <c r="Q58" s="493"/>
      <c r="R58" s="493"/>
      <c r="S58" s="223"/>
      <c r="T58" s="223"/>
      <c r="U58" s="223"/>
      <c r="V58" s="223"/>
      <c r="W58" s="223"/>
      <c r="X58" s="223"/>
      <c r="Y58" s="223"/>
      <c r="Z58" s="223"/>
      <c r="AA58" s="211"/>
    </row>
    <row r="59" spans="1:48" ht="9.9499999999999993" customHeight="1">
      <c r="A59" s="214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48" ht="9.9499999999999993" customHeight="1">
      <c r="A60" s="214"/>
    </row>
    <row r="68" spans="18:18" ht="9.9499999999999993" customHeight="1">
      <c r="R68" s="494"/>
    </row>
    <row r="82" spans="1:26" ht="5.25" customHeight="1"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213" customFormat="1" ht="11.1" customHeight="1">
      <c r="A83" s="15"/>
      <c r="B83" s="207" t="s">
        <v>90</v>
      </c>
      <c r="C83" s="207" t="s">
        <v>91</v>
      </c>
      <c r="D83" s="207" t="s">
        <v>92</v>
      </c>
      <c r="E83" s="207" t="s">
        <v>93</v>
      </c>
      <c r="F83" s="207" t="s">
        <v>94</v>
      </c>
      <c r="G83" s="207" t="s">
        <v>95</v>
      </c>
      <c r="H83" s="207" t="s">
        <v>96</v>
      </c>
      <c r="I83" s="207" t="s">
        <v>97</v>
      </c>
      <c r="J83" s="207" t="s">
        <v>98</v>
      </c>
      <c r="K83" s="207" t="s">
        <v>99</v>
      </c>
      <c r="L83" s="207" t="s">
        <v>100</v>
      </c>
      <c r="M83" s="207" t="s">
        <v>101</v>
      </c>
      <c r="N83" s="284" t="s">
        <v>150</v>
      </c>
      <c r="O83" s="210" t="s">
        <v>152</v>
      </c>
      <c r="P83" s="222"/>
      <c r="Q83" s="222"/>
      <c r="R83" s="222"/>
      <c r="S83" s="222"/>
      <c r="T83" s="222"/>
      <c r="U83" s="222"/>
      <c r="V83" s="222"/>
      <c r="W83" s="222"/>
      <c r="X83" s="222"/>
      <c r="Y83" s="222"/>
      <c r="Z83" s="222"/>
    </row>
    <row r="84" spans="1:26" s="213" customFormat="1" ht="11.1" customHeight="1">
      <c r="A84" s="10" t="s">
        <v>194</v>
      </c>
      <c r="B84" s="209">
        <v>93.2</v>
      </c>
      <c r="C84" s="209">
        <v>95</v>
      </c>
      <c r="D84" s="209">
        <v>101.6</v>
      </c>
      <c r="E84" s="209">
        <v>98.6</v>
      </c>
      <c r="F84" s="209">
        <v>90.8</v>
      </c>
      <c r="G84" s="209">
        <v>85.8</v>
      </c>
      <c r="H84" s="209">
        <v>92.8</v>
      </c>
      <c r="I84" s="209">
        <v>94.8</v>
      </c>
      <c r="J84" s="209">
        <v>87.7</v>
      </c>
      <c r="K84" s="209">
        <v>103.1</v>
      </c>
      <c r="L84" s="209">
        <v>95.2</v>
      </c>
      <c r="M84" s="209">
        <v>100.7</v>
      </c>
      <c r="N84" s="289">
        <f t="shared" ref="N84:N87" si="2">SUM(B84:M84)/12</f>
        <v>94.941666666666663</v>
      </c>
      <c r="O84" s="295">
        <v>92.6</v>
      </c>
      <c r="P84" s="211"/>
      <c r="Q84" s="400"/>
      <c r="R84" s="400"/>
      <c r="S84" s="211"/>
      <c r="T84" s="211"/>
      <c r="U84" s="211"/>
      <c r="V84" s="211"/>
      <c r="W84" s="211"/>
      <c r="X84" s="211"/>
      <c r="Y84" s="211"/>
      <c r="Z84" s="211"/>
    </row>
    <row r="85" spans="1:26" s="213" customFormat="1" ht="11.1" customHeight="1">
      <c r="A85" s="10" t="s">
        <v>197</v>
      </c>
      <c r="B85" s="209">
        <v>76</v>
      </c>
      <c r="C85" s="209">
        <v>85.1</v>
      </c>
      <c r="D85" s="209">
        <v>97.4</v>
      </c>
      <c r="E85" s="209">
        <v>96.6</v>
      </c>
      <c r="F85" s="209">
        <v>86</v>
      </c>
      <c r="G85" s="209">
        <v>103.1</v>
      </c>
      <c r="H85" s="209">
        <v>100.1</v>
      </c>
      <c r="I85" s="209">
        <v>97.1</v>
      </c>
      <c r="J85" s="209">
        <v>100.5</v>
      </c>
      <c r="K85" s="209">
        <v>100.8</v>
      </c>
      <c r="L85" s="209">
        <v>99.4</v>
      </c>
      <c r="M85" s="209">
        <v>96.3</v>
      </c>
      <c r="N85" s="289">
        <f t="shared" si="2"/>
        <v>94.866666666666674</v>
      </c>
      <c r="O85" s="295">
        <f t="shared" ref="O85:O87" si="3">ROUND(N85/N84*100,1)</f>
        <v>99.9</v>
      </c>
      <c r="P85" s="211"/>
      <c r="Q85" s="400"/>
      <c r="R85" s="400"/>
      <c r="S85" s="211"/>
      <c r="T85" s="211"/>
      <c r="U85" s="211"/>
      <c r="V85" s="211"/>
      <c r="W85" s="211"/>
      <c r="X85" s="211"/>
      <c r="Y85" s="211"/>
      <c r="Z85" s="211"/>
    </row>
    <row r="86" spans="1:26" s="213" customFormat="1" ht="11.1" customHeight="1">
      <c r="A86" s="10" t="s">
        <v>203</v>
      </c>
      <c r="B86" s="209">
        <v>78.599999999999994</v>
      </c>
      <c r="C86" s="209">
        <v>91.1</v>
      </c>
      <c r="D86" s="209">
        <v>107.4</v>
      </c>
      <c r="E86" s="209">
        <v>111.5</v>
      </c>
      <c r="F86" s="209">
        <v>106.9</v>
      </c>
      <c r="G86" s="209">
        <v>112</v>
      </c>
      <c r="H86" s="209">
        <v>110.5</v>
      </c>
      <c r="I86" s="209">
        <v>98.5</v>
      </c>
      <c r="J86" s="209">
        <v>96.5</v>
      </c>
      <c r="K86" s="209">
        <v>103.5</v>
      </c>
      <c r="L86" s="209">
        <v>108.7</v>
      </c>
      <c r="M86" s="209">
        <v>109.6</v>
      </c>
      <c r="N86" s="289">
        <f t="shared" si="2"/>
        <v>102.89999999999999</v>
      </c>
      <c r="O86" s="295">
        <f t="shared" si="3"/>
        <v>108.5</v>
      </c>
      <c r="P86" s="211"/>
      <c r="Q86" s="400"/>
      <c r="R86" s="400"/>
      <c r="S86" s="211"/>
      <c r="T86" s="211"/>
      <c r="U86" s="211"/>
      <c r="V86" s="211"/>
      <c r="W86" s="211"/>
      <c r="X86" s="211"/>
      <c r="Y86" s="211"/>
      <c r="Z86" s="211"/>
    </row>
    <row r="87" spans="1:26" s="213" customFormat="1" ht="11.1" customHeight="1">
      <c r="A87" s="10" t="s">
        <v>210</v>
      </c>
      <c r="B87" s="209">
        <v>93.4</v>
      </c>
      <c r="C87" s="209">
        <v>103.1</v>
      </c>
      <c r="D87" s="209">
        <v>116.2</v>
      </c>
      <c r="E87" s="209">
        <v>114.5</v>
      </c>
      <c r="F87" s="209">
        <v>108.1</v>
      </c>
      <c r="G87" s="209">
        <v>109</v>
      </c>
      <c r="H87" s="209">
        <v>112</v>
      </c>
      <c r="I87" s="209">
        <v>96.6</v>
      </c>
      <c r="J87" s="209">
        <v>97</v>
      </c>
      <c r="K87" s="209">
        <v>94.7</v>
      </c>
      <c r="L87" s="209">
        <v>91.3</v>
      </c>
      <c r="M87" s="209">
        <v>89</v>
      </c>
      <c r="N87" s="289">
        <f t="shared" si="2"/>
        <v>102.07499999999999</v>
      </c>
      <c r="O87" s="295">
        <f t="shared" si="3"/>
        <v>99.2</v>
      </c>
      <c r="P87" s="211"/>
      <c r="Q87" s="400"/>
      <c r="R87" s="400"/>
      <c r="S87" s="211"/>
      <c r="T87" s="211"/>
      <c r="U87" s="211"/>
      <c r="V87" s="211"/>
      <c r="W87" s="211"/>
      <c r="X87" s="211"/>
      <c r="Y87" s="211"/>
      <c r="Z87" s="211"/>
    </row>
    <row r="88" spans="1:26" s="213" customFormat="1" ht="11.1" customHeight="1">
      <c r="A88" s="10" t="s">
        <v>218</v>
      </c>
      <c r="B88" s="209">
        <v>76</v>
      </c>
      <c r="C88" s="209">
        <v>82.2</v>
      </c>
      <c r="D88" s="209">
        <v>106.4</v>
      </c>
      <c r="E88" s="209">
        <v>101.7</v>
      </c>
      <c r="F88" s="209">
        <v>93.2</v>
      </c>
      <c r="G88" s="209">
        <v>87.3</v>
      </c>
      <c r="H88" s="209">
        <v>106.5</v>
      </c>
      <c r="I88" s="209">
        <v>106.7</v>
      </c>
      <c r="J88" s="209">
        <v>95.6</v>
      </c>
      <c r="K88" s="209">
        <v>93.4</v>
      </c>
      <c r="L88" s="209"/>
      <c r="M88" s="209"/>
      <c r="N88" s="289"/>
      <c r="O88" s="295"/>
      <c r="P88" s="211"/>
      <c r="Q88" s="211"/>
      <c r="R88" s="211"/>
      <c r="S88" s="211"/>
      <c r="T88" s="211"/>
      <c r="U88" s="211"/>
      <c r="V88" s="211"/>
      <c r="W88" s="211"/>
      <c r="X88" s="211"/>
      <c r="Y88" s="211"/>
      <c r="Z88" s="211"/>
    </row>
    <row r="89" spans="1:26" ht="9.9499999999999993" customHeight="1">
      <c r="E89" s="53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</sheetData>
  <phoneticPr fontId="2"/>
  <pageMargins left="0.59055118110236227" right="0" top="0.39370078740157483" bottom="0" header="0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8:BC89"/>
  <sheetViews>
    <sheetView workbookViewId="0">
      <selection activeCell="K90" sqref="K90"/>
    </sheetView>
  </sheetViews>
  <sheetFormatPr defaultRowHeight="9.9499999999999993" customHeight="1"/>
  <cols>
    <col min="1" max="1" width="8" style="510" customWidth="1"/>
    <col min="2" max="13" width="6.125" style="510" customWidth="1"/>
    <col min="14" max="26" width="7.625" style="510" customWidth="1"/>
    <col min="27" max="16384" width="9" style="510"/>
  </cols>
  <sheetData>
    <row r="8" spans="1:26" ht="9.9499999999999993" customHeight="1">
      <c r="A8" s="214"/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</row>
    <row r="9" spans="1:26" ht="9.9499999999999993" customHeight="1">
      <c r="A9" s="214"/>
      <c r="B9" s="214"/>
      <c r="C9" s="214"/>
      <c r="D9" s="214"/>
      <c r="E9" s="214"/>
      <c r="F9" s="214"/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214"/>
      <c r="R9" s="214"/>
      <c r="S9" s="214"/>
      <c r="T9" s="214"/>
      <c r="U9" s="214"/>
      <c r="V9" s="214"/>
      <c r="W9" s="214"/>
      <c r="X9" s="214"/>
      <c r="Y9" s="214"/>
      <c r="Z9" s="214"/>
    </row>
    <row r="10" spans="1:26" ht="9.9499999999999993" customHeight="1">
      <c r="A10" s="214"/>
      <c r="B10" s="214"/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14"/>
      <c r="T10" s="214"/>
      <c r="U10" s="214"/>
      <c r="V10" s="214"/>
      <c r="W10" s="214"/>
      <c r="X10" s="214"/>
      <c r="Y10" s="214"/>
      <c r="Z10" s="214"/>
    </row>
    <row r="11" spans="1:26" ht="9.9499999999999993" customHeight="1">
      <c r="A11" s="214"/>
      <c r="B11" s="214"/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214"/>
      <c r="W11" s="214"/>
      <c r="X11" s="214"/>
      <c r="Y11" s="214"/>
      <c r="Z11" s="214"/>
    </row>
    <row r="12" spans="1:26" ht="9.9499999999999993" customHeight="1">
      <c r="A12" s="214"/>
      <c r="B12" s="214"/>
      <c r="C12" s="214"/>
      <c r="D12" s="214"/>
      <c r="E12" s="214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/>
      <c r="R12" s="214"/>
      <c r="S12" s="214"/>
      <c r="T12" s="214"/>
      <c r="U12" s="214"/>
      <c r="V12" s="214"/>
      <c r="W12" s="214"/>
      <c r="X12" s="214"/>
      <c r="Y12" s="214"/>
      <c r="Z12" s="214"/>
    </row>
    <row r="19" spans="1:55" ht="9.9499999999999993" customHeight="1">
      <c r="A19" s="214"/>
      <c r="B19" s="214"/>
      <c r="C19" s="214"/>
      <c r="D19" s="214"/>
      <c r="E19" s="214"/>
      <c r="F19" s="214"/>
      <c r="G19" s="214"/>
      <c r="H19" s="214"/>
      <c r="I19" s="214"/>
      <c r="J19" s="214"/>
      <c r="K19" s="214"/>
      <c r="L19" s="214"/>
      <c r="M19" s="214"/>
      <c r="N19" s="214"/>
      <c r="O19" s="214"/>
      <c r="P19" s="214"/>
      <c r="Q19" s="214"/>
      <c r="R19" s="214"/>
      <c r="S19" s="214"/>
      <c r="T19" s="214"/>
      <c r="U19" s="214"/>
      <c r="V19" s="214"/>
      <c r="W19" s="214"/>
      <c r="X19" s="214"/>
      <c r="Y19" s="214"/>
      <c r="Z19" s="214"/>
    </row>
    <row r="20" spans="1:55" ht="9.9499999999999993" customHeight="1">
      <c r="A20" s="214"/>
      <c r="B20" s="214"/>
      <c r="C20" s="214"/>
      <c r="D20" s="214"/>
      <c r="E20" s="214"/>
      <c r="F20" s="214"/>
      <c r="G20" s="214"/>
      <c r="H20" s="214"/>
      <c r="I20" s="214"/>
      <c r="J20" s="214"/>
      <c r="K20" s="214"/>
      <c r="L20" s="214"/>
      <c r="M20" s="214"/>
      <c r="N20" s="214"/>
      <c r="O20" s="214"/>
      <c r="P20" s="214"/>
      <c r="Q20" s="214"/>
      <c r="R20" s="214"/>
      <c r="S20" s="214"/>
      <c r="T20" s="214"/>
      <c r="U20" s="214"/>
      <c r="V20" s="214"/>
      <c r="W20" s="214"/>
      <c r="X20" s="214"/>
      <c r="Y20" s="214"/>
      <c r="Z20" s="214"/>
    </row>
    <row r="21" spans="1:55" ht="9.9499999999999993" customHeight="1">
      <c r="A21" s="214"/>
      <c r="B21" s="214"/>
      <c r="C21" s="214"/>
      <c r="D21" s="214"/>
      <c r="E21" s="214"/>
      <c r="F21" s="214"/>
      <c r="G21" s="214"/>
      <c r="H21" s="214"/>
      <c r="I21" s="214"/>
      <c r="J21" s="214"/>
      <c r="K21" s="214"/>
      <c r="L21" s="214"/>
      <c r="M21" s="214"/>
      <c r="N21" s="214"/>
      <c r="O21" s="214"/>
      <c r="P21" s="214"/>
      <c r="Q21" s="214"/>
      <c r="R21" s="214"/>
      <c r="S21" s="214"/>
      <c r="T21" s="214"/>
      <c r="U21" s="214"/>
      <c r="V21" s="214"/>
      <c r="W21" s="214"/>
      <c r="X21" s="214"/>
      <c r="Y21" s="214"/>
      <c r="Z21" s="214"/>
    </row>
    <row r="22" spans="1:55" ht="9.9499999999999993" customHeight="1">
      <c r="A22" s="214"/>
      <c r="B22" s="214"/>
      <c r="C22" s="214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ht="3.75" customHeight="1">
      <c r="A23" s="214"/>
      <c r="B23" s="214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4" t="s">
        <v>149</v>
      </c>
      <c r="O24" s="210" t="s">
        <v>152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ht="11.1" customHeight="1">
      <c r="A25" s="10" t="s">
        <v>194</v>
      </c>
      <c r="B25" s="216">
        <v>7.5</v>
      </c>
      <c r="C25" s="216">
        <v>8</v>
      </c>
      <c r="D25" s="216">
        <v>8.6</v>
      </c>
      <c r="E25" s="216">
        <v>8.9</v>
      </c>
      <c r="F25" s="216">
        <v>9.1999999999999993</v>
      </c>
      <c r="G25" s="216">
        <v>9.1999999999999993</v>
      </c>
      <c r="H25" s="216">
        <v>9.3000000000000007</v>
      </c>
      <c r="I25" s="216">
        <v>8.3000000000000007</v>
      </c>
      <c r="J25" s="216">
        <v>7.4</v>
      </c>
      <c r="K25" s="216">
        <v>8.4</v>
      </c>
      <c r="L25" s="216">
        <v>8.1</v>
      </c>
      <c r="M25" s="216">
        <v>8.1</v>
      </c>
      <c r="N25" s="290">
        <f>SUM(B25:M25)</f>
        <v>101</v>
      </c>
      <c r="O25" s="285">
        <v>97.1</v>
      </c>
      <c r="P25" s="219"/>
      <c r="Q25" s="396"/>
      <c r="R25" s="396"/>
      <c r="S25" s="219"/>
      <c r="T25" s="219"/>
      <c r="U25" s="219"/>
      <c r="V25" s="219"/>
      <c r="W25" s="219"/>
      <c r="X25" s="219"/>
      <c r="Y25" s="219"/>
      <c r="Z25" s="219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 ht="11.1" customHeight="1">
      <c r="A26" s="10" t="s">
        <v>197</v>
      </c>
      <c r="B26" s="216">
        <v>6.7</v>
      </c>
      <c r="C26" s="216">
        <v>7.3</v>
      </c>
      <c r="D26" s="216">
        <v>8.6</v>
      </c>
      <c r="E26" s="216">
        <v>8.9</v>
      </c>
      <c r="F26" s="216">
        <v>7.5</v>
      </c>
      <c r="G26" s="216">
        <v>9.1</v>
      </c>
      <c r="H26" s="216">
        <v>8.6</v>
      </c>
      <c r="I26" s="216">
        <v>8.3000000000000007</v>
      </c>
      <c r="J26" s="216">
        <v>8.5</v>
      </c>
      <c r="K26" s="216">
        <v>9</v>
      </c>
      <c r="L26" s="216">
        <v>9.1999999999999993</v>
      </c>
      <c r="M26" s="216">
        <v>8.1999999999999993</v>
      </c>
      <c r="N26" s="290">
        <f>SUM(B26:M26)</f>
        <v>99.9</v>
      </c>
      <c r="O26" s="285">
        <f>ROUND(N26/N25*100,1)</f>
        <v>98.9</v>
      </c>
      <c r="P26" s="219"/>
      <c r="Q26" s="396"/>
      <c r="R26" s="396"/>
      <c r="S26" s="219"/>
      <c r="T26" s="219"/>
      <c r="U26" s="219"/>
      <c r="V26" s="219"/>
      <c r="W26" s="219"/>
      <c r="X26" s="219"/>
      <c r="Y26" s="219"/>
      <c r="Z26" s="219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</row>
    <row r="27" spans="1:55" ht="11.1" customHeight="1">
      <c r="A27" s="10" t="s">
        <v>203</v>
      </c>
      <c r="B27" s="216">
        <v>6.6</v>
      </c>
      <c r="C27" s="216">
        <v>7.7</v>
      </c>
      <c r="D27" s="216">
        <v>9.9</v>
      </c>
      <c r="E27" s="216">
        <v>10.199999999999999</v>
      </c>
      <c r="F27" s="216">
        <v>10.8</v>
      </c>
      <c r="G27" s="216">
        <v>11</v>
      </c>
      <c r="H27" s="216">
        <v>11</v>
      </c>
      <c r="I27" s="216">
        <v>9.1999999999999993</v>
      </c>
      <c r="J27" s="216">
        <v>9.4</v>
      </c>
      <c r="K27" s="216">
        <v>9.6999999999999993</v>
      </c>
      <c r="L27" s="216">
        <v>11.1</v>
      </c>
      <c r="M27" s="216">
        <v>10.4</v>
      </c>
      <c r="N27" s="422">
        <f>SUM(B27:M27)</f>
        <v>117.00000000000001</v>
      </c>
      <c r="O27" s="285">
        <f t="shared" ref="O27:O28" si="0">ROUND(N27/N26*100,1)</f>
        <v>117.1</v>
      </c>
      <c r="P27" s="219"/>
      <c r="Q27" s="396"/>
      <c r="R27" s="396"/>
      <c r="S27" s="219"/>
      <c r="T27" s="219"/>
      <c r="U27" s="219"/>
      <c r="V27" s="219"/>
      <c r="W27" s="219"/>
      <c r="X27" s="219"/>
      <c r="Y27" s="219"/>
      <c r="Z27" s="219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</row>
    <row r="28" spans="1:55" ht="11.1" customHeight="1">
      <c r="A28" s="10" t="s">
        <v>210</v>
      </c>
      <c r="B28" s="216">
        <v>8.6</v>
      </c>
      <c r="C28" s="216">
        <v>10.6</v>
      </c>
      <c r="D28" s="216">
        <v>11.6</v>
      </c>
      <c r="E28" s="216">
        <v>12.5</v>
      </c>
      <c r="F28" s="216">
        <v>12.2</v>
      </c>
      <c r="G28" s="216">
        <v>13.5</v>
      </c>
      <c r="H28" s="216">
        <v>13.8</v>
      </c>
      <c r="I28" s="216">
        <v>12.7</v>
      </c>
      <c r="J28" s="216">
        <v>12.6</v>
      </c>
      <c r="K28" s="216">
        <v>12.5</v>
      </c>
      <c r="L28" s="216">
        <v>12.3</v>
      </c>
      <c r="M28" s="216">
        <v>11</v>
      </c>
      <c r="N28" s="290">
        <f>SUM(B28:M28)</f>
        <v>143.9</v>
      </c>
      <c r="O28" s="285">
        <f t="shared" si="0"/>
        <v>123</v>
      </c>
      <c r="P28" s="219"/>
      <c r="Q28" s="396"/>
      <c r="R28" s="396"/>
      <c r="S28" s="219"/>
      <c r="T28" s="219"/>
      <c r="U28" s="219"/>
      <c r="V28" s="219"/>
      <c r="W28" s="219"/>
      <c r="X28" s="219"/>
      <c r="Y28" s="219"/>
      <c r="Z28" s="219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</row>
    <row r="29" spans="1:55" ht="11.1" customHeight="1">
      <c r="A29" s="10" t="s">
        <v>218</v>
      </c>
      <c r="B29" s="216">
        <v>9.1</v>
      </c>
      <c r="C29" s="216">
        <v>8.9</v>
      </c>
      <c r="D29" s="216">
        <v>12.7</v>
      </c>
      <c r="E29" s="216">
        <v>12.4</v>
      </c>
      <c r="F29" s="216">
        <v>12.7</v>
      </c>
      <c r="G29" s="216">
        <v>12.4</v>
      </c>
      <c r="H29" s="216">
        <v>14.8</v>
      </c>
      <c r="I29" s="216">
        <v>12.4</v>
      </c>
      <c r="J29" s="216">
        <v>12.2</v>
      </c>
      <c r="K29" s="216">
        <v>13.1</v>
      </c>
      <c r="L29" s="216"/>
      <c r="M29" s="216"/>
      <c r="N29" s="290"/>
      <c r="O29" s="285"/>
      <c r="P29" s="219"/>
      <c r="Q29" s="293"/>
      <c r="R29" s="293"/>
      <c r="S29" s="219"/>
      <c r="T29" s="219"/>
      <c r="U29" s="219"/>
      <c r="V29" s="219"/>
      <c r="W29" s="219"/>
      <c r="X29" s="219"/>
      <c r="Y29" s="219"/>
      <c r="Z29" s="219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</row>
    <row r="30" spans="1:55" ht="9.9499999999999993" customHeight="1">
      <c r="H30" s="268"/>
    </row>
    <row r="53" spans="1:48" s="213" customFormat="1" ht="11.1" customHeight="1">
      <c r="A53" s="15"/>
      <c r="B53" s="207" t="s">
        <v>90</v>
      </c>
      <c r="C53" s="207" t="s">
        <v>91</v>
      </c>
      <c r="D53" s="207" t="s">
        <v>92</v>
      </c>
      <c r="E53" s="207" t="s">
        <v>93</v>
      </c>
      <c r="F53" s="207" t="s">
        <v>94</v>
      </c>
      <c r="G53" s="207" t="s">
        <v>95</v>
      </c>
      <c r="H53" s="207" t="s">
        <v>96</v>
      </c>
      <c r="I53" s="207" t="s">
        <v>97</v>
      </c>
      <c r="J53" s="207" t="s">
        <v>98</v>
      </c>
      <c r="K53" s="207" t="s">
        <v>99</v>
      </c>
      <c r="L53" s="207" t="s">
        <v>100</v>
      </c>
      <c r="M53" s="207" t="s">
        <v>101</v>
      </c>
      <c r="N53" s="284" t="s">
        <v>150</v>
      </c>
      <c r="O53" s="210" t="s">
        <v>152</v>
      </c>
      <c r="P53" s="222"/>
      <c r="Q53" s="222"/>
      <c r="R53" s="222"/>
      <c r="S53" s="222"/>
      <c r="T53" s="222"/>
      <c r="U53" s="222"/>
      <c r="V53" s="222"/>
      <c r="W53" s="222"/>
      <c r="X53" s="222"/>
      <c r="Y53" s="222"/>
      <c r="Z53" s="222"/>
      <c r="AA53" s="211"/>
      <c r="AB53" s="211"/>
      <c r="AC53" s="211"/>
      <c r="AD53" s="211"/>
      <c r="AE53" s="211"/>
      <c r="AF53" s="211"/>
      <c r="AG53" s="211"/>
      <c r="AH53" s="211"/>
      <c r="AI53" s="211"/>
      <c r="AJ53" s="211"/>
      <c r="AK53" s="211"/>
      <c r="AL53" s="211"/>
      <c r="AM53" s="211"/>
      <c r="AN53" s="211"/>
      <c r="AO53" s="211"/>
      <c r="AP53" s="211"/>
      <c r="AQ53" s="211"/>
      <c r="AR53" s="211"/>
      <c r="AS53" s="211"/>
      <c r="AT53" s="211"/>
      <c r="AU53" s="211"/>
      <c r="AV53" s="211"/>
    </row>
    <row r="54" spans="1:48" s="213" customFormat="1" ht="11.1" customHeight="1">
      <c r="A54" s="10" t="s">
        <v>194</v>
      </c>
      <c r="B54" s="216">
        <v>8</v>
      </c>
      <c r="C54" s="216">
        <v>8.4</v>
      </c>
      <c r="D54" s="216">
        <v>8.5</v>
      </c>
      <c r="E54" s="216">
        <v>9.1</v>
      </c>
      <c r="F54" s="216">
        <v>10.1</v>
      </c>
      <c r="G54" s="216">
        <v>10.7</v>
      </c>
      <c r="H54" s="216">
        <v>10.1</v>
      </c>
      <c r="I54" s="216">
        <v>8.8000000000000007</v>
      </c>
      <c r="J54" s="216">
        <v>8.5</v>
      </c>
      <c r="K54" s="216">
        <v>8.1999999999999993</v>
      </c>
      <c r="L54" s="216">
        <v>8.5</v>
      </c>
      <c r="M54" s="216">
        <v>8.1</v>
      </c>
      <c r="N54" s="290">
        <f>SUM(B54:M54)/12</f>
        <v>8.9166666666666661</v>
      </c>
      <c r="O54" s="285">
        <v>105.4</v>
      </c>
      <c r="P54" s="223"/>
      <c r="Q54" s="390"/>
      <c r="R54" s="390"/>
      <c r="S54" s="223"/>
      <c r="T54" s="223"/>
      <c r="U54" s="223"/>
      <c r="V54" s="223"/>
      <c r="W54" s="223"/>
      <c r="X54" s="223"/>
      <c r="Y54" s="223"/>
      <c r="Z54" s="223"/>
      <c r="AA54" s="211"/>
      <c r="AB54" s="211"/>
      <c r="AC54" s="211"/>
      <c r="AD54" s="211"/>
      <c r="AE54" s="211"/>
      <c r="AF54" s="211"/>
      <c r="AG54" s="211"/>
      <c r="AH54" s="211"/>
      <c r="AI54" s="211"/>
      <c r="AJ54" s="211"/>
      <c r="AK54" s="211"/>
      <c r="AL54" s="211"/>
      <c r="AM54" s="211"/>
      <c r="AN54" s="211"/>
      <c r="AO54" s="211"/>
      <c r="AP54" s="211"/>
      <c r="AQ54" s="211"/>
      <c r="AR54" s="211"/>
      <c r="AS54" s="211"/>
      <c r="AT54" s="211"/>
      <c r="AU54" s="211"/>
      <c r="AV54" s="211"/>
    </row>
    <row r="55" spans="1:48" s="213" customFormat="1" ht="11.1" customHeight="1">
      <c r="A55" s="10" t="s">
        <v>197</v>
      </c>
      <c r="B55" s="216">
        <v>8.6999999999999993</v>
      </c>
      <c r="C55" s="216">
        <v>8.6</v>
      </c>
      <c r="D55" s="216">
        <v>8.9</v>
      </c>
      <c r="E55" s="216">
        <v>9.1999999999999993</v>
      </c>
      <c r="F55" s="216">
        <v>8.6999999999999993</v>
      </c>
      <c r="G55" s="216">
        <v>8.9</v>
      </c>
      <c r="H55" s="216">
        <v>8.6</v>
      </c>
      <c r="I55" s="216">
        <v>8.6</v>
      </c>
      <c r="J55" s="216">
        <v>8.5</v>
      </c>
      <c r="K55" s="216">
        <v>8.9</v>
      </c>
      <c r="L55" s="216">
        <v>9.1999999999999993</v>
      </c>
      <c r="M55" s="216">
        <v>8.6</v>
      </c>
      <c r="N55" s="290">
        <f>SUM(B55:M55)/12</f>
        <v>8.7833333333333332</v>
      </c>
      <c r="O55" s="285">
        <f t="shared" ref="O55:O56" si="1">ROUND(N55/N54*100,1)</f>
        <v>98.5</v>
      </c>
      <c r="P55" s="223"/>
      <c r="Q55" s="390"/>
      <c r="R55" s="390"/>
      <c r="S55" s="223"/>
      <c r="T55" s="223"/>
      <c r="U55" s="223"/>
      <c r="V55" s="223"/>
      <c r="W55" s="223"/>
      <c r="X55" s="223"/>
      <c r="Y55" s="223"/>
      <c r="Z55" s="223"/>
      <c r="AA55" s="211"/>
      <c r="AB55" s="211"/>
      <c r="AC55" s="211"/>
      <c r="AD55" s="211"/>
      <c r="AE55" s="211"/>
      <c r="AF55" s="211"/>
      <c r="AG55" s="211"/>
      <c r="AH55" s="211"/>
      <c r="AI55" s="211"/>
      <c r="AJ55" s="211"/>
      <c r="AK55" s="211"/>
      <c r="AL55" s="211"/>
      <c r="AM55" s="211"/>
      <c r="AN55" s="211"/>
      <c r="AO55" s="211"/>
      <c r="AP55" s="211"/>
      <c r="AQ55" s="211"/>
      <c r="AR55" s="211"/>
      <c r="AS55" s="211"/>
      <c r="AT55" s="211"/>
      <c r="AU55" s="211"/>
      <c r="AV55" s="211"/>
    </row>
    <row r="56" spans="1:48" s="213" customFormat="1" ht="11.1" customHeight="1">
      <c r="A56" s="10" t="s">
        <v>203</v>
      </c>
      <c r="B56" s="216">
        <v>8.4</v>
      </c>
      <c r="C56" s="216">
        <v>8.5</v>
      </c>
      <c r="D56" s="216">
        <v>9.1999999999999993</v>
      </c>
      <c r="E56" s="216">
        <v>9.1999999999999993</v>
      </c>
      <c r="F56" s="216">
        <v>10.1</v>
      </c>
      <c r="G56" s="216">
        <v>9.8000000000000007</v>
      </c>
      <c r="H56" s="216">
        <v>10</v>
      </c>
      <c r="I56" s="216">
        <v>9.4</v>
      </c>
      <c r="J56" s="216">
        <v>9.6999999999999993</v>
      </c>
      <c r="K56" s="216">
        <v>9.3000000000000007</v>
      </c>
      <c r="L56" s="216">
        <v>10.3</v>
      </c>
      <c r="M56" s="216">
        <v>9.5</v>
      </c>
      <c r="N56" s="290">
        <f>SUM(B56:M56)/12</f>
        <v>9.4500000000000011</v>
      </c>
      <c r="O56" s="285">
        <f t="shared" si="1"/>
        <v>107.6</v>
      </c>
      <c r="P56" s="223"/>
      <c r="Q56" s="390"/>
      <c r="R56" s="390"/>
      <c r="S56" s="223"/>
      <c r="T56" s="223"/>
      <c r="U56" s="223"/>
      <c r="V56" s="223"/>
      <c r="W56" s="223"/>
      <c r="X56" s="223"/>
      <c r="Y56" s="223"/>
      <c r="Z56" s="223"/>
      <c r="AA56" s="211"/>
    </row>
    <row r="57" spans="1:48" s="213" customFormat="1" ht="11.1" customHeight="1">
      <c r="A57" s="10" t="s">
        <v>210</v>
      </c>
      <c r="B57" s="216">
        <v>9.3000000000000007</v>
      </c>
      <c r="C57" s="216">
        <v>10.3</v>
      </c>
      <c r="D57" s="216">
        <v>9.9</v>
      </c>
      <c r="E57" s="216">
        <v>10.9</v>
      </c>
      <c r="F57" s="216">
        <v>11.3</v>
      </c>
      <c r="G57" s="216">
        <v>12.5</v>
      </c>
      <c r="H57" s="216">
        <v>12.3</v>
      </c>
      <c r="I57" s="216">
        <v>13.1</v>
      </c>
      <c r="J57" s="216">
        <v>13</v>
      </c>
      <c r="K57" s="216">
        <v>13.2</v>
      </c>
      <c r="L57" s="216">
        <v>13.4</v>
      </c>
      <c r="M57" s="216">
        <v>12.4</v>
      </c>
      <c r="N57" s="290">
        <f>SUM(B57:M57)/12</f>
        <v>11.799999999999999</v>
      </c>
      <c r="O57" s="285">
        <v>124.2</v>
      </c>
      <c r="P57" s="223"/>
      <c r="Q57" s="390"/>
      <c r="R57" s="390"/>
      <c r="S57" s="223"/>
      <c r="T57" s="223"/>
      <c r="U57" s="223"/>
      <c r="V57" s="223"/>
      <c r="W57" s="223"/>
      <c r="X57" s="223"/>
      <c r="Y57" s="223"/>
      <c r="Z57" s="223"/>
      <c r="AA57" s="211"/>
    </row>
    <row r="58" spans="1:48" s="213" customFormat="1" ht="11.1" customHeight="1">
      <c r="A58" s="10" t="s">
        <v>218</v>
      </c>
      <c r="B58" s="216">
        <v>12</v>
      </c>
      <c r="C58" s="216">
        <v>10.9</v>
      </c>
      <c r="D58" s="216">
        <v>12</v>
      </c>
      <c r="E58" s="216">
        <v>12.2</v>
      </c>
      <c r="F58" s="216">
        <v>13.6</v>
      </c>
      <c r="G58" s="216">
        <v>14.2</v>
      </c>
      <c r="H58" s="216">
        <v>13.8</v>
      </c>
      <c r="I58" s="216">
        <v>11.5</v>
      </c>
      <c r="J58" s="216">
        <v>12.7</v>
      </c>
      <c r="K58" s="216">
        <v>14</v>
      </c>
      <c r="L58" s="216"/>
      <c r="M58" s="216"/>
      <c r="N58" s="290"/>
      <c r="O58" s="285"/>
      <c r="P58" s="223"/>
      <c r="Q58" s="493"/>
      <c r="R58" s="493"/>
      <c r="S58" s="223"/>
      <c r="T58" s="223"/>
      <c r="U58" s="223"/>
      <c r="V58" s="223"/>
      <c r="W58" s="223"/>
      <c r="X58" s="223"/>
      <c r="Y58" s="223"/>
      <c r="Z58" s="223"/>
      <c r="AA58" s="211"/>
    </row>
    <row r="59" spans="1:48" ht="9.9499999999999993" customHeight="1">
      <c r="A59" s="214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48" ht="9.9499999999999993" customHeight="1">
      <c r="A60" s="214"/>
    </row>
    <row r="68" spans="18:18" ht="9.9499999999999993" customHeight="1">
      <c r="R68" s="494"/>
    </row>
    <row r="82" spans="1:26" ht="5.25" customHeight="1"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213" customFormat="1" ht="11.1" customHeight="1">
      <c r="A83" s="15"/>
      <c r="B83" s="207" t="s">
        <v>90</v>
      </c>
      <c r="C83" s="207" t="s">
        <v>91</v>
      </c>
      <c r="D83" s="207" t="s">
        <v>92</v>
      </c>
      <c r="E83" s="207" t="s">
        <v>93</v>
      </c>
      <c r="F83" s="207" t="s">
        <v>94</v>
      </c>
      <c r="G83" s="207" t="s">
        <v>95</v>
      </c>
      <c r="H83" s="207" t="s">
        <v>96</v>
      </c>
      <c r="I83" s="207" t="s">
        <v>97</v>
      </c>
      <c r="J83" s="207" t="s">
        <v>98</v>
      </c>
      <c r="K83" s="207" t="s">
        <v>99</v>
      </c>
      <c r="L83" s="207" t="s">
        <v>100</v>
      </c>
      <c r="M83" s="207" t="s">
        <v>101</v>
      </c>
      <c r="N83" s="284" t="s">
        <v>150</v>
      </c>
      <c r="O83" s="210" t="s">
        <v>152</v>
      </c>
      <c r="P83" s="222"/>
      <c r="Q83" s="222"/>
      <c r="R83" s="222"/>
      <c r="S83" s="222"/>
      <c r="T83" s="222"/>
      <c r="U83" s="222"/>
      <c r="V83" s="222"/>
      <c r="W83" s="222"/>
      <c r="X83" s="222"/>
      <c r="Y83" s="222"/>
      <c r="Z83" s="222"/>
    </row>
    <row r="84" spans="1:26" s="213" customFormat="1" ht="11.1" customHeight="1">
      <c r="A84" s="10" t="s">
        <v>194</v>
      </c>
      <c r="B84" s="209">
        <v>93.2</v>
      </c>
      <c r="C84" s="209">
        <v>95</v>
      </c>
      <c r="D84" s="209">
        <v>101.6</v>
      </c>
      <c r="E84" s="209">
        <v>98.6</v>
      </c>
      <c r="F84" s="209">
        <v>90.8</v>
      </c>
      <c r="G84" s="209">
        <v>85.8</v>
      </c>
      <c r="H84" s="209">
        <v>92.8</v>
      </c>
      <c r="I84" s="209">
        <v>94.8</v>
      </c>
      <c r="J84" s="209">
        <v>87.7</v>
      </c>
      <c r="K84" s="209">
        <v>103.1</v>
      </c>
      <c r="L84" s="209">
        <v>95.2</v>
      </c>
      <c r="M84" s="209">
        <v>100.7</v>
      </c>
      <c r="N84" s="289">
        <f t="shared" ref="N84:N87" si="2">SUM(B84:M84)/12</f>
        <v>94.941666666666663</v>
      </c>
      <c r="O84" s="295">
        <v>92.6</v>
      </c>
      <c r="P84" s="211"/>
      <c r="Q84" s="400"/>
      <c r="R84" s="400"/>
      <c r="S84" s="211"/>
      <c r="T84" s="211"/>
      <c r="U84" s="211"/>
      <c r="V84" s="211"/>
      <c r="W84" s="211"/>
      <c r="X84" s="211"/>
      <c r="Y84" s="211"/>
      <c r="Z84" s="211"/>
    </row>
    <row r="85" spans="1:26" s="213" customFormat="1" ht="11.1" customHeight="1">
      <c r="A85" s="10" t="s">
        <v>197</v>
      </c>
      <c r="B85" s="209">
        <v>76</v>
      </c>
      <c r="C85" s="209">
        <v>85.1</v>
      </c>
      <c r="D85" s="209">
        <v>97.4</v>
      </c>
      <c r="E85" s="209">
        <v>96.6</v>
      </c>
      <c r="F85" s="209">
        <v>86</v>
      </c>
      <c r="G85" s="209">
        <v>103.1</v>
      </c>
      <c r="H85" s="209">
        <v>100.1</v>
      </c>
      <c r="I85" s="209">
        <v>97.1</v>
      </c>
      <c r="J85" s="209">
        <v>100.5</v>
      </c>
      <c r="K85" s="209">
        <v>100.8</v>
      </c>
      <c r="L85" s="209">
        <v>99.4</v>
      </c>
      <c r="M85" s="209">
        <v>96.3</v>
      </c>
      <c r="N85" s="289">
        <f t="shared" si="2"/>
        <v>94.866666666666674</v>
      </c>
      <c r="O85" s="295">
        <f t="shared" ref="O85:O87" si="3">ROUND(N85/N84*100,1)</f>
        <v>99.9</v>
      </c>
      <c r="P85" s="211"/>
      <c r="Q85" s="400"/>
      <c r="R85" s="400"/>
      <c r="S85" s="211"/>
      <c r="T85" s="211"/>
      <c r="U85" s="211"/>
      <c r="V85" s="211"/>
      <c r="W85" s="211"/>
      <c r="X85" s="211"/>
      <c r="Y85" s="211"/>
      <c r="Z85" s="211"/>
    </row>
    <row r="86" spans="1:26" s="213" customFormat="1" ht="11.1" customHeight="1">
      <c r="A86" s="10" t="s">
        <v>203</v>
      </c>
      <c r="B86" s="209">
        <v>78.599999999999994</v>
      </c>
      <c r="C86" s="209">
        <v>91.1</v>
      </c>
      <c r="D86" s="209">
        <v>107.4</v>
      </c>
      <c r="E86" s="209">
        <v>111.5</v>
      </c>
      <c r="F86" s="209">
        <v>106.9</v>
      </c>
      <c r="G86" s="209">
        <v>112</v>
      </c>
      <c r="H86" s="209">
        <v>110.5</v>
      </c>
      <c r="I86" s="209">
        <v>98.5</v>
      </c>
      <c r="J86" s="209">
        <v>96.5</v>
      </c>
      <c r="K86" s="209">
        <v>103.5</v>
      </c>
      <c r="L86" s="209">
        <v>108.7</v>
      </c>
      <c r="M86" s="209">
        <v>109.6</v>
      </c>
      <c r="N86" s="289">
        <f t="shared" si="2"/>
        <v>102.89999999999999</v>
      </c>
      <c r="O86" s="295">
        <f t="shared" si="3"/>
        <v>108.5</v>
      </c>
      <c r="P86" s="211"/>
      <c r="Q86" s="400"/>
      <c r="R86" s="400"/>
      <c r="S86" s="211"/>
      <c r="T86" s="211"/>
      <c r="U86" s="211"/>
      <c r="V86" s="211"/>
      <c r="W86" s="211"/>
      <c r="X86" s="211"/>
      <c r="Y86" s="211"/>
      <c r="Z86" s="211"/>
    </row>
    <row r="87" spans="1:26" s="213" customFormat="1" ht="11.1" customHeight="1">
      <c r="A87" s="10" t="s">
        <v>210</v>
      </c>
      <c r="B87" s="209">
        <v>93.4</v>
      </c>
      <c r="C87" s="209">
        <v>103.1</v>
      </c>
      <c r="D87" s="209">
        <v>116.2</v>
      </c>
      <c r="E87" s="209">
        <v>114.5</v>
      </c>
      <c r="F87" s="209">
        <v>108.1</v>
      </c>
      <c r="G87" s="209">
        <v>109</v>
      </c>
      <c r="H87" s="209">
        <v>112</v>
      </c>
      <c r="I87" s="209">
        <v>96.6</v>
      </c>
      <c r="J87" s="209">
        <v>97</v>
      </c>
      <c r="K87" s="209">
        <v>94.7</v>
      </c>
      <c r="L87" s="209">
        <v>91.3</v>
      </c>
      <c r="M87" s="209">
        <v>89</v>
      </c>
      <c r="N87" s="289">
        <f t="shared" si="2"/>
        <v>102.07499999999999</v>
      </c>
      <c r="O87" s="295">
        <f t="shared" si="3"/>
        <v>99.2</v>
      </c>
      <c r="P87" s="211"/>
      <c r="Q87" s="400"/>
      <c r="R87" s="400"/>
      <c r="S87" s="211"/>
      <c r="T87" s="211"/>
      <c r="U87" s="211"/>
      <c r="V87" s="211"/>
      <c r="W87" s="211"/>
      <c r="X87" s="211"/>
      <c r="Y87" s="211"/>
      <c r="Z87" s="211"/>
    </row>
    <row r="88" spans="1:26" s="213" customFormat="1" ht="11.1" customHeight="1">
      <c r="A88" s="10" t="s">
        <v>218</v>
      </c>
      <c r="B88" s="209">
        <v>76</v>
      </c>
      <c r="C88" s="209">
        <v>82.2</v>
      </c>
      <c r="D88" s="209">
        <v>106.4</v>
      </c>
      <c r="E88" s="209">
        <v>101.7</v>
      </c>
      <c r="F88" s="209">
        <v>93.2</v>
      </c>
      <c r="G88" s="209">
        <v>87.3</v>
      </c>
      <c r="H88" s="209">
        <v>106.5</v>
      </c>
      <c r="I88" s="209">
        <v>106.7</v>
      </c>
      <c r="J88" s="209">
        <v>95.6</v>
      </c>
      <c r="K88" s="209">
        <v>93.4</v>
      </c>
      <c r="L88" s="209"/>
      <c r="M88" s="209"/>
      <c r="N88" s="289"/>
      <c r="O88" s="295"/>
      <c r="P88" s="211"/>
      <c r="Q88" s="211"/>
      <c r="R88" s="211"/>
      <c r="S88" s="211"/>
      <c r="T88" s="211"/>
      <c r="U88" s="211"/>
      <c r="V88" s="211"/>
      <c r="W88" s="211"/>
      <c r="X88" s="211"/>
      <c r="Y88" s="211"/>
      <c r="Z88" s="211"/>
    </row>
    <row r="89" spans="1:26" ht="9.9499999999999993" customHeight="1"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7:BC90"/>
  <sheetViews>
    <sheetView workbookViewId="0">
      <selection activeCell="K89" sqref="K89"/>
    </sheetView>
  </sheetViews>
  <sheetFormatPr defaultRowHeight="9.9499999999999993" customHeight="1"/>
  <cols>
    <col min="1" max="1" width="7.625" style="315" customWidth="1"/>
    <col min="2" max="13" width="6.125" style="315" customWidth="1"/>
    <col min="14" max="27" width="7.625" style="315" customWidth="1"/>
    <col min="28" max="16384" width="9" style="315"/>
  </cols>
  <sheetData>
    <row r="7" spans="1:15" ht="9.9499999999999993" customHeight="1">
      <c r="A7" s="214"/>
      <c r="B7" s="214"/>
      <c r="C7" s="214"/>
      <c r="D7" s="214"/>
      <c r="E7" s="214"/>
      <c r="F7" s="214"/>
      <c r="G7" s="214"/>
      <c r="H7" s="214"/>
      <c r="I7" s="214"/>
      <c r="J7" s="214"/>
      <c r="K7" s="214"/>
      <c r="L7" s="214"/>
      <c r="M7" s="214"/>
    </row>
    <row r="8" spans="1:15" ht="9.9499999999999993" customHeight="1">
      <c r="A8" s="214"/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</row>
    <row r="9" spans="1:15" ht="9.9499999999999993" customHeight="1">
      <c r="A9" s="214"/>
      <c r="B9" s="214"/>
      <c r="C9" s="214"/>
      <c r="D9" s="214"/>
      <c r="E9" s="214"/>
      <c r="F9" s="214"/>
      <c r="G9" s="214"/>
      <c r="H9" s="214"/>
      <c r="I9" s="214"/>
      <c r="J9" s="214"/>
      <c r="K9" s="214"/>
      <c r="L9" s="214"/>
      <c r="M9" s="214"/>
    </row>
    <row r="10" spans="1:15" ht="9.9499999999999993" customHeight="1">
      <c r="A10" s="214"/>
      <c r="B10" s="214"/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</row>
    <row r="11" spans="1:15" ht="9.9499999999999993" customHeight="1">
      <c r="A11" s="214"/>
      <c r="B11" s="214"/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</row>
    <row r="14" spans="1:15" ht="9.9499999999999993" customHeight="1">
      <c r="N14" s="316"/>
      <c r="O14" s="316"/>
    </row>
    <row r="17" spans="1:48" ht="9.9499999999999993" customHeight="1">
      <c r="O17" s="316"/>
    </row>
    <row r="18" spans="1:48" ht="9.9499999999999993" customHeight="1">
      <c r="A18" s="214"/>
      <c r="B18" s="214"/>
      <c r="C18" s="214"/>
      <c r="D18" s="214"/>
      <c r="E18" s="214"/>
      <c r="F18" s="214"/>
      <c r="G18" s="214"/>
      <c r="H18" s="214"/>
      <c r="I18" s="214"/>
      <c r="J18" s="214"/>
      <c r="K18" s="214"/>
      <c r="L18" s="214"/>
      <c r="M18" s="214"/>
    </row>
    <row r="19" spans="1:48" ht="9.9499999999999993" customHeight="1">
      <c r="A19" s="214"/>
      <c r="B19" s="214"/>
      <c r="C19" s="214"/>
      <c r="D19" s="214"/>
      <c r="E19" s="214"/>
      <c r="F19" s="214"/>
      <c r="G19" s="214"/>
      <c r="H19" s="214"/>
      <c r="I19" s="214"/>
      <c r="J19" s="214"/>
      <c r="K19" s="214"/>
      <c r="L19" s="214"/>
      <c r="M19" s="214"/>
    </row>
    <row r="20" spans="1:48" ht="9.9499999999999993" customHeight="1">
      <c r="A20" s="214"/>
      <c r="B20" s="214"/>
      <c r="C20" s="214"/>
      <c r="D20" s="214"/>
      <c r="E20" s="214"/>
      <c r="F20" s="214"/>
      <c r="G20" s="214"/>
      <c r="H20" s="214"/>
      <c r="I20" s="214"/>
      <c r="J20" s="214"/>
      <c r="K20" s="214"/>
      <c r="L20" s="214"/>
      <c r="M20" s="214"/>
      <c r="N20" s="316"/>
    </row>
    <row r="21" spans="1:48" ht="9.9499999999999993" customHeight="1">
      <c r="A21" s="214"/>
      <c r="B21" s="214"/>
      <c r="C21" s="214"/>
      <c r="D21" s="214"/>
      <c r="E21" s="214"/>
      <c r="F21" s="214"/>
      <c r="G21" s="214"/>
      <c r="H21" s="214"/>
      <c r="I21" s="214"/>
      <c r="J21" s="214"/>
      <c r="K21" s="214"/>
      <c r="L21" s="214"/>
      <c r="M21" s="214"/>
      <c r="N21" s="316"/>
    </row>
    <row r="22" spans="1:48" ht="9.9499999999999993" customHeight="1">
      <c r="A22" s="214"/>
      <c r="B22" s="214"/>
      <c r="C22" s="214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1"/>
      <c r="O22" s="57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</row>
    <row r="23" spans="1:48" ht="8.25" customHeight="1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8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4" t="s">
        <v>149</v>
      </c>
      <c r="O24" s="210" t="s">
        <v>152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8" ht="11.1" customHeight="1">
      <c r="A25" s="10" t="s">
        <v>194</v>
      </c>
      <c r="B25" s="216">
        <v>14.9</v>
      </c>
      <c r="C25" s="216">
        <v>16.399999999999999</v>
      </c>
      <c r="D25" s="216">
        <v>17.100000000000001</v>
      </c>
      <c r="E25" s="216">
        <v>17.600000000000001</v>
      </c>
      <c r="F25" s="216">
        <v>16.5</v>
      </c>
      <c r="G25" s="216">
        <v>16</v>
      </c>
      <c r="H25" s="216">
        <v>15.9</v>
      </c>
      <c r="I25" s="216">
        <v>13.1</v>
      </c>
      <c r="J25" s="216">
        <v>16.2</v>
      </c>
      <c r="K25" s="216">
        <v>16.7</v>
      </c>
      <c r="L25" s="216">
        <v>14.7</v>
      </c>
      <c r="M25" s="459">
        <v>14.9</v>
      </c>
      <c r="N25" s="290">
        <f>SUM(B25:M25)</f>
        <v>189.99999999999997</v>
      </c>
      <c r="O25" s="285">
        <v>106</v>
      </c>
      <c r="P25" s="219"/>
      <c r="Q25" s="390"/>
      <c r="R25" s="390"/>
      <c r="S25" s="219"/>
      <c r="T25" s="219"/>
      <c r="U25" s="219"/>
      <c r="V25" s="219"/>
      <c r="W25" s="219"/>
      <c r="X25" s="219"/>
      <c r="Y25" s="219"/>
      <c r="Z25" s="219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48" ht="11.1" customHeight="1">
      <c r="A26" s="10" t="s">
        <v>197</v>
      </c>
      <c r="B26" s="216">
        <v>13.6</v>
      </c>
      <c r="C26" s="216">
        <v>14.7</v>
      </c>
      <c r="D26" s="216">
        <v>13.4</v>
      </c>
      <c r="E26" s="216">
        <v>17.2</v>
      </c>
      <c r="F26" s="216">
        <v>14.6</v>
      </c>
      <c r="G26" s="216">
        <v>15.1</v>
      </c>
      <c r="H26" s="216">
        <v>15.7</v>
      </c>
      <c r="I26" s="216">
        <v>13</v>
      </c>
      <c r="J26" s="216">
        <v>15.8</v>
      </c>
      <c r="K26" s="216">
        <v>17.2</v>
      </c>
      <c r="L26" s="216">
        <v>15.7</v>
      </c>
      <c r="M26" s="459">
        <v>15.1</v>
      </c>
      <c r="N26" s="290">
        <f>SUM(B26:M26)</f>
        <v>181.09999999999997</v>
      </c>
      <c r="O26" s="285">
        <f>SUM(N26/N25)*100</f>
        <v>95.315789473684205</v>
      </c>
      <c r="P26" s="219"/>
      <c r="Q26" s="390"/>
      <c r="R26" s="390"/>
      <c r="S26" s="219"/>
      <c r="T26" s="219"/>
      <c r="U26" s="219"/>
      <c r="V26" s="219"/>
      <c r="W26" s="219"/>
      <c r="X26" s="219"/>
      <c r="Y26" s="219"/>
      <c r="Z26" s="219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</row>
    <row r="27" spans="1:48" ht="11.1" customHeight="1">
      <c r="A27" s="10" t="s">
        <v>203</v>
      </c>
      <c r="B27" s="216">
        <v>14.4</v>
      </c>
      <c r="C27" s="216">
        <v>14.3</v>
      </c>
      <c r="D27" s="216">
        <v>14.8</v>
      </c>
      <c r="E27" s="216">
        <v>15.4</v>
      </c>
      <c r="F27" s="216">
        <v>14</v>
      </c>
      <c r="G27" s="216">
        <v>14.7</v>
      </c>
      <c r="H27" s="216">
        <v>14</v>
      </c>
      <c r="I27" s="216">
        <v>13.2</v>
      </c>
      <c r="J27" s="216">
        <v>15.8</v>
      </c>
      <c r="K27" s="216">
        <v>14.9</v>
      </c>
      <c r="L27" s="216">
        <v>15.2</v>
      </c>
      <c r="M27" s="459">
        <v>14.8</v>
      </c>
      <c r="N27" s="393">
        <f>SUM(B27:M27)</f>
        <v>175.50000000000003</v>
      </c>
      <c r="O27" s="285">
        <f>SUM(N27/N26)*100</f>
        <v>96.907785753727254</v>
      </c>
      <c r="P27" s="219"/>
      <c r="Q27" s="390"/>
      <c r="R27" s="390"/>
      <c r="S27" s="219"/>
      <c r="T27" s="219"/>
      <c r="U27" s="219"/>
      <c r="V27" s="219"/>
      <c r="W27" s="219"/>
      <c r="X27" s="219"/>
      <c r="Y27" s="219"/>
      <c r="Z27" s="219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</row>
    <row r="28" spans="1:48" ht="11.1" customHeight="1">
      <c r="A28" s="10" t="s">
        <v>210</v>
      </c>
      <c r="B28" s="216">
        <v>14.1</v>
      </c>
      <c r="C28" s="216">
        <v>14.9</v>
      </c>
      <c r="D28" s="216">
        <v>16.399999999999999</v>
      </c>
      <c r="E28" s="216">
        <v>16.100000000000001</v>
      </c>
      <c r="F28" s="216">
        <v>15.5</v>
      </c>
      <c r="G28" s="216">
        <v>16.8</v>
      </c>
      <c r="H28" s="216">
        <v>16.100000000000001</v>
      </c>
      <c r="I28" s="216">
        <v>15</v>
      </c>
      <c r="J28" s="216">
        <v>17.8</v>
      </c>
      <c r="K28" s="216">
        <v>16.899999999999999</v>
      </c>
      <c r="L28" s="216">
        <v>15.7</v>
      </c>
      <c r="M28" s="459">
        <v>15.7</v>
      </c>
      <c r="N28" s="393">
        <f>SUM(B28:M28)</f>
        <v>191</v>
      </c>
      <c r="O28" s="285">
        <f>SUM(N28/N27)*100</f>
        <v>108.83190883190881</v>
      </c>
      <c r="P28" s="219"/>
      <c r="Q28" s="390"/>
      <c r="R28" s="390"/>
      <c r="S28" s="219"/>
      <c r="T28" s="219"/>
      <c r="U28" s="219"/>
      <c r="V28" s="219"/>
      <c r="W28" s="219"/>
      <c r="X28" s="219"/>
      <c r="Y28" s="219"/>
      <c r="Z28" s="219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1:48" ht="11.1" customHeight="1">
      <c r="A29" s="10" t="s">
        <v>218</v>
      </c>
      <c r="B29" s="216">
        <v>14.6</v>
      </c>
      <c r="C29" s="216">
        <v>14.9</v>
      </c>
      <c r="D29" s="216">
        <v>16</v>
      </c>
      <c r="E29" s="216">
        <v>15.6</v>
      </c>
      <c r="F29" s="216">
        <v>15.5</v>
      </c>
      <c r="G29" s="216">
        <v>15.8</v>
      </c>
      <c r="H29" s="216">
        <v>15.8</v>
      </c>
      <c r="I29" s="216">
        <v>15.3</v>
      </c>
      <c r="J29" s="216">
        <v>19.3</v>
      </c>
      <c r="K29" s="216">
        <v>20.3</v>
      </c>
      <c r="L29" s="216"/>
      <c r="M29" s="459"/>
      <c r="N29" s="393"/>
      <c r="O29" s="285"/>
      <c r="P29" s="219"/>
      <c r="Q29" s="293"/>
      <c r="R29" s="293"/>
      <c r="S29" s="219"/>
      <c r="T29" s="219"/>
      <c r="U29" s="219"/>
      <c r="V29" s="219"/>
      <c r="W29" s="219"/>
      <c r="X29" s="219"/>
      <c r="Y29" s="219"/>
      <c r="Z29" s="219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</row>
    <row r="30" spans="1:48" ht="9.9499999999999993" customHeight="1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5" spans="8:14" ht="9.9499999999999993" customHeight="1">
      <c r="H35" s="21"/>
    </row>
    <row r="46" spans="8:14" ht="9.9499999999999993" customHeight="1">
      <c r="H46" s="21"/>
    </row>
    <row r="48" spans="8:14" ht="9.9499999999999993" customHeight="1">
      <c r="N48" s="316"/>
    </row>
    <row r="51" spans="1:55" ht="9.9499999999999993" customHeight="1"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</row>
    <row r="52" spans="1:55" ht="4.5" customHeight="1"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</row>
    <row r="53" spans="1:55" ht="11.1" customHeight="1">
      <c r="A53" s="10"/>
      <c r="B53" s="11" t="s">
        <v>90</v>
      </c>
      <c r="C53" s="11" t="s">
        <v>91</v>
      </c>
      <c r="D53" s="11" t="s">
        <v>92</v>
      </c>
      <c r="E53" s="11" t="s">
        <v>93</v>
      </c>
      <c r="F53" s="11" t="s">
        <v>94</v>
      </c>
      <c r="G53" s="11" t="s">
        <v>95</v>
      </c>
      <c r="H53" s="11" t="s">
        <v>96</v>
      </c>
      <c r="I53" s="11" t="s">
        <v>97</v>
      </c>
      <c r="J53" s="11" t="s">
        <v>98</v>
      </c>
      <c r="K53" s="11" t="s">
        <v>99</v>
      </c>
      <c r="L53" s="11" t="s">
        <v>100</v>
      </c>
      <c r="M53" s="11" t="s">
        <v>101</v>
      </c>
      <c r="N53" s="284" t="s">
        <v>150</v>
      </c>
      <c r="O53" s="210" t="s">
        <v>152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</row>
    <row r="54" spans="1:55" ht="11.1" customHeight="1">
      <c r="A54" s="10" t="s">
        <v>194</v>
      </c>
      <c r="B54" s="216">
        <v>22</v>
      </c>
      <c r="C54" s="216">
        <v>22.5</v>
      </c>
      <c r="D54" s="216">
        <v>21.6</v>
      </c>
      <c r="E54" s="216">
        <v>22.3</v>
      </c>
      <c r="F54" s="216">
        <v>22.7</v>
      </c>
      <c r="G54" s="216">
        <v>22.1</v>
      </c>
      <c r="H54" s="216">
        <v>22.5</v>
      </c>
      <c r="I54" s="216">
        <v>22.5</v>
      </c>
      <c r="J54" s="216">
        <v>22.9</v>
      </c>
      <c r="K54" s="216">
        <v>23.4</v>
      </c>
      <c r="L54" s="216">
        <v>22.9</v>
      </c>
      <c r="M54" s="216">
        <v>22.4</v>
      </c>
      <c r="N54" s="290">
        <f t="shared" ref="N54:N57" si="0">SUM(B54:M54)/12</f>
        <v>22.483333333333334</v>
      </c>
      <c r="O54" s="285">
        <v>97</v>
      </c>
      <c r="P54" s="219"/>
      <c r="Q54" s="401"/>
      <c r="R54" s="401"/>
      <c r="S54" s="219"/>
      <c r="T54" s="219"/>
      <c r="U54" s="219"/>
      <c r="V54" s="219"/>
      <c r="W54" s="219"/>
      <c r="X54" s="219"/>
      <c r="Y54" s="219"/>
      <c r="Z54" s="219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</row>
    <row r="55" spans="1:55" ht="11.1" customHeight="1">
      <c r="A55" s="10" t="s">
        <v>197</v>
      </c>
      <c r="B55" s="216">
        <v>22.1</v>
      </c>
      <c r="C55" s="216">
        <v>22.8</v>
      </c>
      <c r="D55" s="216">
        <v>21.1</v>
      </c>
      <c r="E55" s="216">
        <v>21.5</v>
      </c>
      <c r="F55" s="216">
        <v>21.8</v>
      </c>
      <c r="G55" s="216">
        <v>21.9</v>
      </c>
      <c r="H55" s="216">
        <v>21.8</v>
      </c>
      <c r="I55" s="216">
        <v>21.1</v>
      </c>
      <c r="J55" s="216">
        <v>21.4</v>
      </c>
      <c r="K55" s="216">
        <v>22.2</v>
      </c>
      <c r="L55" s="216">
        <v>21.8</v>
      </c>
      <c r="M55" s="216">
        <v>21.3</v>
      </c>
      <c r="N55" s="290">
        <f t="shared" si="0"/>
        <v>21.733333333333334</v>
      </c>
      <c r="O55" s="285">
        <v>96.4</v>
      </c>
      <c r="P55" s="219"/>
      <c r="Q55" s="401"/>
      <c r="R55" s="401"/>
      <c r="S55" s="219"/>
      <c r="T55" s="219"/>
      <c r="U55" s="219"/>
      <c r="V55" s="219"/>
      <c r="W55" s="219"/>
      <c r="X55" s="219"/>
      <c r="Y55" s="219"/>
      <c r="Z55" s="219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</row>
    <row r="56" spans="1:55" ht="11.1" customHeight="1">
      <c r="A56" s="10" t="s">
        <v>203</v>
      </c>
      <c r="B56" s="216">
        <v>22.8</v>
      </c>
      <c r="C56" s="216">
        <v>22.7</v>
      </c>
      <c r="D56" s="216">
        <v>21.7</v>
      </c>
      <c r="E56" s="216">
        <v>21.4</v>
      </c>
      <c r="F56" s="216">
        <v>22</v>
      </c>
      <c r="G56" s="216">
        <v>21.7</v>
      </c>
      <c r="H56" s="216">
        <v>21.6</v>
      </c>
      <c r="I56" s="216">
        <v>21.9</v>
      </c>
      <c r="J56" s="216">
        <v>22.5</v>
      </c>
      <c r="K56" s="216">
        <v>22.3</v>
      </c>
      <c r="L56" s="216">
        <v>22.7</v>
      </c>
      <c r="M56" s="216">
        <v>22.4</v>
      </c>
      <c r="N56" s="290">
        <f t="shared" si="0"/>
        <v>22.141666666666666</v>
      </c>
      <c r="O56" s="285">
        <v>101.8</v>
      </c>
      <c r="P56" s="219"/>
      <c r="Q56" s="401"/>
      <c r="R56" s="401"/>
      <c r="S56" s="219"/>
      <c r="T56" s="219"/>
      <c r="U56" s="219"/>
      <c r="V56" s="219"/>
      <c r="W56" s="219"/>
      <c r="X56" s="219"/>
      <c r="Y56" s="219"/>
      <c r="Z56" s="219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</row>
    <row r="57" spans="1:55" ht="11.1" customHeight="1">
      <c r="A57" s="10" t="s">
        <v>210</v>
      </c>
      <c r="B57" s="216">
        <v>22.9</v>
      </c>
      <c r="C57" s="216">
        <v>22.8</v>
      </c>
      <c r="D57" s="216">
        <v>23.1</v>
      </c>
      <c r="E57" s="216">
        <v>23.2</v>
      </c>
      <c r="F57" s="216">
        <v>23</v>
      </c>
      <c r="G57" s="216">
        <v>23.1</v>
      </c>
      <c r="H57" s="216">
        <v>22.7</v>
      </c>
      <c r="I57" s="216">
        <v>22.8</v>
      </c>
      <c r="J57" s="216">
        <v>23.7</v>
      </c>
      <c r="K57" s="216">
        <v>24.1</v>
      </c>
      <c r="L57" s="216">
        <v>24.6</v>
      </c>
      <c r="M57" s="216">
        <v>24.6</v>
      </c>
      <c r="N57" s="290">
        <f t="shared" si="0"/>
        <v>23.383333333333336</v>
      </c>
      <c r="O57" s="285">
        <v>105.9</v>
      </c>
      <c r="P57" s="219"/>
      <c r="Q57" s="401"/>
      <c r="R57" s="401"/>
      <c r="S57" s="219"/>
      <c r="T57" s="219"/>
      <c r="U57" s="219"/>
      <c r="V57" s="219"/>
      <c r="W57" s="219"/>
      <c r="X57" s="219"/>
      <c r="Y57" s="219"/>
      <c r="Z57" s="219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</row>
    <row r="58" spans="1:55" ht="11.1" customHeight="1">
      <c r="A58" s="10" t="s">
        <v>218</v>
      </c>
      <c r="B58" s="216">
        <v>24.8</v>
      </c>
      <c r="C58" s="216">
        <v>25.3</v>
      </c>
      <c r="D58" s="216">
        <v>24.4</v>
      </c>
      <c r="E58" s="216">
        <v>23.9</v>
      </c>
      <c r="F58" s="216">
        <v>23.3</v>
      </c>
      <c r="G58" s="216">
        <v>23.4</v>
      </c>
      <c r="H58" s="216">
        <v>23.5</v>
      </c>
      <c r="I58" s="216">
        <v>23.2</v>
      </c>
      <c r="J58" s="216">
        <v>26.7</v>
      </c>
      <c r="K58" s="216">
        <v>29.6</v>
      </c>
      <c r="L58" s="216"/>
      <c r="M58" s="216"/>
      <c r="N58" s="290"/>
      <c r="O58" s="285"/>
      <c r="P58" s="219"/>
      <c r="Q58" s="401"/>
      <c r="R58" s="401"/>
      <c r="S58" s="219"/>
      <c r="T58" s="219"/>
      <c r="U58" s="219"/>
      <c r="V58" s="219"/>
      <c r="W58" s="219"/>
      <c r="X58" s="219"/>
      <c r="Y58" s="219"/>
      <c r="Z58" s="219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</row>
    <row r="82" spans="1:35" ht="7.5" customHeight="1"/>
    <row r="83" spans="1:35" ht="11.1" customHeight="1">
      <c r="A83" s="10"/>
      <c r="B83" s="11" t="s">
        <v>90</v>
      </c>
      <c r="C83" s="11" t="s">
        <v>91</v>
      </c>
      <c r="D83" s="11" t="s">
        <v>92</v>
      </c>
      <c r="E83" s="11" t="s">
        <v>93</v>
      </c>
      <c r="F83" s="11" t="s">
        <v>94</v>
      </c>
      <c r="G83" s="11" t="s">
        <v>95</v>
      </c>
      <c r="H83" s="11" t="s">
        <v>96</v>
      </c>
      <c r="I83" s="11" t="s">
        <v>97</v>
      </c>
      <c r="J83" s="11" t="s">
        <v>98</v>
      </c>
      <c r="K83" s="11" t="s">
        <v>99</v>
      </c>
      <c r="L83" s="11" t="s">
        <v>100</v>
      </c>
      <c r="M83" s="11" t="s">
        <v>101</v>
      </c>
      <c r="N83" s="284" t="s">
        <v>150</v>
      </c>
      <c r="O83" s="210" t="s">
        <v>152</v>
      </c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1"/>
      <c r="AB83" s="1"/>
      <c r="AC83" s="1"/>
      <c r="AD83" s="1"/>
      <c r="AE83" s="1"/>
      <c r="AF83" s="1"/>
      <c r="AG83" s="1"/>
      <c r="AH83" s="1"/>
      <c r="AI83" s="1"/>
    </row>
    <row r="84" spans="1:35" ht="11.1" customHeight="1">
      <c r="A84" s="10" t="s">
        <v>194</v>
      </c>
      <c r="B84" s="207">
        <v>67</v>
      </c>
      <c r="C84" s="207">
        <v>72.3</v>
      </c>
      <c r="D84" s="207">
        <v>79.7</v>
      </c>
      <c r="E84" s="207">
        <v>78.7</v>
      </c>
      <c r="F84" s="207">
        <v>72.2</v>
      </c>
      <c r="G84" s="207">
        <v>72.7</v>
      </c>
      <c r="H84" s="207">
        <v>70.2</v>
      </c>
      <c r="I84" s="207">
        <v>58.1</v>
      </c>
      <c r="J84" s="207">
        <v>70.7</v>
      </c>
      <c r="K84" s="207">
        <v>71.099999999999994</v>
      </c>
      <c r="L84" s="207">
        <v>64.2</v>
      </c>
      <c r="M84" s="207">
        <v>66.8</v>
      </c>
      <c r="N84" s="289">
        <f t="shared" ref="N84:N87" si="1">SUM(B84:M84)/12</f>
        <v>70.308333333333337</v>
      </c>
      <c r="O84" s="209">
        <v>108.2</v>
      </c>
      <c r="P84" s="57"/>
      <c r="Q84" s="392"/>
      <c r="R84" s="392"/>
      <c r="S84" s="57"/>
      <c r="T84" s="57"/>
      <c r="U84" s="57"/>
      <c r="V84" s="57"/>
      <c r="W84" s="57"/>
      <c r="X84" s="57"/>
      <c r="Y84" s="57"/>
      <c r="Z84" s="57"/>
      <c r="AA84" s="1"/>
      <c r="AB84" s="1"/>
      <c r="AC84" s="1"/>
      <c r="AD84" s="1"/>
      <c r="AE84" s="1"/>
      <c r="AF84" s="1"/>
      <c r="AG84" s="1"/>
      <c r="AH84" s="1"/>
      <c r="AI84" s="1"/>
    </row>
    <row r="85" spans="1:35" ht="11.1" customHeight="1">
      <c r="A85" s="10" t="s">
        <v>197</v>
      </c>
      <c r="B85" s="207">
        <v>62.1</v>
      </c>
      <c r="C85" s="207">
        <v>63.9</v>
      </c>
      <c r="D85" s="207">
        <v>65</v>
      </c>
      <c r="E85" s="207">
        <v>79.5</v>
      </c>
      <c r="F85" s="207">
        <v>66.599999999999994</v>
      </c>
      <c r="G85" s="207">
        <v>69.099999999999994</v>
      </c>
      <c r="H85" s="207">
        <v>72.5</v>
      </c>
      <c r="I85" s="207">
        <v>62</v>
      </c>
      <c r="J85" s="207">
        <v>73.599999999999994</v>
      </c>
      <c r="K85" s="207">
        <v>77.099999999999994</v>
      </c>
      <c r="L85" s="207">
        <v>72.2</v>
      </c>
      <c r="M85" s="207">
        <v>71.3</v>
      </c>
      <c r="N85" s="289">
        <f t="shared" si="1"/>
        <v>69.575000000000003</v>
      </c>
      <c r="O85" s="209">
        <f t="shared" ref="O85:O86" si="2">ROUND(N85/N84*100,1)</f>
        <v>99</v>
      </c>
      <c r="P85" s="57"/>
      <c r="Q85" s="392"/>
      <c r="R85" s="392"/>
      <c r="S85" s="57"/>
      <c r="T85" s="57"/>
      <c r="U85" s="57"/>
      <c r="V85" s="57"/>
      <c r="W85" s="57"/>
      <c r="X85" s="57"/>
      <c r="Y85" s="57"/>
      <c r="Z85" s="57"/>
      <c r="AA85" s="1"/>
      <c r="AB85" s="1"/>
      <c r="AC85" s="1"/>
      <c r="AD85" s="1"/>
      <c r="AE85" s="1"/>
      <c r="AF85" s="1"/>
      <c r="AG85" s="1"/>
      <c r="AH85" s="1"/>
      <c r="AI85" s="1"/>
    </row>
    <row r="86" spans="1:35" ht="11.1" customHeight="1">
      <c r="A86" s="10" t="s">
        <v>203</v>
      </c>
      <c r="B86" s="207">
        <v>62.2</v>
      </c>
      <c r="C86" s="207">
        <v>62.8</v>
      </c>
      <c r="D86" s="207">
        <v>69</v>
      </c>
      <c r="E86" s="207">
        <v>72.2</v>
      </c>
      <c r="F86" s="207">
        <v>63.1</v>
      </c>
      <c r="G86" s="207">
        <v>68</v>
      </c>
      <c r="H86" s="207">
        <v>64.5</v>
      </c>
      <c r="I86" s="207">
        <v>59.7</v>
      </c>
      <c r="J86" s="207">
        <v>70</v>
      </c>
      <c r="K86" s="207">
        <v>67</v>
      </c>
      <c r="L86" s="207">
        <v>66.400000000000006</v>
      </c>
      <c r="M86" s="207">
        <v>66.3</v>
      </c>
      <c r="N86" s="289">
        <f t="shared" si="1"/>
        <v>65.933333333333323</v>
      </c>
      <c r="O86" s="209">
        <f t="shared" si="2"/>
        <v>94.8</v>
      </c>
      <c r="P86" s="57"/>
      <c r="Q86" s="392"/>
      <c r="R86" s="392"/>
      <c r="S86" s="57"/>
      <c r="T86" s="57"/>
      <c r="U86" s="57"/>
      <c r="V86" s="57"/>
      <c r="W86" s="57"/>
      <c r="X86" s="57"/>
      <c r="Y86" s="57"/>
      <c r="Z86" s="57"/>
      <c r="AA86" s="1"/>
      <c r="AB86" s="1"/>
      <c r="AC86" s="1"/>
      <c r="AD86" s="1"/>
      <c r="AE86" s="1"/>
      <c r="AF86" s="1"/>
      <c r="AG86" s="1"/>
      <c r="AH86" s="1"/>
      <c r="AI86" s="1"/>
    </row>
    <row r="87" spans="1:35" ht="11.1" customHeight="1">
      <c r="A87" s="10" t="s">
        <v>210</v>
      </c>
      <c r="B87" s="207">
        <v>61.1</v>
      </c>
      <c r="C87" s="207">
        <v>65.400000000000006</v>
      </c>
      <c r="D87" s="207">
        <v>70.900000000000006</v>
      </c>
      <c r="E87" s="207">
        <v>69.2</v>
      </c>
      <c r="F87" s="207">
        <v>67.3</v>
      </c>
      <c r="G87" s="207">
        <v>72.8</v>
      </c>
      <c r="H87" s="207">
        <v>71.2</v>
      </c>
      <c r="I87" s="207">
        <v>66</v>
      </c>
      <c r="J87" s="207">
        <v>74.900000000000006</v>
      </c>
      <c r="K87" s="207">
        <v>69.900000000000006</v>
      </c>
      <c r="L87" s="207">
        <v>63.4</v>
      </c>
      <c r="M87" s="207">
        <v>63.8</v>
      </c>
      <c r="N87" s="289">
        <f t="shared" si="1"/>
        <v>67.99166666666666</v>
      </c>
      <c r="O87" s="209">
        <v>103.2</v>
      </c>
      <c r="P87" s="57"/>
      <c r="Q87" s="392"/>
      <c r="R87" s="392"/>
      <c r="S87" s="57"/>
      <c r="T87" s="57"/>
      <c r="U87" s="57"/>
      <c r="V87" s="57"/>
      <c r="W87" s="57"/>
      <c r="X87" s="57"/>
      <c r="Y87" s="57"/>
      <c r="Z87" s="57"/>
      <c r="AA87" s="1"/>
      <c r="AB87" s="1"/>
      <c r="AC87" s="1"/>
      <c r="AD87" s="1"/>
      <c r="AE87" s="1"/>
      <c r="AF87" s="1"/>
      <c r="AG87" s="1"/>
      <c r="AH87" s="1"/>
      <c r="AI87" s="1"/>
    </row>
    <row r="88" spans="1:35" ht="11.1" customHeight="1">
      <c r="A88" s="10" t="s">
        <v>218</v>
      </c>
      <c r="B88" s="207">
        <v>58.8</v>
      </c>
      <c r="C88" s="207">
        <v>58.5</v>
      </c>
      <c r="D88" s="207">
        <v>66.2</v>
      </c>
      <c r="E88" s="207">
        <v>65.8</v>
      </c>
      <c r="F88" s="207">
        <v>67.099999999999994</v>
      </c>
      <c r="G88" s="207">
        <v>67.3</v>
      </c>
      <c r="H88" s="207">
        <v>67.099999999999994</v>
      </c>
      <c r="I88" s="207">
        <v>66.2</v>
      </c>
      <c r="J88" s="207">
        <v>70.3</v>
      </c>
      <c r="K88" s="207">
        <v>67.099999999999994</v>
      </c>
      <c r="L88" s="207"/>
      <c r="M88" s="207"/>
      <c r="N88" s="289"/>
      <c r="O88" s="209"/>
      <c r="P88" s="57"/>
      <c r="Q88" s="492"/>
      <c r="R88" s="492"/>
      <c r="S88" s="57"/>
      <c r="T88" s="57"/>
      <c r="U88" s="57"/>
      <c r="V88" s="57"/>
      <c r="W88" s="57"/>
      <c r="X88" s="57"/>
      <c r="Y88" s="57"/>
      <c r="Z88" s="57"/>
      <c r="AA88" s="1"/>
      <c r="AB88" s="1"/>
      <c r="AC88" s="1"/>
      <c r="AD88" s="1"/>
      <c r="AE88" s="1"/>
      <c r="AF88" s="1"/>
      <c r="AG88" s="1"/>
      <c r="AH88" s="1"/>
      <c r="AI88" s="1"/>
    </row>
    <row r="89" spans="1:35" ht="9.9499999999999993" customHeight="1">
      <c r="N89" s="57"/>
      <c r="O89" s="296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1"/>
      <c r="AB89" s="1"/>
      <c r="AC89" s="1"/>
      <c r="AD89" s="1"/>
      <c r="AE89" s="1"/>
      <c r="AF89" s="1"/>
      <c r="AG89" s="1"/>
      <c r="AH89" s="1"/>
      <c r="AI89" s="1"/>
    </row>
    <row r="90" spans="1:35" ht="9.9499999999999993" customHeight="1"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O40"/>
  <sheetViews>
    <sheetView topLeftCell="B1" workbookViewId="0">
      <selection activeCell="M37" sqref="M37"/>
    </sheetView>
  </sheetViews>
  <sheetFormatPr defaultColWidth="10.625" defaultRowHeight="13.5"/>
  <cols>
    <col min="1" max="1" width="8.5" style="487" customWidth="1"/>
    <col min="2" max="2" width="13.375" style="487" customWidth="1"/>
    <col min="3" max="16384" width="10.625" style="487"/>
  </cols>
  <sheetData>
    <row r="1" spans="1:13" ht="17.25" customHeight="1">
      <c r="A1" s="557" t="s">
        <v>159</v>
      </c>
      <c r="F1" s="202"/>
      <c r="G1" s="202"/>
      <c r="H1" s="202"/>
    </row>
    <row r="2" spans="1:13">
      <c r="A2" s="551"/>
    </row>
    <row r="3" spans="1:13" ht="17.25">
      <c r="A3" s="551"/>
      <c r="C3" s="202"/>
    </row>
    <row r="4" spans="1:13" ht="17.25">
      <c r="A4" s="551"/>
      <c r="J4" s="202"/>
      <c r="K4" s="202"/>
      <c r="L4" s="202"/>
      <c r="M4" s="202"/>
    </row>
    <row r="5" spans="1:13">
      <c r="A5" s="551"/>
    </row>
    <row r="6" spans="1:13">
      <c r="A6" s="551"/>
    </row>
    <row r="7" spans="1:13">
      <c r="A7" s="551"/>
    </row>
    <row r="8" spans="1:13">
      <c r="A8" s="551"/>
    </row>
    <row r="9" spans="1:13">
      <c r="A9" s="551"/>
    </row>
    <row r="10" spans="1:13">
      <c r="A10" s="551"/>
    </row>
    <row r="11" spans="1:13">
      <c r="A11" s="551"/>
    </row>
    <row r="12" spans="1:13">
      <c r="A12" s="551"/>
    </row>
    <row r="13" spans="1:13">
      <c r="A13" s="551"/>
    </row>
    <row r="14" spans="1:13">
      <c r="A14" s="551"/>
    </row>
    <row r="15" spans="1:13">
      <c r="A15" s="551"/>
    </row>
    <row r="16" spans="1:13">
      <c r="A16" s="551"/>
    </row>
    <row r="17" spans="1:15">
      <c r="A17" s="551"/>
    </row>
    <row r="18" spans="1:15">
      <c r="A18" s="551"/>
    </row>
    <row r="19" spans="1:15">
      <c r="A19" s="551"/>
    </row>
    <row r="20" spans="1:15">
      <c r="A20" s="551"/>
    </row>
    <row r="21" spans="1:15">
      <c r="A21" s="551"/>
    </row>
    <row r="22" spans="1:15">
      <c r="A22" s="551"/>
    </row>
    <row r="23" spans="1:15">
      <c r="A23" s="551"/>
    </row>
    <row r="24" spans="1:15">
      <c r="A24" s="551"/>
    </row>
    <row r="25" spans="1:15">
      <c r="A25" s="551"/>
    </row>
    <row r="26" spans="1:15">
      <c r="A26" s="551"/>
    </row>
    <row r="27" spans="1:15">
      <c r="A27" s="551"/>
    </row>
    <row r="28" spans="1:15">
      <c r="A28" s="551"/>
    </row>
    <row r="29" spans="1:15">
      <c r="A29" s="551"/>
      <c r="O29" s="484"/>
    </row>
    <row r="30" spans="1:15">
      <c r="A30" s="551"/>
    </row>
    <row r="31" spans="1:15">
      <c r="A31" s="551"/>
    </row>
    <row r="32" spans="1:15">
      <c r="A32" s="551"/>
    </row>
    <row r="33" spans="1:15">
      <c r="A33" s="551"/>
    </row>
    <row r="34" spans="1:15">
      <c r="A34" s="551"/>
    </row>
    <row r="35" spans="1:15" s="51" customFormat="1" ht="20.100000000000001" customHeight="1">
      <c r="A35" s="551"/>
      <c r="B35" s="514" t="s">
        <v>215</v>
      </c>
      <c r="C35" s="514" t="s">
        <v>131</v>
      </c>
      <c r="D35" s="514" t="s">
        <v>135</v>
      </c>
      <c r="E35" s="514" t="s">
        <v>148</v>
      </c>
      <c r="F35" s="514" t="s">
        <v>158</v>
      </c>
      <c r="G35" s="514" t="s">
        <v>189</v>
      </c>
      <c r="H35" s="514" t="s">
        <v>191</v>
      </c>
      <c r="I35" s="515" t="s">
        <v>194</v>
      </c>
      <c r="J35" s="516" t="s">
        <v>197</v>
      </c>
      <c r="K35" s="516" t="s">
        <v>203</v>
      </c>
      <c r="L35" s="516" t="s">
        <v>217</v>
      </c>
      <c r="M35" s="517" t="s">
        <v>228</v>
      </c>
      <c r="N35" s="56"/>
      <c r="O35" s="204"/>
    </row>
    <row r="36" spans="1:15" ht="25.5" customHeight="1">
      <c r="A36" s="551"/>
      <c r="B36" s="271" t="s">
        <v>133</v>
      </c>
      <c r="C36" s="385">
        <v>116.1</v>
      </c>
      <c r="D36" s="385">
        <v>108.8</v>
      </c>
      <c r="E36" s="385">
        <v>101.6</v>
      </c>
      <c r="F36" s="385">
        <v>107.2</v>
      </c>
      <c r="G36" s="385">
        <v>105</v>
      </c>
      <c r="H36" s="385">
        <v>95.8</v>
      </c>
      <c r="I36" s="385">
        <v>99.5</v>
      </c>
      <c r="J36" s="385">
        <v>100.7</v>
      </c>
      <c r="K36" s="385">
        <v>106.9</v>
      </c>
      <c r="L36" s="385">
        <v>108.5</v>
      </c>
      <c r="M36" s="385">
        <v>113.1</v>
      </c>
      <c r="N36" s="1"/>
      <c r="O36" s="1"/>
    </row>
    <row r="37" spans="1:15" ht="25.5" customHeight="1">
      <c r="A37" s="551"/>
      <c r="B37" s="270" t="s">
        <v>163</v>
      </c>
      <c r="C37" s="385">
        <v>214.4</v>
      </c>
      <c r="D37" s="385">
        <v>218.3</v>
      </c>
      <c r="E37" s="385">
        <v>215.3</v>
      </c>
      <c r="F37" s="385">
        <v>214.8</v>
      </c>
      <c r="G37" s="385">
        <v>215</v>
      </c>
      <c r="H37" s="385">
        <v>220.5</v>
      </c>
      <c r="I37" s="385">
        <v>225.3</v>
      </c>
      <c r="J37" s="385">
        <v>226.3</v>
      </c>
      <c r="K37" s="385">
        <v>228.9</v>
      </c>
      <c r="L37" s="385">
        <v>231.8</v>
      </c>
      <c r="M37" s="385">
        <v>234.7</v>
      </c>
      <c r="N37" s="1"/>
      <c r="O37" s="1"/>
    </row>
    <row r="38" spans="1:15" ht="24.75" customHeight="1">
      <c r="A38" s="551"/>
      <c r="B38" s="244" t="s">
        <v>162</v>
      </c>
      <c r="C38" s="385">
        <v>176</v>
      </c>
      <c r="D38" s="385">
        <v>176</v>
      </c>
      <c r="E38" s="385">
        <v>174</v>
      </c>
      <c r="F38" s="385">
        <v>174</v>
      </c>
      <c r="G38" s="385">
        <v>174</v>
      </c>
      <c r="H38" s="385">
        <v>173</v>
      </c>
      <c r="I38" s="385">
        <v>171</v>
      </c>
      <c r="J38" s="385">
        <v>171</v>
      </c>
      <c r="K38" s="385">
        <v>171</v>
      </c>
      <c r="L38" s="385">
        <v>171</v>
      </c>
      <c r="M38" s="385">
        <v>170</v>
      </c>
    </row>
    <row r="40" spans="1:15" ht="14.25">
      <c r="C40" s="3"/>
      <c r="D40" s="232"/>
    </row>
  </sheetData>
  <mergeCells count="1">
    <mergeCell ref="A1:A38"/>
  </mergeCells>
  <phoneticPr fontId="2"/>
  <pageMargins left="0" right="0.59055118110236227" top="0.78740157480314965" bottom="0.19685039370078741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O63"/>
  <sheetViews>
    <sheetView workbookViewId="0">
      <selection activeCell="K33" sqref="K33"/>
    </sheetView>
  </sheetViews>
  <sheetFormatPr defaultRowHeight="13.5"/>
  <cols>
    <col min="1" max="1" width="11.875" customWidth="1"/>
    <col min="13" max="13" width="9.25" bestFit="1" customWidth="1"/>
  </cols>
  <sheetData>
    <row r="1" spans="1:15">
      <c r="A1" s="311"/>
      <c r="B1" s="558" t="s">
        <v>229</v>
      </c>
      <c r="C1" s="558"/>
      <c r="D1" s="558"/>
      <c r="E1" s="558"/>
      <c r="F1" s="558"/>
      <c r="G1" s="559" t="s">
        <v>160</v>
      </c>
      <c r="H1" s="559"/>
      <c r="I1" s="559"/>
      <c r="J1" s="314" t="s">
        <v>136</v>
      </c>
      <c r="K1" s="5"/>
      <c r="M1" s="5" t="s">
        <v>205</v>
      </c>
    </row>
    <row r="2" spans="1:15">
      <c r="A2" s="311"/>
      <c r="B2" s="558"/>
      <c r="C2" s="558"/>
      <c r="D2" s="558"/>
      <c r="E2" s="558"/>
      <c r="F2" s="558"/>
      <c r="G2" s="559"/>
      <c r="H2" s="559"/>
      <c r="I2" s="559"/>
      <c r="J2" s="280">
        <v>195441</v>
      </c>
      <c r="K2" s="7" t="s">
        <v>138</v>
      </c>
      <c r="L2" s="280">
        <f t="shared" ref="L2:L7" si="0">SUM(J2)</f>
        <v>195441</v>
      </c>
      <c r="M2" s="476">
        <v>129224</v>
      </c>
    </row>
    <row r="3" spans="1:15">
      <c r="J3" s="280">
        <v>400156</v>
      </c>
      <c r="K3" s="5" t="s">
        <v>139</v>
      </c>
      <c r="L3" s="280">
        <f t="shared" si="0"/>
        <v>400156</v>
      </c>
      <c r="M3" s="476">
        <v>255907</v>
      </c>
    </row>
    <row r="4" spans="1:15">
      <c r="J4" s="280">
        <v>488222</v>
      </c>
      <c r="K4" s="5" t="s">
        <v>126</v>
      </c>
      <c r="L4" s="280">
        <f t="shared" si="0"/>
        <v>488222</v>
      </c>
      <c r="M4" s="476">
        <v>276015</v>
      </c>
    </row>
    <row r="5" spans="1:15">
      <c r="J5" s="280">
        <v>85288</v>
      </c>
      <c r="K5" s="5" t="s">
        <v>105</v>
      </c>
      <c r="L5" s="280">
        <f t="shared" si="0"/>
        <v>85288</v>
      </c>
      <c r="M5" s="476">
        <v>54323</v>
      </c>
    </row>
    <row r="6" spans="1:15">
      <c r="J6" s="280">
        <v>420214</v>
      </c>
      <c r="K6" s="5" t="s">
        <v>124</v>
      </c>
      <c r="L6" s="280">
        <f t="shared" si="0"/>
        <v>420214</v>
      </c>
      <c r="M6" s="476">
        <v>316325</v>
      </c>
    </row>
    <row r="7" spans="1:15">
      <c r="J7" s="280">
        <v>757482</v>
      </c>
      <c r="K7" s="5" t="s">
        <v>127</v>
      </c>
      <c r="L7" s="280">
        <f t="shared" si="0"/>
        <v>757482</v>
      </c>
      <c r="M7" s="476">
        <v>497869</v>
      </c>
    </row>
    <row r="8" spans="1:15">
      <c r="J8" s="280">
        <f>SUM(J2:J7)</f>
        <v>2346803</v>
      </c>
      <c r="K8" s="5" t="s">
        <v>112</v>
      </c>
      <c r="L8" s="60">
        <f>SUM(L2:L7)</f>
        <v>2346803</v>
      </c>
      <c r="M8" s="476">
        <f>SUM(M2:M7)</f>
        <v>1529663</v>
      </c>
    </row>
    <row r="10" spans="1:15">
      <c r="J10" t="s">
        <v>155</v>
      </c>
      <c r="K10" s="5"/>
      <c r="L10" s="5" t="s">
        <v>205</v>
      </c>
      <c r="M10" s="5" t="s">
        <v>140</v>
      </c>
      <c r="N10" s="5"/>
      <c r="O10" s="5" t="s">
        <v>161</v>
      </c>
    </row>
    <row r="11" spans="1:15">
      <c r="K11" s="7" t="s">
        <v>138</v>
      </c>
      <c r="L11" s="280">
        <f>SUM(M2)</f>
        <v>129224</v>
      </c>
      <c r="M11" s="280">
        <f t="shared" ref="M11:M17" si="1">SUM(N11-L11)</f>
        <v>66217</v>
      </c>
      <c r="N11" s="280">
        <f t="shared" ref="N11:N17" si="2">SUM(L2)</f>
        <v>195441</v>
      </c>
      <c r="O11" s="477">
        <f>SUM(L11/N11)</f>
        <v>0.66119186864578061</v>
      </c>
    </row>
    <row r="12" spans="1:15">
      <c r="K12" s="5" t="s">
        <v>139</v>
      </c>
      <c r="L12" s="280">
        <f t="shared" ref="L12:L17" si="3">SUM(M3)</f>
        <v>255907</v>
      </c>
      <c r="M12" s="280">
        <f t="shared" si="1"/>
        <v>144249</v>
      </c>
      <c r="N12" s="280">
        <f t="shared" si="2"/>
        <v>400156</v>
      </c>
      <c r="O12" s="477">
        <f t="shared" ref="O12:O17" si="4">SUM(L12/N12)</f>
        <v>0.6395180879457012</v>
      </c>
    </row>
    <row r="13" spans="1:15">
      <c r="K13" s="5" t="s">
        <v>126</v>
      </c>
      <c r="L13" s="280">
        <f t="shared" si="3"/>
        <v>276015</v>
      </c>
      <c r="M13" s="280">
        <f t="shared" si="1"/>
        <v>212207</v>
      </c>
      <c r="N13" s="280">
        <f t="shared" si="2"/>
        <v>488222</v>
      </c>
      <c r="O13" s="477">
        <f t="shared" si="4"/>
        <v>0.5653473215053807</v>
      </c>
    </row>
    <row r="14" spans="1:15">
      <c r="K14" s="5" t="s">
        <v>105</v>
      </c>
      <c r="L14" s="280">
        <f t="shared" si="3"/>
        <v>54323</v>
      </c>
      <c r="M14" s="280">
        <f t="shared" si="1"/>
        <v>30965</v>
      </c>
      <c r="N14" s="280">
        <f t="shared" si="2"/>
        <v>85288</v>
      </c>
      <c r="O14" s="477">
        <f t="shared" si="4"/>
        <v>0.63693602851514863</v>
      </c>
    </row>
    <row r="15" spans="1:15">
      <c r="K15" s="5" t="s">
        <v>124</v>
      </c>
      <c r="L15" s="280">
        <f t="shared" si="3"/>
        <v>316325</v>
      </c>
      <c r="M15" s="280">
        <f t="shared" si="1"/>
        <v>103889</v>
      </c>
      <c r="N15" s="280">
        <f t="shared" si="2"/>
        <v>420214</v>
      </c>
      <c r="O15" s="477">
        <f t="shared" si="4"/>
        <v>0.75277120705164513</v>
      </c>
    </row>
    <row r="16" spans="1:15">
      <c r="K16" s="5" t="s">
        <v>127</v>
      </c>
      <c r="L16" s="280">
        <f t="shared" si="3"/>
        <v>497869</v>
      </c>
      <c r="M16" s="280">
        <f t="shared" si="1"/>
        <v>259613</v>
      </c>
      <c r="N16" s="280">
        <f t="shared" si="2"/>
        <v>757482</v>
      </c>
      <c r="O16" s="477">
        <f t="shared" si="4"/>
        <v>0.65726842354009729</v>
      </c>
    </row>
    <row r="17" spans="11:15">
      <c r="K17" s="5" t="s">
        <v>112</v>
      </c>
      <c r="L17" s="280">
        <f t="shared" si="3"/>
        <v>1529663</v>
      </c>
      <c r="M17" s="280">
        <f t="shared" si="1"/>
        <v>817140</v>
      </c>
      <c r="N17" s="280">
        <f t="shared" si="2"/>
        <v>2346803</v>
      </c>
      <c r="O17" s="477">
        <f t="shared" si="4"/>
        <v>0.65180716063512789</v>
      </c>
    </row>
    <row r="52" spans="1:11">
      <c r="K52" s="281"/>
    </row>
    <row r="53" spans="1:11" ht="20.100000000000001" customHeight="1"/>
    <row r="54" spans="1:11" ht="20.100000000000001" customHeight="1" thickBot="1"/>
    <row r="55" spans="1:11" ht="16.5" customHeight="1">
      <c r="A55" s="59"/>
      <c r="B55" s="59"/>
      <c r="C55" s="59"/>
      <c r="D55" s="59"/>
      <c r="E55" s="59"/>
      <c r="F55" s="59"/>
      <c r="G55" s="59"/>
      <c r="H55" s="59"/>
      <c r="I55" s="59"/>
    </row>
    <row r="56" spans="1:11" ht="14.25">
      <c r="A56" s="43" t="s">
        <v>141</v>
      </c>
      <c r="B56" s="44"/>
      <c r="C56" s="560" t="s">
        <v>136</v>
      </c>
      <c r="D56" s="561"/>
      <c r="E56" s="560" t="s">
        <v>137</v>
      </c>
      <c r="F56" s="561"/>
      <c r="G56" s="564" t="s">
        <v>142</v>
      </c>
      <c r="H56" s="560" t="s">
        <v>143</v>
      </c>
      <c r="I56" s="561"/>
    </row>
    <row r="57" spans="1:11" ht="14.25">
      <c r="A57" s="45" t="s">
        <v>144</v>
      </c>
      <c r="B57" s="46"/>
      <c r="C57" s="562"/>
      <c r="D57" s="563"/>
      <c r="E57" s="562"/>
      <c r="F57" s="563"/>
      <c r="G57" s="565"/>
      <c r="H57" s="562"/>
      <c r="I57" s="563"/>
    </row>
    <row r="58" spans="1:11" ht="19.5" customHeight="1">
      <c r="A58" s="50" t="s">
        <v>145</v>
      </c>
      <c r="B58" s="47"/>
      <c r="C58" s="568" t="s">
        <v>196</v>
      </c>
      <c r="D58" s="567"/>
      <c r="E58" s="569" t="s">
        <v>230</v>
      </c>
      <c r="F58" s="567"/>
      <c r="G58" s="116">
        <v>15.2</v>
      </c>
      <c r="H58" s="48"/>
      <c r="I58" s="49"/>
    </row>
    <row r="59" spans="1:11" ht="19.5" customHeight="1">
      <c r="A59" s="50" t="s">
        <v>146</v>
      </c>
      <c r="B59" s="47"/>
      <c r="C59" s="566" t="s">
        <v>193</v>
      </c>
      <c r="D59" s="567"/>
      <c r="E59" s="569" t="s">
        <v>231</v>
      </c>
      <c r="F59" s="567"/>
      <c r="G59" s="122">
        <v>31.9</v>
      </c>
      <c r="H59" s="48"/>
      <c r="I59" s="49"/>
    </row>
    <row r="60" spans="1:11" ht="20.100000000000001" customHeight="1">
      <c r="A60" s="50" t="s">
        <v>147</v>
      </c>
      <c r="B60" s="47"/>
      <c r="C60" s="569" t="s">
        <v>201</v>
      </c>
      <c r="D60" s="570"/>
      <c r="E60" s="566" t="s">
        <v>232</v>
      </c>
      <c r="F60" s="567"/>
      <c r="G60" s="116">
        <v>73.7</v>
      </c>
      <c r="H60" s="48"/>
      <c r="I60" s="49"/>
    </row>
    <row r="61" spans="1:11" ht="20.100000000000001" customHeight="1"/>
    <row r="62" spans="1:11" ht="20.100000000000001" customHeight="1"/>
    <row r="63" spans="1:11">
      <c r="E63" s="42"/>
    </row>
  </sheetData>
  <mergeCells count="12">
    <mergeCell ref="E60:F60"/>
    <mergeCell ref="C58:D58"/>
    <mergeCell ref="C59:D59"/>
    <mergeCell ref="E58:F58"/>
    <mergeCell ref="E59:F59"/>
    <mergeCell ref="C60:D60"/>
    <mergeCell ref="B1:F2"/>
    <mergeCell ref="G1:I2"/>
    <mergeCell ref="C56:D57"/>
    <mergeCell ref="E56:F57"/>
    <mergeCell ref="G56:G57"/>
    <mergeCell ref="H56:I57"/>
  </mergeCells>
  <phoneticPr fontId="2"/>
  <pageMargins left="1.1811023622047245" right="0.78740157480314965" top="0.59055118110236227" bottom="0.39370078740157483" header="0.51181102362204722" footer="0.51181102362204722"/>
  <pageSetup paperSize="9" scale="95" orientation="portrait" r:id="rId1"/>
  <headerFooter alignWithMargins="0">
    <oddFooter>&amp;C
&amp;14-2-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I91"/>
  <sheetViews>
    <sheetView workbookViewId="0">
      <selection activeCell="K91" sqref="K91"/>
    </sheetView>
  </sheetViews>
  <sheetFormatPr defaultColWidth="4.75" defaultRowHeight="9.9499999999999993" customHeight="1"/>
  <cols>
    <col min="1" max="1" width="7.625" style="488" customWidth="1"/>
    <col min="2" max="10" width="6.125" style="488" customWidth="1"/>
    <col min="11" max="11" width="6.125" style="1" customWidth="1"/>
    <col min="12" max="13" width="6.125" style="488" customWidth="1"/>
    <col min="14" max="14" width="7.625" style="488" customWidth="1"/>
    <col min="15" max="15" width="7.5" style="488" customWidth="1"/>
    <col min="16" max="34" width="7.625" style="488" customWidth="1"/>
    <col min="35" max="41" width="9.625" style="488" customWidth="1"/>
    <col min="42" max="16384" width="4.75" style="488"/>
  </cols>
  <sheetData>
    <row r="1" spans="1:19" ht="9.9499999999999993" customHeight="1">
      <c r="E1" s="3"/>
      <c r="F1" s="3"/>
      <c r="G1" s="3"/>
      <c r="H1" s="3"/>
      <c r="K1" s="205"/>
    </row>
    <row r="3" spans="1:19" ht="9.9499999999999993" customHeight="1">
      <c r="A3" s="34"/>
      <c r="B3" s="34"/>
    </row>
    <row r="4" spans="1:19" ht="9.9499999999999993" customHeight="1">
      <c r="J4" s="202"/>
      <c r="K4" s="3"/>
      <c r="L4" s="3"/>
      <c r="M4" s="115"/>
    </row>
    <row r="13" spans="1:19" ht="9.9499999999999993" customHeight="1">
      <c r="R13" s="222"/>
      <c r="S13" s="386"/>
    </row>
    <row r="14" spans="1:19" ht="9.9499999999999993" customHeight="1">
      <c r="R14" s="222"/>
      <c r="S14" s="386"/>
    </row>
    <row r="15" spans="1:19" ht="9.9499999999999993" customHeight="1">
      <c r="R15" s="222"/>
      <c r="S15" s="386"/>
    </row>
    <row r="16" spans="1:19" ht="9.9499999999999993" customHeight="1">
      <c r="R16" s="222"/>
      <c r="S16" s="386"/>
    </row>
    <row r="17" spans="1:35" ht="9.9499999999999993" customHeight="1">
      <c r="R17" s="222"/>
      <c r="S17" s="386"/>
    </row>
    <row r="20" spans="1:35" ht="9.9499999999999993" customHeight="1">
      <c r="AI20" s="206"/>
    </row>
    <row r="25" spans="1:35" s="206" customFormat="1" ht="9.9499999999999993" customHeight="1">
      <c r="A25" s="207"/>
      <c r="B25" s="207" t="s">
        <v>90</v>
      </c>
      <c r="C25" s="207" t="s">
        <v>91</v>
      </c>
      <c r="D25" s="207" t="s">
        <v>92</v>
      </c>
      <c r="E25" s="207" t="s">
        <v>93</v>
      </c>
      <c r="F25" s="207" t="s">
        <v>94</v>
      </c>
      <c r="G25" s="207" t="s">
        <v>95</v>
      </c>
      <c r="H25" s="207" t="s">
        <v>96</v>
      </c>
      <c r="I25" s="207" t="s">
        <v>97</v>
      </c>
      <c r="J25" s="207" t="s">
        <v>98</v>
      </c>
      <c r="K25" s="207" t="s">
        <v>99</v>
      </c>
      <c r="L25" s="207" t="s">
        <v>100</v>
      </c>
      <c r="M25" s="208" t="s">
        <v>101</v>
      </c>
      <c r="N25" s="284" t="s">
        <v>153</v>
      </c>
      <c r="O25" s="210" t="s">
        <v>152</v>
      </c>
      <c r="AI25" s="488"/>
    </row>
    <row r="26" spans="1:35" ht="9.9499999999999993" customHeight="1">
      <c r="A26" s="10" t="s">
        <v>194</v>
      </c>
      <c r="B26" s="207">
        <v>69.5</v>
      </c>
      <c r="C26" s="207">
        <v>66.8</v>
      </c>
      <c r="D26" s="209">
        <v>68.5</v>
      </c>
      <c r="E26" s="207">
        <v>71.099999999999994</v>
      </c>
      <c r="F26" s="207">
        <v>70.5</v>
      </c>
      <c r="G26" s="207">
        <v>68.3</v>
      </c>
      <c r="H26" s="207">
        <v>70.7</v>
      </c>
      <c r="I26" s="207">
        <v>56.8</v>
      </c>
      <c r="J26" s="207">
        <v>61.8</v>
      </c>
      <c r="K26" s="207">
        <v>65.3</v>
      </c>
      <c r="L26" s="207">
        <v>61</v>
      </c>
      <c r="M26" s="421">
        <v>63.6</v>
      </c>
      <c r="N26" s="422">
        <f>SUM(B26:M26)</f>
        <v>793.89999999999986</v>
      </c>
      <c r="O26" s="209">
        <v>101.7</v>
      </c>
    </row>
    <row r="27" spans="1:35" ht="9.9499999999999993" customHeight="1">
      <c r="A27" s="10" t="s">
        <v>197</v>
      </c>
      <c r="B27" s="207">
        <v>53</v>
      </c>
      <c r="C27" s="207">
        <v>59</v>
      </c>
      <c r="D27" s="209">
        <v>64.400000000000006</v>
      </c>
      <c r="E27" s="207">
        <v>65.8</v>
      </c>
      <c r="F27" s="207">
        <v>67.099999999999994</v>
      </c>
      <c r="G27" s="207">
        <v>67.400000000000006</v>
      </c>
      <c r="H27" s="207">
        <v>70.099999999999994</v>
      </c>
      <c r="I27" s="207">
        <v>62.7</v>
      </c>
      <c r="J27" s="207">
        <v>66.900000000000006</v>
      </c>
      <c r="K27" s="207">
        <v>69.2</v>
      </c>
      <c r="L27" s="207">
        <v>67.400000000000006</v>
      </c>
      <c r="M27" s="421">
        <v>65</v>
      </c>
      <c r="N27" s="422">
        <f t="shared" ref="N27:N29" si="0">SUM(B27:M27)</f>
        <v>778</v>
      </c>
      <c r="O27" s="209">
        <f>SUM(N27/N26)*100</f>
        <v>97.997228870134791</v>
      </c>
    </row>
    <row r="28" spans="1:35" ht="9.9499999999999993" customHeight="1">
      <c r="A28" s="10" t="s">
        <v>203</v>
      </c>
      <c r="B28" s="207">
        <v>61.5</v>
      </c>
      <c r="C28" s="207">
        <v>63.9</v>
      </c>
      <c r="D28" s="209">
        <v>67.2</v>
      </c>
      <c r="E28" s="207">
        <v>66</v>
      </c>
      <c r="F28" s="207">
        <v>64.400000000000006</v>
      </c>
      <c r="G28" s="207">
        <v>68.099999999999994</v>
      </c>
      <c r="H28" s="209">
        <v>70</v>
      </c>
      <c r="I28" s="207">
        <v>62.7</v>
      </c>
      <c r="J28" s="207">
        <v>65.5</v>
      </c>
      <c r="K28" s="207">
        <v>65.2</v>
      </c>
      <c r="L28" s="207">
        <v>67.7</v>
      </c>
      <c r="M28" s="421">
        <v>68.3</v>
      </c>
      <c r="N28" s="422">
        <f t="shared" si="0"/>
        <v>790.50000000000011</v>
      </c>
      <c r="O28" s="209">
        <f>SUM(N28/N27)*100</f>
        <v>101.60668380462727</v>
      </c>
    </row>
    <row r="29" spans="1:35" ht="9.9499999999999993" customHeight="1">
      <c r="A29" s="10" t="s">
        <v>210</v>
      </c>
      <c r="B29" s="207">
        <v>62</v>
      </c>
      <c r="C29" s="207">
        <v>64.5</v>
      </c>
      <c r="D29" s="209">
        <v>73.8</v>
      </c>
      <c r="E29" s="207">
        <v>76.400000000000006</v>
      </c>
      <c r="F29" s="207">
        <v>79.2</v>
      </c>
      <c r="G29" s="207">
        <v>78.099999999999994</v>
      </c>
      <c r="H29" s="209">
        <v>77.5</v>
      </c>
      <c r="I29" s="207">
        <v>71.099999999999994</v>
      </c>
      <c r="J29" s="207">
        <v>75.7</v>
      </c>
      <c r="K29" s="207">
        <v>73.3</v>
      </c>
      <c r="L29" s="207">
        <v>72.900000000000006</v>
      </c>
      <c r="M29" s="421">
        <v>75.400000000000006</v>
      </c>
      <c r="N29" s="422">
        <f t="shared" si="0"/>
        <v>879.9</v>
      </c>
      <c r="O29" s="209">
        <f>SUM(N29/N28)*100</f>
        <v>111.30929791271345</v>
      </c>
    </row>
    <row r="30" spans="1:35" ht="9.9499999999999993" customHeight="1">
      <c r="A30" s="10" t="s">
        <v>218</v>
      </c>
      <c r="B30" s="207">
        <v>64.900000000000006</v>
      </c>
      <c r="C30" s="207">
        <v>67.599999999999994</v>
      </c>
      <c r="D30" s="209">
        <v>77.400000000000006</v>
      </c>
      <c r="E30" s="207">
        <v>74</v>
      </c>
      <c r="F30" s="207">
        <v>77</v>
      </c>
      <c r="G30" s="207">
        <v>78.2</v>
      </c>
      <c r="H30" s="209">
        <v>75.400000000000006</v>
      </c>
      <c r="I30" s="207">
        <v>74.8</v>
      </c>
      <c r="J30" s="207">
        <v>77</v>
      </c>
      <c r="K30" s="207">
        <v>80.7</v>
      </c>
      <c r="L30" s="207"/>
      <c r="M30" s="421"/>
      <c r="N30" s="422"/>
      <c r="O30" s="209"/>
    </row>
    <row r="31" spans="1:35" s="1" customFormat="1" ht="9.9499999999999993" customHeight="1">
      <c r="B31" s="211"/>
      <c r="C31" s="211"/>
      <c r="D31" s="211"/>
      <c r="E31" s="211"/>
      <c r="F31" s="211"/>
      <c r="G31" s="211"/>
      <c r="H31" s="211"/>
      <c r="I31" s="211"/>
      <c r="J31" s="211"/>
      <c r="K31" s="211"/>
      <c r="L31" s="211"/>
      <c r="M31" s="211"/>
    </row>
    <row r="51" spans="1:27" ht="9.9499999999999993" customHeight="1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AA51" s="1"/>
    </row>
    <row r="52" spans="1:27" ht="9.9499999999999993" customHeight="1">
      <c r="A52" s="57"/>
      <c r="B52" s="36"/>
      <c r="C52" s="1"/>
      <c r="D52" s="1"/>
      <c r="E52" s="1"/>
      <c r="F52" s="1"/>
      <c r="G52" s="1"/>
      <c r="H52" s="1"/>
      <c r="I52" s="1"/>
      <c r="J52" s="1"/>
      <c r="L52" s="1"/>
      <c r="M52" s="1"/>
      <c r="AA52" s="1"/>
    </row>
    <row r="53" spans="1:27" ht="9.9499999999999993" customHeight="1">
      <c r="A53" s="57"/>
      <c r="B53" s="36"/>
      <c r="C53" s="1"/>
      <c r="D53" s="1"/>
      <c r="E53" s="1"/>
      <c r="F53" s="1"/>
      <c r="G53" s="1"/>
      <c r="H53" s="1"/>
      <c r="I53" s="1"/>
      <c r="J53" s="1"/>
      <c r="L53" s="1"/>
      <c r="M53" s="1"/>
      <c r="AA53" s="1"/>
    </row>
    <row r="54" spans="1:27" ht="9.9499999999999993" customHeight="1">
      <c r="A54" s="57"/>
      <c r="B54" s="1"/>
      <c r="C54" s="1"/>
      <c r="D54" s="1"/>
      <c r="E54" s="1"/>
      <c r="F54" s="1"/>
      <c r="G54" s="1"/>
      <c r="H54" s="1"/>
      <c r="I54" s="1"/>
      <c r="J54" s="1"/>
      <c r="L54" s="1"/>
      <c r="M54" s="1"/>
      <c r="AA54" s="1"/>
    </row>
    <row r="55" spans="1:27" ht="9.9499999999999993" customHeight="1">
      <c r="A55" s="207"/>
      <c r="B55" s="207" t="s">
        <v>90</v>
      </c>
      <c r="C55" s="207" t="s">
        <v>91</v>
      </c>
      <c r="D55" s="207" t="s">
        <v>92</v>
      </c>
      <c r="E55" s="207" t="s">
        <v>93</v>
      </c>
      <c r="F55" s="207" t="s">
        <v>94</v>
      </c>
      <c r="G55" s="207" t="s">
        <v>95</v>
      </c>
      <c r="H55" s="207" t="s">
        <v>96</v>
      </c>
      <c r="I55" s="207" t="s">
        <v>97</v>
      </c>
      <c r="J55" s="207" t="s">
        <v>98</v>
      </c>
      <c r="K55" s="207" t="s">
        <v>99</v>
      </c>
      <c r="L55" s="207" t="s">
        <v>100</v>
      </c>
      <c r="M55" s="208" t="s">
        <v>101</v>
      </c>
      <c r="N55" s="284" t="s">
        <v>154</v>
      </c>
      <c r="O55" s="210" t="s">
        <v>152</v>
      </c>
    </row>
    <row r="56" spans="1:27" ht="9.9499999999999993" customHeight="1">
      <c r="A56" s="10" t="s">
        <v>194</v>
      </c>
      <c r="B56" s="207">
        <v>98.9</v>
      </c>
      <c r="C56" s="207">
        <v>103</v>
      </c>
      <c r="D56" s="207">
        <v>91.9</v>
      </c>
      <c r="E56" s="207">
        <v>96.6</v>
      </c>
      <c r="F56" s="207">
        <v>102.7</v>
      </c>
      <c r="G56" s="207">
        <v>102.7</v>
      </c>
      <c r="H56" s="207">
        <v>102.9</v>
      </c>
      <c r="I56" s="207">
        <v>100.3</v>
      </c>
      <c r="J56" s="208">
        <v>98.9</v>
      </c>
      <c r="K56" s="207">
        <v>98.9</v>
      </c>
      <c r="L56" s="207">
        <v>99.7</v>
      </c>
      <c r="M56" s="208">
        <v>97.9</v>
      </c>
      <c r="N56" s="289">
        <f>SUM(B56:M56)/12</f>
        <v>99.533333333333317</v>
      </c>
      <c r="O56" s="209">
        <v>103.9</v>
      </c>
      <c r="P56" s="21"/>
      <c r="Q56" s="21"/>
    </row>
    <row r="57" spans="1:27" ht="9.9499999999999993" customHeight="1">
      <c r="A57" s="10" t="s">
        <v>197</v>
      </c>
      <c r="B57" s="207">
        <v>95.2</v>
      </c>
      <c r="C57" s="207">
        <v>98.2</v>
      </c>
      <c r="D57" s="207">
        <v>97.9</v>
      </c>
      <c r="E57" s="207">
        <v>98.3</v>
      </c>
      <c r="F57" s="207">
        <v>104.6</v>
      </c>
      <c r="G57" s="207">
        <v>101.1</v>
      </c>
      <c r="H57" s="207">
        <v>103</v>
      </c>
      <c r="I57" s="207">
        <v>100.1</v>
      </c>
      <c r="J57" s="208">
        <v>101.3</v>
      </c>
      <c r="K57" s="207">
        <v>101.7</v>
      </c>
      <c r="L57" s="207">
        <v>104</v>
      </c>
      <c r="M57" s="208">
        <v>103.1</v>
      </c>
      <c r="N57" s="289">
        <f t="shared" ref="N57:N59" si="1">SUM(B57:M57)/12</f>
        <v>100.70833333333333</v>
      </c>
      <c r="O57" s="209">
        <f>SUM(N57/N56)*100</f>
        <v>101.18050904219693</v>
      </c>
      <c r="P57" s="21"/>
      <c r="Q57" s="21"/>
    </row>
    <row r="58" spans="1:27" ht="9.9499999999999993" customHeight="1">
      <c r="A58" s="10" t="s">
        <v>203</v>
      </c>
      <c r="B58" s="207">
        <v>110.5</v>
      </c>
      <c r="C58" s="207">
        <v>112.3</v>
      </c>
      <c r="D58" s="207">
        <v>111.4</v>
      </c>
      <c r="E58" s="207">
        <v>106.4</v>
      </c>
      <c r="F58" s="207">
        <v>108.4</v>
      </c>
      <c r="G58" s="207">
        <v>105.6</v>
      </c>
      <c r="H58" s="207">
        <v>105.1</v>
      </c>
      <c r="I58" s="207">
        <v>103.8</v>
      </c>
      <c r="J58" s="208">
        <v>105.3</v>
      </c>
      <c r="K58" s="207">
        <v>105.5</v>
      </c>
      <c r="L58" s="207">
        <v>106.6</v>
      </c>
      <c r="M58" s="208">
        <v>102.3</v>
      </c>
      <c r="N58" s="289">
        <f t="shared" si="1"/>
        <v>106.93333333333332</v>
      </c>
      <c r="O58" s="209">
        <f>SUM(N58/N57)*100</f>
        <v>106.18121638394705</v>
      </c>
      <c r="P58" s="21"/>
      <c r="Q58" s="21"/>
    </row>
    <row r="59" spans="1:27" ht="10.5" customHeight="1">
      <c r="A59" s="10" t="s">
        <v>210</v>
      </c>
      <c r="B59" s="207">
        <v>104.4</v>
      </c>
      <c r="C59" s="207">
        <v>104.4</v>
      </c>
      <c r="D59" s="207">
        <v>105.2</v>
      </c>
      <c r="E59" s="207">
        <v>107.2</v>
      </c>
      <c r="F59" s="207">
        <v>110.3</v>
      </c>
      <c r="G59" s="207">
        <v>111.5</v>
      </c>
      <c r="H59" s="207">
        <v>107.4</v>
      </c>
      <c r="I59" s="207">
        <v>107.8</v>
      </c>
      <c r="J59" s="208">
        <v>109.6</v>
      </c>
      <c r="K59" s="207">
        <v>111.2</v>
      </c>
      <c r="L59" s="207">
        <v>111.4</v>
      </c>
      <c r="M59" s="208">
        <v>111.9</v>
      </c>
      <c r="N59" s="289">
        <f t="shared" si="1"/>
        <v>108.52500000000002</v>
      </c>
      <c r="O59" s="209">
        <f>SUM(N59/N58)*100</f>
        <v>101.48846633416461</v>
      </c>
      <c r="P59" s="21"/>
      <c r="Q59" s="21"/>
    </row>
    <row r="60" spans="1:27" ht="10.5" customHeight="1">
      <c r="A60" s="10" t="s">
        <v>218</v>
      </c>
      <c r="B60" s="207">
        <v>109.8</v>
      </c>
      <c r="C60" s="207">
        <v>111.1</v>
      </c>
      <c r="D60" s="207">
        <v>112.9</v>
      </c>
      <c r="E60" s="207">
        <v>112.6</v>
      </c>
      <c r="F60" s="207">
        <v>115.3</v>
      </c>
      <c r="G60" s="207">
        <v>116.9</v>
      </c>
      <c r="H60" s="207">
        <v>111</v>
      </c>
      <c r="I60" s="207">
        <v>109</v>
      </c>
      <c r="J60" s="208">
        <v>114.4</v>
      </c>
      <c r="K60" s="207">
        <v>118.3</v>
      </c>
      <c r="L60" s="207"/>
      <c r="M60" s="208"/>
      <c r="N60" s="289"/>
      <c r="O60" s="209"/>
    </row>
    <row r="62" spans="1:27" ht="9.9499999999999993" customHeight="1">
      <c r="O62" s="57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9.9499999999999993" customHeight="1">
      <c r="O63" s="57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9.9499999999999993" customHeight="1"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7" spans="15:27" ht="9.9499999999999993" customHeight="1"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</row>
    <row r="85" spans="1:25" ht="9.9499999999999993" customHeight="1">
      <c r="A85" s="207"/>
      <c r="B85" s="207" t="s">
        <v>90</v>
      </c>
      <c r="C85" s="207" t="s">
        <v>91</v>
      </c>
      <c r="D85" s="207" t="s">
        <v>92</v>
      </c>
      <c r="E85" s="207" t="s">
        <v>93</v>
      </c>
      <c r="F85" s="207" t="s">
        <v>94</v>
      </c>
      <c r="G85" s="207" t="s">
        <v>95</v>
      </c>
      <c r="H85" s="207" t="s">
        <v>96</v>
      </c>
      <c r="I85" s="207" t="s">
        <v>97</v>
      </c>
      <c r="J85" s="207" t="s">
        <v>98</v>
      </c>
      <c r="K85" s="207" t="s">
        <v>99</v>
      </c>
      <c r="L85" s="207" t="s">
        <v>100</v>
      </c>
      <c r="M85" s="208" t="s">
        <v>101</v>
      </c>
      <c r="N85" s="284" t="s">
        <v>154</v>
      </c>
      <c r="O85" s="210" t="s">
        <v>152</v>
      </c>
    </row>
    <row r="86" spans="1:25" ht="9.9499999999999993" customHeight="1">
      <c r="A86" s="10" t="s">
        <v>194</v>
      </c>
      <c r="B86" s="207">
        <v>68.599999999999994</v>
      </c>
      <c r="C86" s="207">
        <v>64.099999999999994</v>
      </c>
      <c r="D86" s="207">
        <v>75.900000000000006</v>
      </c>
      <c r="E86" s="207">
        <v>72.900000000000006</v>
      </c>
      <c r="F86" s="207">
        <v>68.5</v>
      </c>
      <c r="G86" s="207">
        <v>66.5</v>
      </c>
      <c r="H86" s="207">
        <v>68.599999999999994</v>
      </c>
      <c r="I86" s="207">
        <v>57.2</v>
      </c>
      <c r="J86" s="208">
        <v>62.8</v>
      </c>
      <c r="K86" s="207">
        <v>66</v>
      </c>
      <c r="L86" s="207">
        <v>61.1</v>
      </c>
      <c r="M86" s="208">
        <v>65.400000000000006</v>
      </c>
      <c r="N86" s="289">
        <f t="shared" ref="N86:N87" si="2">SUM(B86:M86)/12</f>
        <v>66.466666666666669</v>
      </c>
      <c r="O86" s="209">
        <v>97.5</v>
      </c>
      <c r="P86" s="56"/>
      <c r="Q86" s="296"/>
      <c r="R86" s="56"/>
      <c r="S86" s="56"/>
      <c r="T86" s="56"/>
      <c r="U86" s="56"/>
      <c r="V86" s="56"/>
      <c r="W86" s="56"/>
      <c r="X86" s="56"/>
      <c r="Y86" s="212"/>
    </row>
    <row r="87" spans="1:25" ht="9.9499999999999993" customHeight="1">
      <c r="A87" s="10" t="s">
        <v>197</v>
      </c>
      <c r="B87" s="207">
        <v>56.3</v>
      </c>
      <c r="C87" s="207">
        <v>59.4</v>
      </c>
      <c r="D87" s="207">
        <v>65.8</v>
      </c>
      <c r="E87" s="207">
        <v>66.900000000000006</v>
      </c>
      <c r="F87" s="207">
        <v>63.1</v>
      </c>
      <c r="G87" s="207">
        <v>67.2</v>
      </c>
      <c r="H87" s="207">
        <v>67.8</v>
      </c>
      <c r="I87" s="207">
        <v>63.2</v>
      </c>
      <c r="J87" s="208">
        <v>65.900000000000006</v>
      </c>
      <c r="K87" s="207">
        <v>68</v>
      </c>
      <c r="L87" s="207">
        <v>64.5</v>
      </c>
      <c r="M87" s="208">
        <v>63.2</v>
      </c>
      <c r="N87" s="289">
        <f t="shared" si="2"/>
        <v>64.275000000000006</v>
      </c>
      <c r="O87" s="209">
        <f t="shared" ref="O87:O88" si="3">SUM(N87/N86)*100</f>
        <v>96.702607823470416</v>
      </c>
      <c r="P87" s="56"/>
      <c r="Q87" s="296"/>
      <c r="R87" s="56"/>
      <c r="S87" s="56"/>
      <c r="T87" s="56"/>
      <c r="U87" s="56"/>
      <c r="V87" s="56"/>
      <c r="W87" s="56"/>
      <c r="X87" s="56"/>
      <c r="Y87" s="56"/>
    </row>
    <row r="88" spans="1:25" ht="10.5" customHeight="1">
      <c r="A88" s="10" t="s">
        <v>203</v>
      </c>
      <c r="B88" s="207">
        <v>54.1</v>
      </c>
      <c r="C88" s="207">
        <v>56.5</v>
      </c>
      <c r="D88" s="207">
        <v>60.5</v>
      </c>
      <c r="E88" s="207">
        <v>62.9</v>
      </c>
      <c r="F88" s="207">
        <v>59</v>
      </c>
      <c r="G88" s="207">
        <v>65</v>
      </c>
      <c r="H88" s="207">
        <v>66.599999999999994</v>
      </c>
      <c r="I88" s="207">
        <v>60.7</v>
      </c>
      <c r="J88" s="208">
        <v>61.9</v>
      </c>
      <c r="K88" s="207">
        <v>61.7</v>
      </c>
      <c r="L88" s="207">
        <v>63.3</v>
      </c>
      <c r="M88" s="208">
        <v>67.400000000000006</v>
      </c>
      <c r="N88" s="289">
        <f>SUM(B88:M88)/12</f>
        <v>61.633333333333333</v>
      </c>
      <c r="O88" s="209">
        <f t="shared" si="3"/>
        <v>95.890055750032403</v>
      </c>
      <c r="P88" s="56"/>
      <c r="Q88" s="296"/>
      <c r="R88" s="56"/>
      <c r="S88" s="56"/>
      <c r="T88" s="56"/>
      <c r="U88" s="56"/>
      <c r="V88" s="56"/>
      <c r="W88" s="56"/>
      <c r="X88" s="56"/>
      <c r="Y88" s="56"/>
    </row>
    <row r="89" spans="1:25" ht="10.5" customHeight="1">
      <c r="A89" s="10" t="s">
        <v>210</v>
      </c>
      <c r="B89" s="207">
        <v>59</v>
      </c>
      <c r="C89" s="207">
        <v>61.8</v>
      </c>
      <c r="D89" s="207">
        <v>70</v>
      </c>
      <c r="E89" s="207">
        <v>71.099999999999994</v>
      </c>
      <c r="F89" s="207">
        <v>71.400000000000006</v>
      </c>
      <c r="G89" s="207">
        <v>69.900000000000006</v>
      </c>
      <c r="H89" s="207">
        <v>72.599999999999994</v>
      </c>
      <c r="I89" s="207">
        <v>65.900000000000006</v>
      </c>
      <c r="J89" s="208">
        <v>68.8</v>
      </c>
      <c r="K89" s="207">
        <v>65.7</v>
      </c>
      <c r="L89" s="207">
        <v>65.400000000000006</v>
      </c>
      <c r="M89" s="208">
        <v>67.3</v>
      </c>
      <c r="N89" s="289">
        <f>SUM(B89:M89)/12</f>
        <v>67.408333333333317</v>
      </c>
      <c r="O89" s="209">
        <f>SUM(N89/N88)*100</f>
        <v>109.36992969172523</v>
      </c>
      <c r="P89" s="56"/>
      <c r="Q89" s="296"/>
      <c r="R89" s="56"/>
      <c r="S89" s="56"/>
      <c r="T89" s="56"/>
      <c r="U89" s="56"/>
      <c r="V89" s="56"/>
      <c r="W89" s="56"/>
      <c r="X89" s="56"/>
      <c r="Y89" s="56"/>
    </row>
    <row r="90" spans="1:25" ht="10.5" customHeight="1">
      <c r="A90" s="10" t="s">
        <v>218</v>
      </c>
      <c r="B90" s="207">
        <v>59.5</v>
      </c>
      <c r="C90" s="207">
        <v>60.6</v>
      </c>
      <c r="D90" s="207">
        <v>68.3</v>
      </c>
      <c r="E90" s="207">
        <v>65.8</v>
      </c>
      <c r="F90" s="207">
        <v>66.5</v>
      </c>
      <c r="G90" s="207">
        <v>66.7</v>
      </c>
      <c r="H90" s="207">
        <v>68.8</v>
      </c>
      <c r="I90" s="207">
        <v>68.900000000000006</v>
      </c>
      <c r="J90" s="208">
        <v>66.5</v>
      </c>
      <c r="K90" s="207">
        <v>67.7</v>
      </c>
      <c r="L90" s="207"/>
      <c r="M90" s="208"/>
      <c r="N90" s="289"/>
      <c r="O90" s="209"/>
      <c r="P90" s="56"/>
      <c r="Q90" s="56"/>
      <c r="R90" s="56"/>
      <c r="S90" s="56"/>
      <c r="T90" s="56"/>
      <c r="U90" s="56"/>
      <c r="V90" s="56"/>
      <c r="W90" s="56"/>
      <c r="X90" s="56"/>
      <c r="Y90" s="56"/>
    </row>
    <row r="91" spans="1:25" ht="9.9499999999999993" customHeight="1">
      <c r="A91" s="213"/>
      <c r="B91" s="213"/>
      <c r="C91" s="213"/>
      <c r="D91" s="213"/>
      <c r="E91" s="213"/>
      <c r="F91" s="213"/>
      <c r="G91" s="213"/>
      <c r="H91" s="213"/>
      <c r="I91" s="213"/>
      <c r="J91" s="213"/>
      <c r="K91" s="211"/>
      <c r="L91" s="213"/>
      <c r="M91" s="213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</sheetData>
  <phoneticPr fontId="2"/>
  <pageMargins left="0.59055118110236227" right="0" top="0.19685039370078741" bottom="0" header="0.51181102362204722" footer="0.51181102362204722"/>
  <pageSetup paperSize="9" scale="95" orientation="portrait" r:id="rId1"/>
  <headerFooter alignWithMargins="0">
    <oddFooter>&amp;C
&amp;14-3-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66"/>
  </sheetPr>
  <dimension ref="A1:U109"/>
  <sheetViews>
    <sheetView zoomScaleNormal="100" workbookViewId="0">
      <selection activeCell="K22" sqref="K22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34" customWidth="1"/>
    <col min="10" max="10" width="9.37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30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9" ht="22.5" customHeight="1">
      <c r="A1" s="571" t="s">
        <v>233</v>
      </c>
      <c r="B1" s="572"/>
      <c r="C1" s="572"/>
      <c r="D1" s="572"/>
      <c r="E1" s="572"/>
      <c r="F1" s="572"/>
      <c r="G1" s="572"/>
      <c r="M1" s="20"/>
      <c r="N1" s="463" t="s">
        <v>218</v>
      </c>
      <c r="O1" s="155"/>
      <c r="P1" s="58"/>
      <c r="Q1" s="387" t="s">
        <v>210</v>
      </c>
    </row>
    <row r="2" spans="1:19" ht="13.5" customHeight="1">
      <c r="A2" s="1"/>
      <c r="B2" s="1"/>
      <c r="C2" s="1"/>
      <c r="D2" s="1"/>
      <c r="E2" s="1"/>
      <c r="F2" s="1"/>
      <c r="G2" s="1"/>
      <c r="H2" s="5"/>
      <c r="I2" s="203" t="s">
        <v>11</v>
      </c>
      <c r="J2" s="12" t="s">
        <v>77</v>
      </c>
      <c r="K2" s="5" t="s">
        <v>46</v>
      </c>
      <c r="L2" s="5"/>
      <c r="M2" s="12" t="s">
        <v>11</v>
      </c>
      <c r="N2" s="12"/>
      <c r="O2" s="128"/>
      <c r="P2" s="119"/>
      <c r="Q2" s="126"/>
    </row>
    <row r="3" spans="1:19" ht="13.5" customHeight="1">
      <c r="A3" s="1"/>
      <c r="B3" s="1"/>
      <c r="C3" s="1"/>
      <c r="D3" s="1"/>
      <c r="E3" s="1"/>
      <c r="F3" s="1"/>
      <c r="H3" s="119">
        <v>26</v>
      </c>
      <c r="I3" s="225" t="s">
        <v>32</v>
      </c>
      <c r="J3" s="304">
        <v>112947</v>
      </c>
      <c r="K3" s="273">
        <v>1</v>
      </c>
      <c r="L3" s="5">
        <f>SUM(H3)</f>
        <v>26</v>
      </c>
      <c r="M3" s="225" t="s">
        <v>32</v>
      </c>
      <c r="N3" s="17">
        <f>SUM(J3)</f>
        <v>112947</v>
      </c>
      <c r="O3" s="5">
        <f>SUM(H3)</f>
        <v>26</v>
      </c>
      <c r="P3" s="225" t="s">
        <v>32</v>
      </c>
      <c r="Q3" s="274">
        <v>109159</v>
      </c>
    </row>
    <row r="4" spans="1:19" ht="13.5" customHeight="1">
      <c r="H4" s="119">
        <v>33</v>
      </c>
      <c r="I4" s="225" t="s">
        <v>0</v>
      </c>
      <c r="J4" s="194">
        <v>88348</v>
      </c>
      <c r="K4" s="273">
        <v>2</v>
      </c>
      <c r="L4" s="5">
        <f t="shared" ref="L4:L12" si="0">SUM(H4)</f>
        <v>33</v>
      </c>
      <c r="M4" s="225" t="s">
        <v>0</v>
      </c>
      <c r="N4" s="17">
        <f t="shared" ref="N4:N12" si="1">SUM(J4)</f>
        <v>88348</v>
      </c>
      <c r="O4" s="5">
        <f t="shared" ref="O4:O12" si="2">SUM(H4)</f>
        <v>33</v>
      </c>
      <c r="P4" s="225" t="s">
        <v>0</v>
      </c>
      <c r="Q4" s="125">
        <v>98156</v>
      </c>
    </row>
    <row r="5" spans="1:19" ht="13.5" customHeight="1">
      <c r="H5" s="119">
        <v>16</v>
      </c>
      <c r="I5" s="225" t="s">
        <v>3</v>
      </c>
      <c r="J5" s="194">
        <v>81427</v>
      </c>
      <c r="K5" s="273">
        <v>3</v>
      </c>
      <c r="L5" s="5">
        <f t="shared" si="0"/>
        <v>16</v>
      </c>
      <c r="M5" s="225" t="s">
        <v>3</v>
      </c>
      <c r="N5" s="17">
        <f t="shared" si="1"/>
        <v>81427</v>
      </c>
      <c r="O5" s="5">
        <f t="shared" si="2"/>
        <v>16</v>
      </c>
      <c r="P5" s="225" t="s">
        <v>3</v>
      </c>
      <c r="Q5" s="125">
        <v>71948</v>
      </c>
      <c r="S5" s="58"/>
    </row>
    <row r="6" spans="1:19" ht="13.5" customHeight="1">
      <c r="H6" s="119">
        <v>34</v>
      </c>
      <c r="I6" s="225" t="s">
        <v>1</v>
      </c>
      <c r="J6" s="17">
        <v>69520</v>
      </c>
      <c r="K6" s="273">
        <v>4</v>
      </c>
      <c r="L6" s="5">
        <f t="shared" si="0"/>
        <v>34</v>
      </c>
      <c r="M6" s="225" t="s">
        <v>5</v>
      </c>
      <c r="N6" s="17">
        <f t="shared" si="1"/>
        <v>69520</v>
      </c>
      <c r="O6" s="5">
        <f t="shared" si="2"/>
        <v>34</v>
      </c>
      <c r="P6" s="225" t="s">
        <v>1</v>
      </c>
      <c r="Q6" s="125">
        <v>64036</v>
      </c>
    </row>
    <row r="7" spans="1:19" ht="13.5" customHeight="1">
      <c r="H7" s="119">
        <v>36</v>
      </c>
      <c r="I7" s="225" t="s">
        <v>5</v>
      </c>
      <c r="J7" s="17">
        <v>60472</v>
      </c>
      <c r="K7" s="273">
        <v>5</v>
      </c>
      <c r="L7" s="5">
        <f t="shared" si="0"/>
        <v>36</v>
      </c>
      <c r="M7" s="225" t="s">
        <v>1</v>
      </c>
      <c r="N7" s="17">
        <f t="shared" si="1"/>
        <v>60472</v>
      </c>
      <c r="O7" s="5">
        <f t="shared" si="2"/>
        <v>36</v>
      </c>
      <c r="P7" s="225" t="s">
        <v>5</v>
      </c>
      <c r="Q7" s="125">
        <v>31755</v>
      </c>
    </row>
    <row r="8" spans="1:19" ht="13.5" customHeight="1">
      <c r="G8" s="534"/>
      <c r="H8" s="409">
        <v>40</v>
      </c>
      <c r="I8" s="226" t="s">
        <v>2</v>
      </c>
      <c r="J8" s="17">
        <v>56859</v>
      </c>
      <c r="K8" s="273">
        <v>6</v>
      </c>
      <c r="L8" s="5">
        <f t="shared" si="0"/>
        <v>40</v>
      </c>
      <c r="M8" s="225" t="s">
        <v>23</v>
      </c>
      <c r="N8" s="17">
        <f t="shared" si="1"/>
        <v>56859</v>
      </c>
      <c r="O8" s="5">
        <f t="shared" si="2"/>
        <v>40</v>
      </c>
      <c r="P8" s="226" t="s">
        <v>2</v>
      </c>
      <c r="Q8" s="125">
        <v>63672</v>
      </c>
    </row>
    <row r="9" spans="1:19" ht="13.5" customHeight="1">
      <c r="H9" s="195">
        <v>17</v>
      </c>
      <c r="I9" s="228" t="s">
        <v>23</v>
      </c>
      <c r="J9" s="17">
        <v>51909</v>
      </c>
      <c r="K9" s="273">
        <v>7</v>
      </c>
      <c r="L9" s="5">
        <f t="shared" si="0"/>
        <v>17</v>
      </c>
      <c r="M9" s="306" t="s">
        <v>2</v>
      </c>
      <c r="N9" s="17">
        <f t="shared" si="1"/>
        <v>51909</v>
      </c>
      <c r="O9" s="5">
        <f t="shared" si="2"/>
        <v>17</v>
      </c>
      <c r="P9" s="228" t="s">
        <v>23</v>
      </c>
      <c r="Q9" s="125">
        <v>32359</v>
      </c>
    </row>
    <row r="10" spans="1:19" ht="13.5" customHeight="1">
      <c r="G10" s="534"/>
      <c r="H10" s="119">
        <v>13</v>
      </c>
      <c r="I10" s="225" t="s">
        <v>7</v>
      </c>
      <c r="J10" s="17">
        <v>40885</v>
      </c>
      <c r="K10" s="273">
        <v>8</v>
      </c>
      <c r="L10" s="5">
        <f t="shared" si="0"/>
        <v>13</v>
      </c>
      <c r="M10" s="225" t="s">
        <v>31</v>
      </c>
      <c r="N10" s="17">
        <f t="shared" si="1"/>
        <v>40885</v>
      </c>
      <c r="O10" s="5">
        <f t="shared" si="2"/>
        <v>13</v>
      </c>
      <c r="P10" s="225" t="s">
        <v>7</v>
      </c>
      <c r="Q10" s="125">
        <v>42597</v>
      </c>
    </row>
    <row r="11" spans="1:19" ht="13.5" customHeight="1">
      <c r="H11" s="195">
        <v>25</v>
      </c>
      <c r="I11" s="228" t="s">
        <v>31</v>
      </c>
      <c r="J11" s="304">
        <v>35731</v>
      </c>
      <c r="K11" s="273">
        <v>9</v>
      </c>
      <c r="L11" s="5">
        <f t="shared" si="0"/>
        <v>25</v>
      </c>
      <c r="M11" s="228" t="s">
        <v>40</v>
      </c>
      <c r="N11" s="17">
        <f t="shared" si="1"/>
        <v>35731</v>
      </c>
      <c r="O11" s="5">
        <f t="shared" si="2"/>
        <v>25</v>
      </c>
      <c r="P11" s="228" t="s">
        <v>31</v>
      </c>
      <c r="Q11" s="125">
        <v>26952</v>
      </c>
    </row>
    <row r="12" spans="1:19" ht="13.5" customHeight="1" thickBot="1">
      <c r="H12" s="378">
        <v>24</v>
      </c>
      <c r="I12" s="469" t="s">
        <v>30</v>
      </c>
      <c r="J12" s="537">
        <v>30049</v>
      </c>
      <c r="K12" s="272">
        <v>10</v>
      </c>
      <c r="L12" s="5">
        <f t="shared" si="0"/>
        <v>24</v>
      </c>
      <c r="M12" s="469" t="s">
        <v>30</v>
      </c>
      <c r="N12" s="161">
        <f t="shared" si="1"/>
        <v>30049</v>
      </c>
      <c r="O12" s="18">
        <f t="shared" si="2"/>
        <v>24</v>
      </c>
      <c r="P12" s="469" t="s">
        <v>30</v>
      </c>
      <c r="Q12" s="275">
        <v>27841</v>
      </c>
    </row>
    <row r="13" spans="1:19" ht="13.5" customHeight="1" thickTop="1" thickBot="1">
      <c r="H13" s="169">
        <v>38</v>
      </c>
      <c r="I13" s="247" t="s">
        <v>40</v>
      </c>
      <c r="J13" s="535">
        <v>29721</v>
      </c>
      <c r="K13" s="147"/>
      <c r="L13" s="113"/>
      <c r="M13" s="229"/>
      <c r="N13" s="472">
        <f>SUM(J43)</f>
        <v>806561</v>
      </c>
      <c r="O13" s="5"/>
      <c r="P13" s="377" t="s">
        <v>187</v>
      </c>
      <c r="Q13" s="277">
        <v>732902</v>
      </c>
    </row>
    <row r="14" spans="1:19" ht="13.5" customHeight="1">
      <c r="B14" s="24"/>
      <c r="G14" s="1"/>
      <c r="H14" s="119">
        <v>31</v>
      </c>
      <c r="I14" s="225" t="s">
        <v>128</v>
      </c>
      <c r="J14" s="17">
        <v>20619</v>
      </c>
      <c r="K14" s="147"/>
      <c r="L14" s="31"/>
      <c r="N14" t="s">
        <v>67</v>
      </c>
      <c r="O14"/>
    </row>
    <row r="15" spans="1:19" ht="13.5" customHeight="1">
      <c r="H15" s="119">
        <v>2</v>
      </c>
      <c r="I15" s="225" t="s">
        <v>6</v>
      </c>
      <c r="J15" s="304">
        <v>19743</v>
      </c>
      <c r="K15" s="147"/>
      <c r="L15" s="31"/>
      <c r="M15" s="1" t="s">
        <v>219</v>
      </c>
      <c r="N15" s="19"/>
      <c r="O15"/>
      <c r="P15" s="463" t="s">
        <v>220</v>
      </c>
      <c r="Q15" s="124" t="s">
        <v>71</v>
      </c>
    </row>
    <row r="16" spans="1:19" ht="13.5" customHeight="1">
      <c r="B16" s="1"/>
      <c r="C16" s="19"/>
      <c r="D16" s="1"/>
      <c r="E16" s="22"/>
      <c r="F16" s="1"/>
      <c r="H16" s="119">
        <v>3</v>
      </c>
      <c r="I16" s="225" t="s">
        <v>12</v>
      </c>
      <c r="J16" s="17">
        <v>17505</v>
      </c>
      <c r="K16" s="147"/>
      <c r="L16" s="5">
        <f>SUM(L3)</f>
        <v>26</v>
      </c>
      <c r="M16" s="17">
        <f>SUM(N3)</f>
        <v>112947</v>
      </c>
      <c r="N16" s="225" t="s">
        <v>32</v>
      </c>
      <c r="O16" s="5">
        <f>SUM(O3)</f>
        <v>26</v>
      </c>
      <c r="P16" s="17">
        <f>SUM(M16)</f>
        <v>112947</v>
      </c>
      <c r="Q16" s="382">
        <v>120720</v>
      </c>
      <c r="R16" s="114"/>
    </row>
    <row r="17" spans="2:20" ht="13.5" customHeight="1">
      <c r="B17" s="1"/>
      <c r="C17" s="19"/>
      <c r="D17" s="1"/>
      <c r="E17" s="22"/>
      <c r="F17" s="1"/>
      <c r="H17" s="119">
        <v>14</v>
      </c>
      <c r="I17" s="225" t="s">
        <v>21</v>
      </c>
      <c r="J17" s="17">
        <v>11852</v>
      </c>
      <c r="K17" s="147"/>
      <c r="L17" s="5">
        <f t="shared" ref="L17:L25" si="3">SUM(L4)</f>
        <v>33</v>
      </c>
      <c r="M17" s="17">
        <f t="shared" ref="M17:M25" si="4">SUM(N4)</f>
        <v>88348</v>
      </c>
      <c r="N17" s="225" t="s">
        <v>0</v>
      </c>
      <c r="O17" s="5">
        <f t="shared" ref="O17:O25" si="5">SUM(O4)</f>
        <v>33</v>
      </c>
      <c r="P17" s="17">
        <f t="shared" ref="P17:P25" si="6">SUM(M17)</f>
        <v>88348</v>
      </c>
      <c r="Q17" s="383">
        <v>102039</v>
      </c>
      <c r="R17" s="114"/>
      <c r="S17" s="51"/>
    </row>
    <row r="18" spans="2:20" ht="13.5" customHeight="1">
      <c r="B18" s="1"/>
      <c r="C18" s="19"/>
      <c r="D18" s="1"/>
      <c r="E18" s="22"/>
      <c r="F18" s="1"/>
      <c r="H18" s="119">
        <v>21</v>
      </c>
      <c r="I18" s="464" t="s">
        <v>199</v>
      </c>
      <c r="J18" s="17">
        <v>11839</v>
      </c>
      <c r="K18" s="147"/>
      <c r="L18" s="5">
        <f t="shared" si="3"/>
        <v>16</v>
      </c>
      <c r="M18" s="17">
        <f t="shared" si="4"/>
        <v>81427</v>
      </c>
      <c r="N18" s="225" t="s">
        <v>3</v>
      </c>
      <c r="O18" s="5">
        <f t="shared" si="5"/>
        <v>16</v>
      </c>
      <c r="P18" s="17">
        <f t="shared" si="6"/>
        <v>81427</v>
      </c>
      <c r="Q18" s="383">
        <v>66557</v>
      </c>
      <c r="R18" s="114"/>
      <c r="S18" s="159"/>
    </row>
    <row r="19" spans="2:20" ht="13.5" customHeight="1">
      <c r="B19" s="1"/>
      <c r="C19" s="19"/>
      <c r="D19" s="1"/>
      <c r="E19" s="22"/>
      <c r="F19" s="1"/>
      <c r="G19" s="512"/>
      <c r="H19" s="119">
        <v>9</v>
      </c>
      <c r="I19" s="464" t="s">
        <v>208</v>
      </c>
      <c r="J19" s="304">
        <v>11206</v>
      </c>
      <c r="L19" s="5">
        <f t="shared" si="3"/>
        <v>34</v>
      </c>
      <c r="M19" s="17">
        <f t="shared" si="4"/>
        <v>69520</v>
      </c>
      <c r="N19" s="225" t="s">
        <v>1</v>
      </c>
      <c r="O19" s="5">
        <f t="shared" si="5"/>
        <v>34</v>
      </c>
      <c r="P19" s="17">
        <f t="shared" si="6"/>
        <v>69520</v>
      </c>
      <c r="Q19" s="383">
        <v>61294</v>
      </c>
      <c r="R19" s="114"/>
      <c r="S19" s="176"/>
    </row>
    <row r="20" spans="2:20" ht="13.5" customHeight="1">
      <c r="B20" s="23"/>
      <c r="C20" s="19"/>
      <c r="D20" s="1"/>
      <c r="E20" s="22"/>
      <c r="F20" s="1"/>
      <c r="H20" s="119">
        <v>37</v>
      </c>
      <c r="I20" s="225" t="s">
        <v>39</v>
      </c>
      <c r="J20" s="304">
        <v>10385</v>
      </c>
      <c r="L20" s="5">
        <f t="shared" si="3"/>
        <v>36</v>
      </c>
      <c r="M20" s="17">
        <f t="shared" si="4"/>
        <v>60472</v>
      </c>
      <c r="N20" s="225" t="s">
        <v>5</v>
      </c>
      <c r="O20" s="5">
        <f t="shared" si="5"/>
        <v>36</v>
      </c>
      <c r="P20" s="17">
        <f t="shared" si="6"/>
        <v>60472</v>
      </c>
      <c r="Q20" s="383">
        <v>64481</v>
      </c>
      <c r="R20" s="114"/>
      <c r="S20" s="176"/>
    </row>
    <row r="21" spans="2:20" ht="13.5" customHeight="1">
      <c r="B21" s="23"/>
      <c r="C21" s="19"/>
      <c r="D21" s="1"/>
      <c r="E21" s="22"/>
      <c r="F21" s="1"/>
      <c r="H21" s="119">
        <v>15</v>
      </c>
      <c r="I21" s="225" t="s">
        <v>22</v>
      </c>
      <c r="J21" s="194">
        <v>9795</v>
      </c>
      <c r="L21" s="5">
        <f t="shared" si="3"/>
        <v>40</v>
      </c>
      <c r="M21" s="17">
        <f t="shared" si="4"/>
        <v>56859</v>
      </c>
      <c r="N21" s="226" t="s">
        <v>2</v>
      </c>
      <c r="O21" s="5">
        <f t="shared" si="5"/>
        <v>40</v>
      </c>
      <c r="P21" s="17">
        <f t="shared" si="6"/>
        <v>56859</v>
      </c>
      <c r="Q21" s="383">
        <v>44583</v>
      </c>
      <c r="R21" s="114"/>
      <c r="S21" s="33"/>
    </row>
    <row r="22" spans="2:20" ht="13.5" customHeight="1">
      <c r="B22" s="1"/>
      <c r="C22" s="19"/>
      <c r="D22" s="1"/>
      <c r="E22" s="22"/>
      <c r="F22" s="1"/>
      <c r="H22" s="119">
        <v>1</v>
      </c>
      <c r="I22" s="225" t="s">
        <v>4</v>
      </c>
      <c r="J22" s="194">
        <v>7724</v>
      </c>
      <c r="K22" s="19"/>
      <c r="L22" s="5">
        <f t="shared" si="3"/>
        <v>17</v>
      </c>
      <c r="M22" s="17">
        <f t="shared" si="4"/>
        <v>51909</v>
      </c>
      <c r="N22" s="228" t="s">
        <v>23</v>
      </c>
      <c r="O22" s="5">
        <f t="shared" si="5"/>
        <v>17</v>
      </c>
      <c r="P22" s="17">
        <f t="shared" si="6"/>
        <v>51909</v>
      </c>
      <c r="Q22" s="383">
        <v>53169</v>
      </c>
      <c r="R22" s="114"/>
    </row>
    <row r="23" spans="2:20" ht="13.5" customHeight="1">
      <c r="B23" s="23"/>
      <c r="C23" s="19"/>
      <c r="D23" s="1"/>
      <c r="E23" s="22"/>
      <c r="F23" s="1"/>
      <c r="H23" s="119">
        <v>11</v>
      </c>
      <c r="I23" s="225" t="s">
        <v>19</v>
      </c>
      <c r="J23" s="17">
        <v>6756</v>
      </c>
      <c r="K23" s="19"/>
      <c r="L23" s="5">
        <f t="shared" si="3"/>
        <v>13</v>
      </c>
      <c r="M23" s="17">
        <f t="shared" si="4"/>
        <v>40885</v>
      </c>
      <c r="N23" s="225" t="s">
        <v>7</v>
      </c>
      <c r="O23" s="5">
        <f t="shared" si="5"/>
        <v>13</v>
      </c>
      <c r="P23" s="17">
        <f t="shared" si="6"/>
        <v>40885</v>
      </c>
      <c r="Q23" s="383">
        <v>25549</v>
      </c>
      <c r="R23" s="114"/>
      <c r="S23" s="51"/>
    </row>
    <row r="24" spans="2:20" ht="13.5" customHeight="1">
      <c r="B24" s="1"/>
      <c r="C24" s="19"/>
      <c r="D24" s="1"/>
      <c r="E24" s="22"/>
      <c r="F24" s="1"/>
      <c r="H24" s="119">
        <v>30</v>
      </c>
      <c r="I24" s="225" t="s">
        <v>35</v>
      </c>
      <c r="J24" s="17">
        <v>4153</v>
      </c>
      <c r="K24" s="19"/>
      <c r="L24" s="5">
        <f t="shared" si="3"/>
        <v>25</v>
      </c>
      <c r="M24" s="17">
        <f t="shared" si="4"/>
        <v>35731</v>
      </c>
      <c r="N24" s="228" t="s">
        <v>31</v>
      </c>
      <c r="O24" s="5">
        <f t="shared" si="5"/>
        <v>25</v>
      </c>
      <c r="P24" s="17">
        <f t="shared" si="6"/>
        <v>35731</v>
      </c>
      <c r="Q24" s="383">
        <v>40415</v>
      </c>
      <c r="R24" s="114"/>
      <c r="S24" s="159"/>
    </row>
    <row r="25" spans="2:20" ht="13.5" customHeight="1" thickBot="1">
      <c r="B25" s="1"/>
      <c r="C25" s="19"/>
      <c r="D25" s="1"/>
      <c r="E25" s="22"/>
      <c r="F25" s="1"/>
      <c r="H25" s="119">
        <v>12</v>
      </c>
      <c r="I25" s="225" t="s">
        <v>20</v>
      </c>
      <c r="J25" s="17">
        <v>2741</v>
      </c>
      <c r="K25" s="19"/>
      <c r="L25" s="18">
        <f t="shared" si="3"/>
        <v>24</v>
      </c>
      <c r="M25" s="161">
        <f t="shared" si="4"/>
        <v>30049</v>
      </c>
      <c r="N25" s="469" t="s">
        <v>30</v>
      </c>
      <c r="O25" s="18">
        <f t="shared" si="5"/>
        <v>24</v>
      </c>
      <c r="P25" s="161">
        <f t="shared" si="6"/>
        <v>30049</v>
      </c>
      <c r="Q25" s="384">
        <v>30354</v>
      </c>
      <c r="R25" s="179" t="s">
        <v>82</v>
      </c>
      <c r="S25" s="33"/>
      <c r="T25" s="33"/>
    </row>
    <row r="26" spans="2:20" ht="13.5" customHeight="1" thickTop="1">
      <c r="B26" s="1"/>
      <c r="C26" s="1"/>
      <c r="D26" s="1"/>
      <c r="E26" s="1"/>
      <c r="F26" s="1"/>
      <c r="H26" s="119">
        <v>22</v>
      </c>
      <c r="I26" s="225" t="s">
        <v>28</v>
      </c>
      <c r="J26" s="17">
        <v>2713</v>
      </c>
      <c r="K26" s="19"/>
      <c r="L26" s="162"/>
      <c r="M26" s="227">
        <f>SUM(J43-(M16+M17+M18+M19+M20+M21+M22+M23+M24+M25))</f>
        <v>178414</v>
      </c>
      <c r="N26" s="305" t="s">
        <v>47</v>
      </c>
      <c r="O26" s="163"/>
      <c r="P26" s="227">
        <f>SUM(M26)</f>
        <v>178414</v>
      </c>
      <c r="Q26" s="227"/>
      <c r="R26" s="248">
        <v>770408</v>
      </c>
      <c r="T26" s="33"/>
    </row>
    <row r="27" spans="2:20" ht="13.5" customHeight="1">
      <c r="H27" s="119">
        <v>39</v>
      </c>
      <c r="I27" s="225" t="s">
        <v>41</v>
      </c>
      <c r="J27" s="17">
        <v>2239</v>
      </c>
      <c r="K27" s="19"/>
      <c r="M27" s="58" t="s">
        <v>211</v>
      </c>
      <c r="N27" s="58"/>
      <c r="O27" s="155"/>
      <c r="P27" s="156" t="s">
        <v>212</v>
      </c>
    </row>
    <row r="28" spans="2:20" ht="13.5" customHeight="1">
      <c r="G28" s="21"/>
      <c r="H28" s="119">
        <v>18</v>
      </c>
      <c r="I28" s="225" t="s">
        <v>24</v>
      </c>
      <c r="J28" s="17">
        <v>1901</v>
      </c>
      <c r="K28" s="19"/>
      <c r="M28" s="125">
        <f t="shared" ref="M28:M37" si="7">SUM(Q3)</f>
        <v>109159</v>
      </c>
      <c r="N28" s="225" t="s">
        <v>32</v>
      </c>
      <c r="O28" s="5">
        <f>SUM(L3)</f>
        <v>26</v>
      </c>
      <c r="P28" s="125">
        <f t="shared" ref="P28:P37" si="8">SUM(Q3)</f>
        <v>109159</v>
      </c>
    </row>
    <row r="29" spans="2:20" ht="13.5" customHeight="1">
      <c r="H29" s="119">
        <v>29</v>
      </c>
      <c r="I29" s="225" t="s">
        <v>118</v>
      </c>
      <c r="J29" s="17">
        <v>1845</v>
      </c>
      <c r="K29" s="19"/>
      <c r="M29" s="125">
        <f t="shared" si="7"/>
        <v>98156</v>
      </c>
      <c r="N29" s="225" t="s">
        <v>0</v>
      </c>
      <c r="O29" s="5">
        <f t="shared" ref="O29:O37" si="9">SUM(L4)</f>
        <v>33</v>
      </c>
      <c r="P29" s="125">
        <f t="shared" si="8"/>
        <v>98156</v>
      </c>
    </row>
    <row r="30" spans="2:20" ht="13.5" customHeight="1">
      <c r="H30" s="119">
        <v>35</v>
      </c>
      <c r="I30" s="225" t="s">
        <v>38</v>
      </c>
      <c r="J30" s="17">
        <v>1784</v>
      </c>
      <c r="K30" s="19"/>
      <c r="M30" s="125">
        <f t="shared" si="7"/>
        <v>71948</v>
      </c>
      <c r="N30" s="225" t="s">
        <v>3</v>
      </c>
      <c r="O30" s="5">
        <f t="shared" si="9"/>
        <v>16</v>
      </c>
      <c r="P30" s="125">
        <f t="shared" si="8"/>
        <v>71948</v>
      </c>
    </row>
    <row r="31" spans="2:20" ht="13.5" customHeight="1">
      <c r="H31" s="119">
        <v>27</v>
      </c>
      <c r="I31" s="225" t="s">
        <v>33</v>
      </c>
      <c r="J31" s="17">
        <v>1671</v>
      </c>
      <c r="K31" s="19"/>
      <c r="M31" s="125">
        <f t="shared" si="7"/>
        <v>64036</v>
      </c>
      <c r="N31" s="225" t="s">
        <v>1</v>
      </c>
      <c r="O31" s="5">
        <f t="shared" si="9"/>
        <v>34</v>
      </c>
      <c r="P31" s="125">
        <f t="shared" si="8"/>
        <v>64036</v>
      </c>
    </row>
    <row r="32" spans="2:20" ht="13.5" customHeight="1">
      <c r="H32" s="119">
        <v>6</v>
      </c>
      <c r="I32" s="225" t="s">
        <v>15</v>
      </c>
      <c r="J32" s="17">
        <v>648</v>
      </c>
      <c r="K32" s="19"/>
      <c r="M32" s="125">
        <f t="shared" si="7"/>
        <v>31755</v>
      </c>
      <c r="N32" s="225" t="s">
        <v>5</v>
      </c>
      <c r="O32" s="5">
        <f t="shared" si="9"/>
        <v>36</v>
      </c>
      <c r="P32" s="125">
        <f t="shared" si="8"/>
        <v>31755</v>
      </c>
      <c r="S32" s="14"/>
    </row>
    <row r="33" spans="7:21" ht="13.5" customHeight="1">
      <c r="G33" s="540"/>
      <c r="H33" s="119">
        <v>4</v>
      </c>
      <c r="I33" s="225" t="s">
        <v>13</v>
      </c>
      <c r="J33" s="304">
        <v>454</v>
      </c>
      <c r="K33" s="19"/>
      <c r="M33" s="125">
        <f t="shared" si="7"/>
        <v>63672</v>
      </c>
      <c r="N33" s="226" t="s">
        <v>2</v>
      </c>
      <c r="O33" s="5">
        <f t="shared" si="9"/>
        <v>40</v>
      </c>
      <c r="P33" s="125">
        <f t="shared" si="8"/>
        <v>63672</v>
      </c>
      <c r="S33" s="33"/>
      <c r="T33" s="33"/>
    </row>
    <row r="34" spans="7:21" ht="13.5" customHeight="1">
      <c r="H34" s="119">
        <v>19</v>
      </c>
      <c r="I34" s="225" t="s">
        <v>25</v>
      </c>
      <c r="J34" s="17">
        <v>292</v>
      </c>
      <c r="K34" s="19"/>
      <c r="M34" s="125">
        <f t="shared" si="7"/>
        <v>32359</v>
      </c>
      <c r="N34" s="228" t="s">
        <v>23</v>
      </c>
      <c r="O34" s="5">
        <f t="shared" si="9"/>
        <v>17</v>
      </c>
      <c r="P34" s="125">
        <f t="shared" si="8"/>
        <v>32359</v>
      </c>
      <c r="S34" s="33"/>
      <c r="T34" s="33"/>
    </row>
    <row r="35" spans="7:21" ht="13.5" customHeight="1">
      <c r="H35" s="119">
        <v>32</v>
      </c>
      <c r="I35" s="225" t="s">
        <v>37</v>
      </c>
      <c r="J35" s="17">
        <v>289</v>
      </c>
      <c r="K35" s="19"/>
      <c r="M35" s="125">
        <f t="shared" si="7"/>
        <v>42597</v>
      </c>
      <c r="N35" s="225" t="s">
        <v>7</v>
      </c>
      <c r="O35" s="5">
        <f t="shared" si="9"/>
        <v>13</v>
      </c>
      <c r="P35" s="125">
        <f t="shared" si="8"/>
        <v>42597</v>
      </c>
      <c r="S35" s="33"/>
    </row>
    <row r="36" spans="7:21" ht="13.5" customHeight="1">
      <c r="H36" s="119">
        <v>23</v>
      </c>
      <c r="I36" s="225" t="s">
        <v>29</v>
      </c>
      <c r="J36" s="17">
        <v>191</v>
      </c>
      <c r="K36" s="19"/>
      <c r="M36" s="125">
        <f t="shared" si="7"/>
        <v>26952</v>
      </c>
      <c r="N36" s="228" t="s">
        <v>31</v>
      </c>
      <c r="O36" s="5">
        <f t="shared" si="9"/>
        <v>25</v>
      </c>
      <c r="P36" s="125">
        <f t="shared" si="8"/>
        <v>26952</v>
      </c>
      <c r="S36" s="33"/>
    </row>
    <row r="37" spans="7:21" ht="13.5" customHeight="1" thickBot="1">
      <c r="H37" s="119">
        <v>20</v>
      </c>
      <c r="I37" s="225" t="s">
        <v>26</v>
      </c>
      <c r="J37" s="17">
        <v>164</v>
      </c>
      <c r="K37" s="19"/>
      <c r="M37" s="160">
        <f t="shared" si="7"/>
        <v>27841</v>
      </c>
      <c r="N37" s="469" t="s">
        <v>30</v>
      </c>
      <c r="O37" s="18">
        <f t="shared" si="9"/>
        <v>24</v>
      </c>
      <c r="P37" s="160">
        <f t="shared" si="8"/>
        <v>27841</v>
      </c>
      <c r="S37" s="33"/>
    </row>
    <row r="38" spans="7:21" ht="13.5" customHeight="1" thickTop="1">
      <c r="G38" s="512"/>
      <c r="H38" s="119">
        <v>10</v>
      </c>
      <c r="I38" s="225" t="s">
        <v>18</v>
      </c>
      <c r="J38" s="17">
        <v>64</v>
      </c>
      <c r="K38" s="19"/>
      <c r="M38" s="480">
        <f>SUM(Q13-(Q3+Q4+Q5+Q6+Q7+Q8+Q9+Q10+Q11+Q12))</f>
        <v>164427</v>
      </c>
      <c r="N38" s="481" t="s">
        <v>204</v>
      </c>
      <c r="O38" s="482"/>
      <c r="P38" s="483">
        <f>SUM(M38)</f>
        <v>164427</v>
      </c>
      <c r="U38" s="33"/>
    </row>
    <row r="39" spans="7:21" ht="13.5" customHeight="1">
      <c r="H39" s="119">
        <v>8</v>
      </c>
      <c r="I39" s="225" t="s">
        <v>17</v>
      </c>
      <c r="J39" s="17">
        <v>50</v>
      </c>
      <c r="K39" s="19"/>
      <c r="P39" s="33"/>
    </row>
    <row r="40" spans="7:21" ht="13.5" customHeight="1">
      <c r="H40" s="119">
        <v>5</v>
      </c>
      <c r="I40" s="225" t="s">
        <v>14</v>
      </c>
      <c r="J40" s="126">
        <v>40</v>
      </c>
      <c r="K40" s="19"/>
    </row>
    <row r="41" spans="7:21" ht="13.5" customHeight="1">
      <c r="G41" s="540"/>
      <c r="H41" s="119">
        <v>28</v>
      </c>
      <c r="I41" s="225" t="s">
        <v>34</v>
      </c>
      <c r="J41" s="304">
        <v>30</v>
      </c>
      <c r="K41" s="19"/>
    </row>
    <row r="42" spans="7:21" ht="13.5" customHeight="1" thickBot="1">
      <c r="H42" s="195">
        <v>7</v>
      </c>
      <c r="I42" s="228" t="s">
        <v>16</v>
      </c>
      <c r="J42" s="161">
        <v>0</v>
      </c>
      <c r="K42" s="19"/>
    </row>
    <row r="43" spans="7:21" ht="13.5" customHeight="1" thickTop="1">
      <c r="H43" s="162"/>
      <c r="I43" s="404" t="s">
        <v>112</v>
      </c>
      <c r="J43" s="405">
        <f>SUM(J3:J42)</f>
        <v>806561</v>
      </c>
    </row>
    <row r="44" spans="7:21" ht="13.5" customHeight="1"/>
    <row r="45" spans="7:21" ht="13.5" customHeight="1"/>
    <row r="46" spans="7:21" ht="13.5" customHeight="1"/>
    <row r="47" spans="7:21" ht="13.5" customHeight="1"/>
    <row r="48" spans="7:21" ht="13.5" customHeight="1"/>
    <row r="49" spans="1:16" ht="13.5" customHeight="1"/>
    <row r="50" spans="1:16" ht="13.5" customHeight="1"/>
    <row r="51" spans="1:16" ht="13.5" customHeight="1"/>
    <row r="52" spans="1:16" ht="13.5" customHeight="1">
      <c r="A52" s="40" t="s">
        <v>48</v>
      </c>
      <c r="B52" s="27" t="s">
        <v>11</v>
      </c>
      <c r="C52" s="12" t="s">
        <v>218</v>
      </c>
      <c r="D52" s="12" t="s">
        <v>210</v>
      </c>
      <c r="E52" s="29" t="s">
        <v>45</v>
      </c>
      <c r="F52" s="28" t="s">
        <v>44</v>
      </c>
      <c r="G52" s="28" t="s">
        <v>42</v>
      </c>
      <c r="I52" s="224"/>
    </row>
    <row r="53" spans="1:16" ht="13.5" customHeight="1">
      <c r="A53" s="13">
        <v>1</v>
      </c>
      <c r="B53" s="225" t="s">
        <v>32</v>
      </c>
      <c r="C53" s="17">
        <f t="shared" ref="C53:C62" si="10">SUM(J3)</f>
        <v>112947</v>
      </c>
      <c r="D53" s="126">
        <f t="shared" ref="D53:D63" si="11">SUM(Q3)</f>
        <v>109159</v>
      </c>
      <c r="E53" s="123">
        <f t="shared" ref="E53:E62" si="12">SUM(P16/Q16*100)</f>
        <v>93.561133200795226</v>
      </c>
      <c r="F53" s="25">
        <f t="shared" ref="F53:F63" si="13">SUM(C53/D53*100)</f>
        <v>103.47016737053289</v>
      </c>
      <c r="G53" s="26"/>
      <c r="I53" s="224"/>
    </row>
    <row r="54" spans="1:16" ht="13.5" customHeight="1">
      <c r="A54" s="13">
        <v>2</v>
      </c>
      <c r="B54" s="225" t="s">
        <v>0</v>
      </c>
      <c r="C54" s="17">
        <f t="shared" si="10"/>
        <v>88348</v>
      </c>
      <c r="D54" s="126">
        <f t="shared" si="11"/>
        <v>98156</v>
      </c>
      <c r="E54" s="123">
        <f t="shared" si="12"/>
        <v>86.582581169944831</v>
      </c>
      <c r="F54" s="25">
        <f t="shared" si="13"/>
        <v>90.007742776804264</v>
      </c>
      <c r="G54" s="26"/>
      <c r="I54" s="224"/>
    </row>
    <row r="55" spans="1:16" ht="13.5" customHeight="1">
      <c r="A55" s="13">
        <v>3</v>
      </c>
      <c r="B55" s="225" t="s">
        <v>3</v>
      </c>
      <c r="C55" s="17">
        <f t="shared" si="10"/>
        <v>81427</v>
      </c>
      <c r="D55" s="126">
        <f t="shared" si="11"/>
        <v>71948</v>
      </c>
      <c r="E55" s="123">
        <f t="shared" si="12"/>
        <v>122.34175218233996</v>
      </c>
      <c r="F55" s="25">
        <f t="shared" si="13"/>
        <v>113.17479290598766</v>
      </c>
      <c r="G55" s="26"/>
      <c r="I55" s="224"/>
    </row>
    <row r="56" spans="1:16" ht="13.5" customHeight="1">
      <c r="A56" s="13">
        <v>4</v>
      </c>
      <c r="B56" s="225" t="s">
        <v>1</v>
      </c>
      <c r="C56" s="17">
        <f t="shared" si="10"/>
        <v>69520</v>
      </c>
      <c r="D56" s="126">
        <f t="shared" si="11"/>
        <v>64036</v>
      </c>
      <c r="E56" s="123">
        <f t="shared" si="12"/>
        <v>113.42056318726139</v>
      </c>
      <c r="F56" s="25">
        <f t="shared" si="13"/>
        <v>108.56393278780685</v>
      </c>
      <c r="G56" s="26"/>
      <c r="I56" s="224"/>
    </row>
    <row r="57" spans="1:16" ht="13.5" customHeight="1">
      <c r="A57" s="13">
        <v>5</v>
      </c>
      <c r="B57" s="225" t="s">
        <v>5</v>
      </c>
      <c r="C57" s="17">
        <f t="shared" si="10"/>
        <v>60472</v>
      </c>
      <c r="D57" s="126">
        <f t="shared" si="11"/>
        <v>31755</v>
      </c>
      <c r="E57" s="123">
        <f t="shared" si="12"/>
        <v>93.782664660907869</v>
      </c>
      <c r="F57" s="25">
        <f t="shared" si="13"/>
        <v>190.43300267674383</v>
      </c>
      <c r="G57" s="26"/>
      <c r="I57" s="224"/>
      <c r="P57" s="33"/>
    </row>
    <row r="58" spans="1:16" ht="13.5" customHeight="1">
      <c r="A58" s="13">
        <v>6</v>
      </c>
      <c r="B58" s="226" t="s">
        <v>2</v>
      </c>
      <c r="C58" s="17">
        <f t="shared" si="10"/>
        <v>56859</v>
      </c>
      <c r="D58" s="126">
        <f t="shared" si="11"/>
        <v>63672</v>
      </c>
      <c r="E58" s="123">
        <f t="shared" si="12"/>
        <v>127.53515914137677</v>
      </c>
      <c r="F58" s="25">
        <f t="shared" si="13"/>
        <v>89.299849227289869</v>
      </c>
      <c r="G58" s="26"/>
    </row>
    <row r="59" spans="1:16" ht="13.5" customHeight="1">
      <c r="A59" s="13">
        <v>7</v>
      </c>
      <c r="B59" s="228" t="s">
        <v>23</v>
      </c>
      <c r="C59" s="17">
        <f t="shared" si="10"/>
        <v>51909</v>
      </c>
      <c r="D59" s="126">
        <f t="shared" si="11"/>
        <v>32359</v>
      </c>
      <c r="E59" s="123">
        <f t="shared" si="12"/>
        <v>97.630198047734581</v>
      </c>
      <c r="F59" s="25">
        <f t="shared" si="13"/>
        <v>160.41595846596002</v>
      </c>
      <c r="G59" s="26"/>
    </row>
    <row r="60" spans="1:16" ht="13.5" customHeight="1">
      <c r="A60" s="13">
        <v>8</v>
      </c>
      <c r="B60" s="225" t="s">
        <v>7</v>
      </c>
      <c r="C60" s="17">
        <f t="shared" si="10"/>
        <v>40885</v>
      </c>
      <c r="D60" s="126">
        <f t="shared" si="11"/>
        <v>42597</v>
      </c>
      <c r="E60" s="123">
        <f t="shared" si="12"/>
        <v>160.02583271360916</v>
      </c>
      <c r="F60" s="25">
        <f t="shared" si="13"/>
        <v>95.980937624715352</v>
      </c>
      <c r="G60" s="26"/>
    </row>
    <row r="61" spans="1:16" ht="13.5" customHeight="1">
      <c r="A61" s="13">
        <v>9</v>
      </c>
      <c r="B61" s="228" t="s">
        <v>31</v>
      </c>
      <c r="C61" s="17">
        <f t="shared" si="10"/>
        <v>35731</v>
      </c>
      <c r="D61" s="126">
        <f t="shared" si="11"/>
        <v>26952</v>
      </c>
      <c r="E61" s="123">
        <f t="shared" si="12"/>
        <v>88.410243721390572</v>
      </c>
      <c r="F61" s="25">
        <f t="shared" si="13"/>
        <v>132.57272187592756</v>
      </c>
      <c r="G61" s="26"/>
    </row>
    <row r="62" spans="1:16" ht="13.5" customHeight="1" thickBot="1">
      <c r="A62" s="180">
        <v>10</v>
      </c>
      <c r="B62" s="469" t="s">
        <v>30</v>
      </c>
      <c r="C62" s="161">
        <f t="shared" si="10"/>
        <v>30049</v>
      </c>
      <c r="D62" s="181">
        <f t="shared" si="11"/>
        <v>27841</v>
      </c>
      <c r="E62" s="182">
        <f t="shared" si="12"/>
        <v>98.995190090268167</v>
      </c>
      <c r="F62" s="183">
        <f t="shared" si="13"/>
        <v>107.9307496138788</v>
      </c>
      <c r="G62" s="184"/>
    </row>
    <row r="63" spans="1:16" ht="13.5" customHeight="1" thickTop="1">
      <c r="A63" s="162"/>
      <c r="B63" s="185" t="s">
        <v>83</v>
      </c>
      <c r="C63" s="186">
        <f>SUM(J43)</f>
        <v>806561</v>
      </c>
      <c r="D63" s="186">
        <f t="shared" si="11"/>
        <v>732902</v>
      </c>
      <c r="E63" s="187">
        <f>SUM(C63/R26*100)</f>
        <v>104.69270827924943</v>
      </c>
      <c r="F63" s="188">
        <f t="shared" si="13"/>
        <v>110.05032050669803</v>
      </c>
      <c r="G63" s="162"/>
    </row>
    <row r="64" spans="1:16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</sheetData>
  <sortState ref="H3:J42">
    <sortCondition descending="1" ref="J3"/>
  </sortState>
  <mergeCells count="1">
    <mergeCell ref="A1:G1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&amp;14-5-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AF159"/>
  <sheetViews>
    <sheetView zoomScaleNormal="100" workbookViewId="0">
      <selection activeCell="L39" sqref="L39"/>
    </sheetView>
  </sheetViews>
  <sheetFormatPr defaultRowHeight="13.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style="58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style="1" customWidth="1"/>
    <col min="18" max="18" width="13.75" style="57" customWidth="1"/>
    <col min="19" max="30" width="7.625" style="1" customWidth="1"/>
    <col min="31" max="32" width="9" style="1"/>
  </cols>
  <sheetData>
    <row r="1" spans="8:30" ht="12.75" customHeight="1">
      <c r="H1" s="145" t="s">
        <v>74</v>
      </c>
      <c r="R1" s="148"/>
    </row>
    <row r="2" spans="8:30">
      <c r="H2" s="257" t="s">
        <v>218</v>
      </c>
      <c r="I2" s="119"/>
      <c r="J2" s="259" t="s">
        <v>125</v>
      </c>
      <c r="K2" s="5"/>
      <c r="L2" s="413" t="s">
        <v>210</v>
      </c>
      <c r="R2" s="56"/>
      <c r="S2" s="149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8:30">
      <c r="H3" s="249" t="s">
        <v>122</v>
      </c>
      <c r="I3" s="119"/>
      <c r="J3" s="203" t="s">
        <v>123</v>
      </c>
      <c r="K3" s="5"/>
      <c r="L3" s="413" t="s">
        <v>122</v>
      </c>
      <c r="M3" s="1"/>
      <c r="N3" s="129"/>
      <c r="O3" s="129"/>
      <c r="S3" s="31"/>
      <c r="T3" s="31"/>
      <c r="U3" s="31"/>
    </row>
    <row r="4" spans="8:30">
      <c r="H4" s="128">
        <v>19761</v>
      </c>
      <c r="I4" s="119">
        <v>26</v>
      </c>
      <c r="J4" s="225" t="s">
        <v>32</v>
      </c>
      <c r="K4" s="164">
        <f>SUM(I4)</f>
        <v>26</v>
      </c>
      <c r="L4" s="430">
        <v>19348</v>
      </c>
      <c r="M4" s="54"/>
      <c r="N4" s="130"/>
      <c r="O4" s="130"/>
      <c r="S4" s="31"/>
      <c r="T4" s="31"/>
      <c r="U4" s="31"/>
    </row>
    <row r="5" spans="8:30">
      <c r="H5" s="269">
        <v>18310</v>
      </c>
      <c r="I5" s="119">
        <v>33</v>
      </c>
      <c r="J5" s="225" t="s">
        <v>0</v>
      </c>
      <c r="K5" s="164">
        <f t="shared" ref="K5:K13" si="0">SUM(I5)</f>
        <v>33</v>
      </c>
      <c r="L5" s="431">
        <v>31201</v>
      </c>
      <c r="M5" s="54"/>
      <c r="N5" s="130"/>
      <c r="O5" s="130"/>
      <c r="S5" s="31"/>
      <c r="T5" s="31"/>
      <c r="U5" s="31"/>
    </row>
    <row r="6" spans="8:30">
      <c r="H6" s="53">
        <v>5747</v>
      </c>
      <c r="I6" s="119">
        <v>14</v>
      </c>
      <c r="J6" s="225" t="s">
        <v>21</v>
      </c>
      <c r="K6" s="164">
        <f t="shared" si="0"/>
        <v>14</v>
      </c>
      <c r="L6" s="431">
        <v>5418</v>
      </c>
      <c r="M6" s="54"/>
      <c r="N6" s="258"/>
      <c r="O6" s="130"/>
      <c r="S6" s="31"/>
      <c r="T6" s="31"/>
      <c r="U6" s="31"/>
    </row>
    <row r="7" spans="8:30">
      <c r="H7" s="127">
        <v>5638</v>
      </c>
      <c r="I7" s="119">
        <v>38</v>
      </c>
      <c r="J7" s="225" t="s">
        <v>40</v>
      </c>
      <c r="K7" s="164">
        <f t="shared" si="0"/>
        <v>38</v>
      </c>
      <c r="L7" s="431">
        <v>5387</v>
      </c>
      <c r="M7" s="54"/>
      <c r="N7" s="130"/>
      <c r="O7" s="130"/>
      <c r="S7" s="31"/>
      <c r="T7" s="31"/>
      <c r="U7" s="31"/>
    </row>
    <row r="8" spans="8:30">
      <c r="H8" s="269">
        <v>3090</v>
      </c>
      <c r="I8" s="119">
        <v>15</v>
      </c>
      <c r="J8" s="225" t="s">
        <v>22</v>
      </c>
      <c r="K8" s="164">
        <f t="shared" si="0"/>
        <v>15</v>
      </c>
      <c r="L8" s="431">
        <v>2733</v>
      </c>
      <c r="M8" s="54"/>
      <c r="N8" s="130"/>
      <c r="O8" s="130"/>
      <c r="S8" s="31"/>
      <c r="T8" s="31"/>
      <c r="U8" s="31"/>
    </row>
    <row r="9" spans="8:30">
      <c r="H9" s="53">
        <v>2783</v>
      </c>
      <c r="I9" s="119">
        <v>37</v>
      </c>
      <c r="J9" s="225" t="s">
        <v>39</v>
      </c>
      <c r="K9" s="164">
        <f t="shared" si="0"/>
        <v>37</v>
      </c>
      <c r="L9" s="431">
        <v>2365</v>
      </c>
      <c r="M9" s="54"/>
      <c r="N9" s="130"/>
      <c r="O9" s="130"/>
      <c r="S9" s="31"/>
      <c r="T9" s="31"/>
      <c r="U9" s="31"/>
    </row>
    <row r="10" spans="8:30">
      <c r="H10" s="127">
        <v>2014</v>
      </c>
      <c r="I10" s="195">
        <v>36</v>
      </c>
      <c r="J10" s="228" t="s">
        <v>5</v>
      </c>
      <c r="K10" s="164">
        <f t="shared" si="0"/>
        <v>36</v>
      </c>
      <c r="L10" s="431">
        <v>2087</v>
      </c>
      <c r="S10" s="31"/>
      <c r="T10" s="31"/>
      <c r="U10" s="31"/>
    </row>
    <row r="11" spans="8:30">
      <c r="H11" s="52">
        <v>1996</v>
      </c>
      <c r="I11" s="119">
        <v>34</v>
      </c>
      <c r="J11" s="225" t="s">
        <v>1</v>
      </c>
      <c r="K11" s="164">
        <f t="shared" si="0"/>
        <v>34</v>
      </c>
      <c r="L11" s="431">
        <v>2560</v>
      </c>
      <c r="M11" s="54"/>
      <c r="N11" s="130"/>
      <c r="O11" s="130"/>
      <c r="S11" s="31"/>
      <c r="T11" s="31"/>
      <c r="U11" s="31"/>
    </row>
    <row r="12" spans="8:30">
      <c r="H12" s="235">
        <v>1650</v>
      </c>
      <c r="I12" s="195">
        <v>17</v>
      </c>
      <c r="J12" s="228" t="s">
        <v>23</v>
      </c>
      <c r="K12" s="164">
        <f t="shared" si="0"/>
        <v>17</v>
      </c>
      <c r="L12" s="431">
        <v>1419</v>
      </c>
      <c r="M12" s="54"/>
      <c r="N12" s="130"/>
      <c r="O12" s="130"/>
      <c r="S12" s="31"/>
      <c r="T12" s="31"/>
      <c r="U12" s="31"/>
    </row>
    <row r="13" spans="8:30" ht="14.25" thickBot="1">
      <c r="H13" s="544">
        <v>1419</v>
      </c>
      <c r="I13" s="474">
        <v>16</v>
      </c>
      <c r="J13" s="475" t="s">
        <v>3</v>
      </c>
      <c r="K13" s="164">
        <f t="shared" si="0"/>
        <v>16</v>
      </c>
      <c r="L13" s="431">
        <v>1448</v>
      </c>
      <c r="M13" s="54"/>
      <c r="N13" s="130"/>
      <c r="O13" s="130"/>
      <c r="S13" s="31"/>
      <c r="T13" s="31"/>
      <c r="U13" s="31"/>
    </row>
    <row r="14" spans="8:30" ht="14.25" thickTop="1">
      <c r="H14" s="127">
        <v>1296</v>
      </c>
      <c r="I14" s="169">
        <v>25</v>
      </c>
      <c r="J14" s="247" t="s">
        <v>31</v>
      </c>
      <c r="K14" s="151" t="s">
        <v>9</v>
      </c>
      <c r="L14" s="432">
        <v>78376</v>
      </c>
      <c r="S14" s="31"/>
      <c r="T14" s="31"/>
      <c r="U14" s="31"/>
    </row>
    <row r="15" spans="8:30">
      <c r="H15" s="53">
        <v>1281</v>
      </c>
      <c r="I15" s="119">
        <v>27</v>
      </c>
      <c r="J15" s="225" t="s">
        <v>33</v>
      </c>
      <c r="K15" s="61"/>
      <c r="L15" s="1" t="s">
        <v>68</v>
      </c>
      <c r="M15" s="230" t="s">
        <v>113</v>
      </c>
      <c r="N15" s="51" t="s">
        <v>84</v>
      </c>
      <c r="S15" s="31"/>
      <c r="T15" s="31"/>
      <c r="U15" s="31"/>
    </row>
    <row r="16" spans="8:30">
      <c r="H16" s="127">
        <v>1098</v>
      </c>
      <c r="I16" s="119">
        <v>24</v>
      </c>
      <c r="J16" s="225" t="s">
        <v>30</v>
      </c>
      <c r="K16" s="164">
        <f>SUM(I4)</f>
        <v>26</v>
      </c>
      <c r="L16" s="225" t="s">
        <v>32</v>
      </c>
      <c r="M16" s="433">
        <v>32222</v>
      </c>
      <c r="N16" s="128">
        <f>SUM(H4)</f>
        <v>19761</v>
      </c>
      <c r="O16" s="54"/>
      <c r="P16" s="21"/>
      <c r="S16" s="31"/>
      <c r="T16" s="31"/>
      <c r="U16" s="31"/>
    </row>
    <row r="17" spans="1:21">
      <c r="H17" s="53">
        <v>709</v>
      </c>
      <c r="I17" s="119">
        <v>1</v>
      </c>
      <c r="J17" s="225" t="s">
        <v>4</v>
      </c>
      <c r="K17" s="164">
        <f t="shared" ref="K17:K25" si="1">SUM(I5)</f>
        <v>33</v>
      </c>
      <c r="L17" s="225" t="s">
        <v>0</v>
      </c>
      <c r="M17" s="434">
        <v>32430</v>
      </c>
      <c r="N17" s="128">
        <f t="shared" ref="N17:N25" si="2">SUM(H5)</f>
        <v>18310</v>
      </c>
      <c r="O17" s="54"/>
      <c r="P17" s="21"/>
      <c r="S17" s="31"/>
      <c r="T17" s="31"/>
      <c r="U17" s="31"/>
    </row>
    <row r="18" spans="1:21">
      <c r="H18" s="485">
        <v>424</v>
      </c>
      <c r="I18" s="409">
        <v>40</v>
      </c>
      <c r="J18" s="226" t="s">
        <v>2</v>
      </c>
      <c r="K18" s="164">
        <f t="shared" si="1"/>
        <v>14</v>
      </c>
      <c r="L18" s="225" t="s">
        <v>21</v>
      </c>
      <c r="M18" s="434">
        <v>5044</v>
      </c>
      <c r="N18" s="128">
        <f t="shared" si="2"/>
        <v>5747</v>
      </c>
      <c r="O18" s="54"/>
      <c r="P18" s="21"/>
      <c r="S18" s="31"/>
      <c r="T18" s="31"/>
      <c r="U18" s="31"/>
    </row>
    <row r="19" spans="1:21">
      <c r="H19" s="52">
        <v>250</v>
      </c>
      <c r="I19" s="119">
        <v>19</v>
      </c>
      <c r="J19" s="225" t="s">
        <v>25</v>
      </c>
      <c r="K19" s="164">
        <f t="shared" si="1"/>
        <v>38</v>
      </c>
      <c r="L19" s="225" t="s">
        <v>40</v>
      </c>
      <c r="M19" s="434">
        <v>4949</v>
      </c>
      <c r="N19" s="128">
        <f t="shared" si="2"/>
        <v>5638</v>
      </c>
      <c r="O19" s="54"/>
      <c r="P19" s="21"/>
      <c r="S19" s="31"/>
      <c r="T19" s="31"/>
      <c r="U19" s="31"/>
    </row>
    <row r="20" spans="1:21" ht="14.25" thickBot="1">
      <c r="H20" s="127">
        <v>198</v>
      </c>
      <c r="I20" s="119">
        <v>21</v>
      </c>
      <c r="J20" s="225" t="s">
        <v>27</v>
      </c>
      <c r="K20" s="164">
        <f t="shared" si="1"/>
        <v>15</v>
      </c>
      <c r="L20" s="225" t="s">
        <v>22</v>
      </c>
      <c r="M20" s="434">
        <v>2685</v>
      </c>
      <c r="N20" s="128">
        <f t="shared" si="2"/>
        <v>3090</v>
      </c>
      <c r="O20" s="54"/>
      <c r="P20" s="21"/>
      <c r="S20" s="31"/>
      <c r="T20" s="31"/>
      <c r="U20" s="31"/>
    </row>
    <row r="21" spans="1:21">
      <c r="A21" s="73" t="s">
        <v>48</v>
      </c>
      <c r="B21" s="74" t="s">
        <v>57</v>
      </c>
      <c r="C21" s="74" t="s">
        <v>218</v>
      </c>
      <c r="D21" s="74" t="s">
        <v>210</v>
      </c>
      <c r="E21" s="74" t="s">
        <v>55</v>
      </c>
      <c r="F21" s="74" t="s">
        <v>54</v>
      </c>
      <c r="G21" s="74" t="s">
        <v>56</v>
      </c>
      <c r="H21" s="53">
        <v>148</v>
      </c>
      <c r="I21" s="119">
        <v>2</v>
      </c>
      <c r="J21" s="225" t="s">
        <v>6</v>
      </c>
      <c r="K21" s="164">
        <f t="shared" si="1"/>
        <v>37</v>
      </c>
      <c r="L21" s="225" t="s">
        <v>39</v>
      </c>
      <c r="M21" s="434">
        <v>4014</v>
      </c>
      <c r="N21" s="128">
        <f t="shared" si="2"/>
        <v>2783</v>
      </c>
      <c r="O21" s="54"/>
      <c r="P21" s="21"/>
      <c r="S21" s="31"/>
      <c r="T21" s="31"/>
      <c r="U21" s="31"/>
    </row>
    <row r="22" spans="1:21">
      <c r="A22" s="76">
        <v>1</v>
      </c>
      <c r="B22" s="225" t="s">
        <v>32</v>
      </c>
      <c r="C22" s="52">
        <f t="shared" ref="C22:C31" si="3">SUM(H4)</f>
        <v>19761</v>
      </c>
      <c r="D22" s="128">
        <f>SUM(L4)</f>
        <v>19348</v>
      </c>
      <c r="E22" s="66">
        <f t="shared" ref="E22:E32" si="4">SUM(N16/M16*100)</f>
        <v>61.327664328719514</v>
      </c>
      <c r="F22" s="70">
        <f>SUM(C22/D22*100)</f>
        <v>102.13458755426919</v>
      </c>
      <c r="G22" s="5"/>
      <c r="H22" s="177">
        <v>133</v>
      </c>
      <c r="I22" s="119">
        <v>23</v>
      </c>
      <c r="J22" s="225" t="s">
        <v>29</v>
      </c>
      <c r="K22" s="164">
        <f t="shared" si="1"/>
        <v>36</v>
      </c>
      <c r="L22" s="228" t="s">
        <v>5</v>
      </c>
      <c r="M22" s="434">
        <v>2254</v>
      </c>
      <c r="N22" s="128">
        <f t="shared" si="2"/>
        <v>2014</v>
      </c>
      <c r="O22" s="54"/>
      <c r="P22" s="21"/>
      <c r="S22" s="31"/>
      <c r="T22" s="31"/>
      <c r="U22" s="31"/>
    </row>
    <row r="23" spans="1:21">
      <c r="A23" s="76">
        <v>2</v>
      </c>
      <c r="B23" s="225" t="s">
        <v>0</v>
      </c>
      <c r="C23" s="52">
        <f t="shared" si="3"/>
        <v>18310</v>
      </c>
      <c r="D23" s="128">
        <f>SUM(L5)</f>
        <v>31201</v>
      </c>
      <c r="E23" s="66">
        <f t="shared" si="4"/>
        <v>56.46006783842121</v>
      </c>
      <c r="F23" s="70">
        <f t="shared" ref="F23:F32" si="5">SUM(C23/D23*100)</f>
        <v>58.68401653793147</v>
      </c>
      <c r="G23" s="5"/>
      <c r="H23" s="541">
        <v>60</v>
      </c>
      <c r="I23" s="119">
        <v>4</v>
      </c>
      <c r="J23" s="225" t="s">
        <v>13</v>
      </c>
      <c r="K23" s="164">
        <f t="shared" si="1"/>
        <v>34</v>
      </c>
      <c r="L23" s="225" t="s">
        <v>1</v>
      </c>
      <c r="M23" s="434">
        <v>1403</v>
      </c>
      <c r="N23" s="128">
        <f t="shared" si="2"/>
        <v>1996</v>
      </c>
      <c r="O23" s="54"/>
      <c r="P23" s="21"/>
      <c r="S23" s="31"/>
      <c r="T23" s="31"/>
      <c r="U23" s="31"/>
    </row>
    <row r="24" spans="1:21">
      <c r="A24" s="76">
        <v>3</v>
      </c>
      <c r="B24" s="225" t="s">
        <v>21</v>
      </c>
      <c r="C24" s="52">
        <f t="shared" si="3"/>
        <v>5747</v>
      </c>
      <c r="D24" s="128">
        <f t="shared" ref="D24:D31" si="6">SUM(L6)</f>
        <v>5418</v>
      </c>
      <c r="E24" s="66">
        <f t="shared" si="4"/>
        <v>113.93735130848532</v>
      </c>
      <c r="F24" s="70">
        <f t="shared" si="5"/>
        <v>106.07235142118863</v>
      </c>
      <c r="G24" s="5"/>
      <c r="H24" s="541">
        <v>50</v>
      </c>
      <c r="I24" s="119">
        <v>39</v>
      </c>
      <c r="J24" s="225" t="s">
        <v>41</v>
      </c>
      <c r="K24" s="164">
        <f t="shared" si="1"/>
        <v>17</v>
      </c>
      <c r="L24" s="228" t="s">
        <v>23</v>
      </c>
      <c r="M24" s="434">
        <v>1787</v>
      </c>
      <c r="N24" s="128">
        <f t="shared" si="2"/>
        <v>1650</v>
      </c>
      <c r="O24" s="54"/>
      <c r="P24" s="21"/>
      <c r="S24" s="31"/>
      <c r="T24" s="31"/>
      <c r="U24" s="31"/>
    </row>
    <row r="25" spans="1:21" ht="14.25" thickBot="1">
      <c r="A25" s="76">
        <v>4</v>
      </c>
      <c r="B25" s="225" t="s">
        <v>40</v>
      </c>
      <c r="C25" s="52">
        <f t="shared" si="3"/>
        <v>5638</v>
      </c>
      <c r="D25" s="128">
        <f t="shared" si="6"/>
        <v>5387</v>
      </c>
      <c r="E25" s="66">
        <f t="shared" si="4"/>
        <v>113.92200444534248</v>
      </c>
      <c r="F25" s="70">
        <f t="shared" si="5"/>
        <v>104.6593651382959</v>
      </c>
      <c r="G25" s="5"/>
      <c r="H25" s="177">
        <v>42</v>
      </c>
      <c r="I25" s="119">
        <v>31</v>
      </c>
      <c r="J25" s="225" t="s">
        <v>128</v>
      </c>
      <c r="K25" s="254">
        <f t="shared" si="1"/>
        <v>16</v>
      </c>
      <c r="L25" s="475" t="s">
        <v>3</v>
      </c>
      <c r="M25" s="435">
        <v>1395</v>
      </c>
      <c r="N25" s="235">
        <f t="shared" si="2"/>
        <v>1419</v>
      </c>
      <c r="O25" s="54"/>
      <c r="P25" s="21"/>
      <c r="S25" s="31"/>
      <c r="T25" s="31"/>
      <c r="U25" s="31"/>
    </row>
    <row r="26" spans="1:21" ht="14.25" thickTop="1">
      <c r="A26" s="76">
        <v>5</v>
      </c>
      <c r="B26" s="225" t="s">
        <v>22</v>
      </c>
      <c r="C26" s="52">
        <f t="shared" si="3"/>
        <v>3090</v>
      </c>
      <c r="D26" s="128">
        <f t="shared" si="6"/>
        <v>2733</v>
      </c>
      <c r="E26" s="66">
        <f t="shared" si="4"/>
        <v>115.08379888268156</v>
      </c>
      <c r="F26" s="70">
        <f t="shared" si="5"/>
        <v>113.06256860592757</v>
      </c>
      <c r="G26" s="16"/>
      <c r="H26" s="542">
        <v>33</v>
      </c>
      <c r="I26" s="119">
        <v>9</v>
      </c>
      <c r="J26" s="464" t="s">
        <v>209</v>
      </c>
      <c r="K26" s="5"/>
      <c r="L26" s="518" t="s">
        <v>198</v>
      </c>
      <c r="M26" s="436">
        <v>93375</v>
      </c>
      <c r="N26" s="267">
        <f>SUM(H44)</f>
        <v>68177</v>
      </c>
      <c r="S26" s="31"/>
      <c r="T26" s="31"/>
      <c r="U26" s="31"/>
    </row>
    <row r="27" spans="1:21">
      <c r="A27" s="76">
        <v>6</v>
      </c>
      <c r="B27" s="225" t="s">
        <v>39</v>
      </c>
      <c r="C27" s="52">
        <f t="shared" si="3"/>
        <v>2783</v>
      </c>
      <c r="D27" s="128">
        <f t="shared" si="6"/>
        <v>2365</v>
      </c>
      <c r="E27" s="66">
        <f t="shared" si="4"/>
        <v>69.332336821126063</v>
      </c>
      <c r="F27" s="70">
        <f t="shared" si="5"/>
        <v>117.67441860465115</v>
      </c>
      <c r="G27" s="5"/>
      <c r="H27" s="131">
        <v>24</v>
      </c>
      <c r="I27" s="119">
        <v>6</v>
      </c>
      <c r="J27" s="225" t="s">
        <v>15</v>
      </c>
      <c r="L27" s="36"/>
      <c r="M27" s="31"/>
      <c r="S27" s="31"/>
      <c r="T27" s="31"/>
      <c r="U27" s="31"/>
    </row>
    <row r="28" spans="1:21">
      <c r="A28" s="76">
        <v>7</v>
      </c>
      <c r="B28" s="228" t="s">
        <v>5</v>
      </c>
      <c r="C28" s="52">
        <f t="shared" si="3"/>
        <v>2014</v>
      </c>
      <c r="D28" s="128">
        <f t="shared" si="6"/>
        <v>2087</v>
      </c>
      <c r="E28" s="66">
        <f t="shared" si="4"/>
        <v>89.352262644188102</v>
      </c>
      <c r="F28" s="70">
        <f t="shared" si="5"/>
        <v>96.502156205079061</v>
      </c>
      <c r="G28" s="5"/>
      <c r="H28" s="541">
        <v>12</v>
      </c>
      <c r="I28" s="119">
        <v>32</v>
      </c>
      <c r="J28" s="225" t="s">
        <v>37</v>
      </c>
      <c r="L28" s="36"/>
      <c r="S28" s="31"/>
      <c r="T28" s="31"/>
      <c r="U28" s="31"/>
    </row>
    <row r="29" spans="1:21">
      <c r="A29" s="76">
        <v>8</v>
      </c>
      <c r="B29" s="225" t="s">
        <v>1</v>
      </c>
      <c r="C29" s="52">
        <f t="shared" si="3"/>
        <v>1996</v>
      </c>
      <c r="D29" s="128">
        <f t="shared" si="6"/>
        <v>2560</v>
      </c>
      <c r="E29" s="66">
        <f t="shared" si="4"/>
        <v>142.26657163221668</v>
      </c>
      <c r="F29" s="70">
        <f t="shared" si="5"/>
        <v>77.96875</v>
      </c>
      <c r="G29" s="15"/>
      <c r="H29" s="541">
        <v>8</v>
      </c>
      <c r="I29" s="119">
        <v>3</v>
      </c>
      <c r="J29" s="225" t="s">
        <v>12</v>
      </c>
      <c r="L29" s="36"/>
      <c r="M29" s="31"/>
      <c r="S29" s="31"/>
      <c r="T29" s="31"/>
      <c r="U29" s="31"/>
    </row>
    <row r="30" spans="1:21">
      <c r="A30" s="76">
        <v>9</v>
      </c>
      <c r="B30" s="228" t="s">
        <v>23</v>
      </c>
      <c r="C30" s="52">
        <f t="shared" si="3"/>
        <v>1650</v>
      </c>
      <c r="D30" s="128">
        <f t="shared" si="6"/>
        <v>1419</v>
      </c>
      <c r="E30" s="66">
        <f t="shared" si="4"/>
        <v>92.333519865696701</v>
      </c>
      <c r="F30" s="70">
        <f t="shared" si="5"/>
        <v>116.27906976744187</v>
      </c>
      <c r="G30" s="16"/>
      <c r="H30" s="131">
        <v>3</v>
      </c>
      <c r="I30" s="119">
        <v>11</v>
      </c>
      <c r="J30" s="225" t="s">
        <v>19</v>
      </c>
      <c r="L30" s="36"/>
      <c r="M30" s="31"/>
      <c r="S30" s="31"/>
      <c r="T30" s="31"/>
      <c r="U30" s="31"/>
    </row>
    <row r="31" spans="1:21" ht="14.25" thickBot="1">
      <c r="A31" s="79">
        <v>10</v>
      </c>
      <c r="B31" s="475" t="s">
        <v>3</v>
      </c>
      <c r="C31" s="52">
        <f t="shared" si="3"/>
        <v>1419</v>
      </c>
      <c r="D31" s="128">
        <f t="shared" si="6"/>
        <v>1448</v>
      </c>
      <c r="E31" s="66">
        <f t="shared" si="4"/>
        <v>101.72043010752687</v>
      </c>
      <c r="F31" s="70">
        <f t="shared" si="5"/>
        <v>97.997237569060772</v>
      </c>
      <c r="G31" s="132"/>
      <c r="H31" s="131">
        <v>0</v>
      </c>
      <c r="I31" s="119">
        <v>5</v>
      </c>
      <c r="J31" s="225" t="s">
        <v>14</v>
      </c>
      <c r="L31" s="36"/>
      <c r="M31" s="31"/>
      <c r="S31" s="31"/>
      <c r="T31" s="31"/>
      <c r="U31" s="31"/>
    </row>
    <row r="32" spans="1:21" ht="14.25" thickBot="1">
      <c r="A32" s="80"/>
      <c r="B32" s="81" t="s">
        <v>60</v>
      </c>
      <c r="C32" s="82">
        <f>SUM(H44)</f>
        <v>68177</v>
      </c>
      <c r="D32" s="82">
        <f>SUM(L14)</f>
        <v>78376</v>
      </c>
      <c r="E32" s="85">
        <f t="shared" si="4"/>
        <v>73.014190093708166</v>
      </c>
      <c r="F32" s="83">
        <f t="shared" si="5"/>
        <v>86.987087884046133</v>
      </c>
      <c r="G32" s="84"/>
      <c r="H32" s="543">
        <v>0</v>
      </c>
      <c r="I32" s="119">
        <v>7</v>
      </c>
      <c r="J32" s="225" t="s">
        <v>16</v>
      </c>
      <c r="L32" s="36"/>
      <c r="M32" s="31"/>
      <c r="S32" s="31"/>
      <c r="T32" s="31"/>
      <c r="U32" s="31"/>
    </row>
    <row r="33" spans="1:30">
      <c r="H33" s="52">
        <v>0</v>
      </c>
      <c r="I33" s="119">
        <v>8</v>
      </c>
      <c r="J33" s="225" t="s">
        <v>17</v>
      </c>
      <c r="L33" s="36"/>
      <c r="M33" s="31"/>
      <c r="S33" s="31"/>
      <c r="T33" s="31"/>
      <c r="U33" s="31"/>
    </row>
    <row r="34" spans="1:30">
      <c r="A34" s="1"/>
      <c r="B34" s="1"/>
      <c r="C34" s="1"/>
      <c r="D34" s="1"/>
      <c r="E34" s="1"/>
      <c r="F34" s="1"/>
      <c r="G34" s="1"/>
      <c r="H34" s="52">
        <v>0</v>
      </c>
      <c r="I34" s="119">
        <v>10</v>
      </c>
      <c r="J34" s="225" t="s">
        <v>18</v>
      </c>
      <c r="L34" s="297"/>
      <c r="M34" s="31"/>
      <c r="S34" s="31"/>
      <c r="T34" s="31"/>
      <c r="U34" s="31"/>
    </row>
    <row r="35" spans="1:30">
      <c r="H35" s="538">
        <v>0</v>
      </c>
      <c r="I35" s="119">
        <v>12</v>
      </c>
      <c r="J35" s="225" t="s">
        <v>20</v>
      </c>
      <c r="L35" s="36"/>
      <c r="M35" s="31"/>
      <c r="N35" s="1"/>
      <c r="S35" s="31"/>
      <c r="T35" s="31"/>
      <c r="U35" s="31"/>
    </row>
    <row r="36" spans="1:30">
      <c r="A36" s="1"/>
      <c r="B36" s="57"/>
      <c r="C36" s="31"/>
      <c r="E36" s="21"/>
      <c r="F36" s="1"/>
      <c r="G36" s="1"/>
      <c r="H36" s="52">
        <v>0</v>
      </c>
      <c r="I36" s="119">
        <v>13</v>
      </c>
      <c r="J36" s="225" t="s">
        <v>7</v>
      </c>
      <c r="L36" s="57"/>
      <c r="M36" s="31"/>
      <c r="S36" s="31"/>
      <c r="T36" s="31"/>
      <c r="U36" s="31"/>
    </row>
    <row r="37" spans="1:30">
      <c r="A37" s="1"/>
      <c r="B37" s="23"/>
      <c r="C37" s="31"/>
      <c r="F37" s="31"/>
      <c r="G37" s="57"/>
      <c r="H37" s="269">
        <v>0</v>
      </c>
      <c r="I37" s="119">
        <v>18</v>
      </c>
      <c r="J37" s="225" t="s">
        <v>24</v>
      </c>
      <c r="L37" s="57"/>
      <c r="M37" s="31"/>
      <c r="S37" s="31"/>
      <c r="T37" s="31"/>
      <c r="U37" s="31"/>
    </row>
    <row r="38" spans="1:30">
      <c r="A38" s="1"/>
      <c r="B38" s="1"/>
      <c r="C38" s="31"/>
      <c r="F38" s="31"/>
      <c r="G38" s="1"/>
      <c r="H38" s="127">
        <v>0</v>
      </c>
      <c r="I38" s="119">
        <v>20</v>
      </c>
      <c r="J38" s="225" t="s">
        <v>26</v>
      </c>
      <c r="L38" s="57"/>
      <c r="M38" s="31"/>
      <c r="S38" s="31"/>
      <c r="T38" s="31"/>
      <c r="U38" s="31"/>
    </row>
    <row r="39" spans="1:30">
      <c r="A39" s="1"/>
      <c r="B39" s="57"/>
      <c r="C39" s="31"/>
      <c r="F39" s="31"/>
      <c r="G39" s="23"/>
      <c r="H39" s="127">
        <v>0</v>
      </c>
      <c r="I39" s="119">
        <v>22</v>
      </c>
      <c r="J39" s="225" t="s">
        <v>28</v>
      </c>
      <c r="L39" s="57"/>
      <c r="M39" s="31"/>
      <c r="S39" s="31"/>
      <c r="T39" s="31"/>
      <c r="U39" s="31"/>
    </row>
    <row r="40" spans="1:30">
      <c r="A40" s="1"/>
      <c r="B40" s="1"/>
      <c r="C40" s="31"/>
      <c r="F40" s="1"/>
      <c r="G40" s="1"/>
      <c r="H40" s="245">
        <v>0</v>
      </c>
      <c r="I40" s="119">
        <v>28</v>
      </c>
      <c r="J40" s="225" t="s">
        <v>34</v>
      </c>
      <c r="L40" s="57"/>
      <c r="M40" s="31"/>
      <c r="S40" s="31"/>
      <c r="T40" s="31"/>
      <c r="U40" s="31"/>
    </row>
    <row r="41" spans="1:30">
      <c r="H41" s="269">
        <v>0</v>
      </c>
      <c r="I41" s="119">
        <v>29</v>
      </c>
      <c r="J41" s="225" t="s">
        <v>118</v>
      </c>
      <c r="L41" s="57"/>
      <c r="M41" s="31"/>
      <c r="S41" s="31"/>
      <c r="T41" s="31"/>
      <c r="U41" s="31"/>
    </row>
    <row r="42" spans="1:30">
      <c r="H42" s="53">
        <v>0</v>
      </c>
      <c r="I42" s="119">
        <v>30</v>
      </c>
      <c r="J42" s="225" t="s">
        <v>35</v>
      </c>
      <c r="L42" s="57"/>
      <c r="M42" s="31"/>
      <c r="S42" s="31"/>
      <c r="T42" s="31"/>
      <c r="U42" s="31"/>
    </row>
    <row r="43" spans="1:30">
      <c r="H43" s="462">
        <v>0</v>
      </c>
      <c r="I43" s="119">
        <v>35</v>
      </c>
      <c r="J43" s="225" t="s">
        <v>38</v>
      </c>
      <c r="L43" s="57"/>
      <c r="M43" s="31"/>
      <c r="S43" s="37"/>
      <c r="T43" s="37"/>
      <c r="U43" s="37"/>
    </row>
    <row r="44" spans="1:30">
      <c r="H44" s="165">
        <f>SUM(H4:H43)</f>
        <v>68177</v>
      </c>
      <c r="I44" s="119"/>
      <c r="J44" s="234" t="s">
        <v>120</v>
      </c>
      <c r="L44" s="57"/>
      <c r="M44" s="31"/>
    </row>
    <row r="45" spans="1:30">
      <c r="R45" s="148"/>
    </row>
    <row r="46" spans="1:30" ht="13.5" customHeight="1">
      <c r="R46" s="56"/>
      <c r="S46" s="149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</row>
    <row r="47" spans="1:30" ht="13.5" customHeight="1">
      <c r="H47" s="263" t="s">
        <v>218</v>
      </c>
      <c r="I47" s="119"/>
      <c r="J47" s="252" t="s">
        <v>80</v>
      </c>
      <c r="K47" s="5"/>
      <c r="L47" s="418" t="s">
        <v>210</v>
      </c>
      <c r="S47" s="31"/>
      <c r="T47" s="31"/>
      <c r="U47" s="31"/>
      <c r="V47" s="31"/>
    </row>
    <row r="48" spans="1:30">
      <c r="H48" s="260" t="s">
        <v>122</v>
      </c>
      <c r="I48" s="169"/>
      <c r="J48" s="251" t="s">
        <v>57</v>
      </c>
      <c r="K48" s="245"/>
      <c r="L48" s="423" t="s">
        <v>122</v>
      </c>
      <c r="S48" s="31"/>
      <c r="T48" s="31"/>
      <c r="U48" s="31"/>
      <c r="V48" s="31"/>
    </row>
    <row r="49" spans="1:22">
      <c r="H49" s="128">
        <v>62802</v>
      </c>
      <c r="I49" s="119">
        <v>26</v>
      </c>
      <c r="J49" s="225" t="s">
        <v>32</v>
      </c>
      <c r="K49" s="5">
        <f>SUM(I49)</f>
        <v>26</v>
      </c>
      <c r="L49" s="424">
        <v>58952</v>
      </c>
      <c r="M49" s="1"/>
      <c r="N49" s="129"/>
      <c r="O49" s="129"/>
      <c r="S49" s="31"/>
      <c r="T49" s="31"/>
      <c r="U49" s="31"/>
      <c r="V49" s="31"/>
    </row>
    <row r="50" spans="1:22">
      <c r="H50" s="52">
        <v>13140</v>
      </c>
      <c r="I50" s="119">
        <v>25</v>
      </c>
      <c r="J50" s="225" t="s">
        <v>31</v>
      </c>
      <c r="K50" s="5">
        <f t="shared" ref="K50:K58" si="7">SUM(I50)</f>
        <v>25</v>
      </c>
      <c r="L50" s="424">
        <v>12207</v>
      </c>
      <c r="M50" s="31"/>
      <c r="N50" s="130"/>
      <c r="O50" s="130"/>
      <c r="S50" s="31"/>
      <c r="T50" s="31"/>
      <c r="U50" s="31"/>
      <c r="V50" s="31"/>
    </row>
    <row r="51" spans="1:22">
      <c r="H51" s="53">
        <v>12269</v>
      </c>
      <c r="I51" s="119">
        <v>33</v>
      </c>
      <c r="J51" s="225" t="s">
        <v>0</v>
      </c>
      <c r="K51" s="5">
        <f t="shared" si="7"/>
        <v>33</v>
      </c>
      <c r="L51" s="424">
        <v>9980</v>
      </c>
      <c r="M51" s="31"/>
      <c r="N51" s="130"/>
      <c r="O51" s="130"/>
      <c r="S51" s="31"/>
      <c r="T51" s="31"/>
      <c r="U51" s="31"/>
      <c r="V51" s="31"/>
    </row>
    <row r="52" spans="1:22" ht="14.25" thickBot="1">
      <c r="H52" s="127">
        <v>11804</v>
      </c>
      <c r="I52" s="119">
        <v>13</v>
      </c>
      <c r="J52" s="225" t="s">
        <v>7</v>
      </c>
      <c r="K52" s="5">
        <f t="shared" si="7"/>
        <v>13</v>
      </c>
      <c r="L52" s="424">
        <v>25787</v>
      </c>
      <c r="M52" s="31"/>
      <c r="N52" s="130"/>
      <c r="O52" s="130"/>
      <c r="S52" s="31"/>
      <c r="T52" s="31"/>
      <c r="U52" s="31"/>
      <c r="V52" s="31"/>
    </row>
    <row r="53" spans="1:22">
      <c r="A53" s="73" t="s">
        <v>48</v>
      </c>
      <c r="B53" s="74" t="s">
        <v>57</v>
      </c>
      <c r="C53" s="74" t="s">
        <v>218</v>
      </c>
      <c r="D53" s="74" t="s">
        <v>210</v>
      </c>
      <c r="E53" s="74" t="s">
        <v>55</v>
      </c>
      <c r="F53" s="74" t="s">
        <v>54</v>
      </c>
      <c r="G53" s="74" t="s">
        <v>56</v>
      </c>
      <c r="H53" s="127">
        <v>10383</v>
      </c>
      <c r="I53" s="119">
        <v>16</v>
      </c>
      <c r="J53" s="225" t="s">
        <v>3</v>
      </c>
      <c r="K53" s="5">
        <f t="shared" si="7"/>
        <v>16</v>
      </c>
      <c r="L53" s="424">
        <v>6543</v>
      </c>
      <c r="M53" s="31"/>
      <c r="N53" s="130"/>
      <c r="O53" s="130"/>
      <c r="S53" s="31"/>
      <c r="T53" s="31"/>
      <c r="U53" s="31"/>
      <c r="V53" s="31"/>
    </row>
    <row r="54" spans="1:22">
      <c r="A54" s="76">
        <v>1</v>
      </c>
      <c r="B54" s="225" t="s">
        <v>32</v>
      </c>
      <c r="C54" s="52">
        <f t="shared" ref="C54:C63" si="8">SUM(H49)</f>
        <v>62802</v>
      </c>
      <c r="D54" s="139">
        <f>SUM(L49)</f>
        <v>58952</v>
      </c>
      <c r="E54" s="66">
        <f t="shared" ref="E54:E64" si="9">SUM(N63/M63*100)</f>
        <v>102.4435599634608</v>
      </c>
      <c r="F54" s="66">
        <f>SUM(C54/D54*100)</f>
        <v>106.53073687067445</v>
      </c>
      <c r="G54" s="5"/>
      <c r="H54" s="53">
        <v>8289</v>
      </c>
      <c r="I54" s="119">
        <v>34</v>
      </c>
      <c r="J54" s="225" t="s">
        <v>1</v>
      </c>
      <c r="K54" s="5">
        <f t="shared" si="7"/>
        <v>34</v>
      </c>
      <c r="L54" s="424">
        <v>6191</v>
      </c>
      <c r="M54" s="31"/>
      <c r="N54" s="513"/>
      <c r="O54" s="130"/>
      <c r="S54" s="31"/>
      <c r="T54" s="31"/>
      <c r="U54" s="31"/>
      <c r="V54" s="31"/>
    </row>
    <row r="55" spans="1:22">
      <c r="A55" s="76">
        <v>2</v>
      </c>
      <c r="B55" s="225" t="s">
        <v>31</v>
      </c>
      <c r="C55" s="52">
        <f t="shared" si="8"/>
        <v>13140</v>
      </c>
      <c r="D55" s="139">
        <f t="shared" ref="D55:D64" si="10">SUM(L50)</f>
        <v>12207</v>
      </c>
      <c r="E55" s="66">
        <f t="shared" si="9"/>
        <v>61.444938040682715</v>
      </c>
      <c r="F55" s="66">
        <f t="shared" ref="F55:F64" si="11">SUM(C55/D55*100)</f>
        <v>107.64315556647826</v>
      </c>
      <c r="G55" s="5"/>
      <c r="H55" s="53">
        <v>6742</v>
      </c>
      <c r="I55" s="119">
        <v>40</v>
      </c>
      <c r="J55" s="225" t="s">
        <v>2</v>
      </c>
      <c r="K55" s="5">
        <f t="shared" si="7"/>
        <v>40</v>
      </c>
      <c r="L55" s="424">
        <v>9303</v>
      </c>
      <c r="M55" s="31"/>
      <c r="N55" s="130"/>
      <c r="O55" s="130"/>
      <c r="S55" s="31"/>
      <c r="T55" s="31"/>
      <c r="U55" s="31"/>
      <c r="V55" s="31"/>
    </row>
    <row r="56" spans="1:22">
      <c r="A56" s="76">
        <v>3</v>
      </c>
      <c r="B56" s="225" t="s">
        <v>0</v>
      </c>
      <c r="C56" s="52">
        <f t="shared" si="8"/>
        <v>12269</v>
      </c>
      <c r="D56" s="139">
        <f t="shared" si="10"/>
        <v>9980</v>
      </c>
      <c r="E56" s="66">
        <f t="shared" si="9"/>
        <v>73.918544402940114</v>
      </c>
      <c r="F56" s="66">
        <f t="shared" si="11"/>
        <v>122.93587174348697</v>
      </c>
      <c r="G56" s="5"/>
      <c r="H56" s="127">
        <v>4198</v>
      </c>
      <c r="I56" s="119">
        <v>24</v>
      </c>
      <c r="J56" s="225" t="s">
        <v>30</v>
      </c>
      <c r="K56" s="5">
        <f t="shared" si="7"/>
        <v>24</v>
      </c>
      <c r="L56" s="424">
        <v>3702</v>
      </c>
      <c r="M56" s="31"/>
      <c r="N56" s="130"/>
      <c r="O56" s="130"/>
      <c r="S56" s="31"/>
      <c r="T56" s="31"/>
      <c r="U56" s="31"/>
      <c r="V56" s="31"/>
    </row>
    <row r="57" spans="1:22">
      <c r="A57" s="76">
        <v>4</v>
      </c>
      <c r="B57" s="225" t="s">
        <v>7</v>
      </c>
      <c r="C57" s="52">
        <f t="shared" si="8"/>
        <v>11804</v>
      </c>
      <c r="D57" s="139">
        <f t="shared" si="10"/>
        <v>25787</v>
      </c>
      <c r="E57" s="66">
        <f t="shared" si="9"/>
        <v>192.65545944181491</v>
      </c>
      <c r="F57" s="66">
        <f t="shared" si="11"/>
        <v>45.775002908442239</v>
      </c>
      <c r="G57" s="5"/>
      <c r="H57" s="177">
        <v>2691</v>
      </c>
      <c r="I57" s="119">
        <v>15</v>
      </c>
      <c r="J57" s="225" t="s">
        <v>22</v>
      </c>
      <c r="K57" s="5">
        <f t="shared" si="7"/>
        <v>15</v>
      </c>
      <c r="L57" s="424">
        <v>2585</v>
      </c>
      <c r="M57" s="31"/>
      <c r="N57" s="130"/>
      <c r="O57" s="130"/>
      <c r="S57" s="31"/>
      <c r="T57" s="31"/>
      <c r="U57" s="31"/>
      <c r="V57" s="31"/>
    </row>
    <row r="58" spans="1:22" ht="14.25" thickBot="1">
      <c r="A58" s="76">
        <v>5</v>
      </c>
      <c r="B58" s="225" t="s">
        <v>3</v>
      </c>
      <c r="C58" s="52">
        <f t="shared" si="8"/>
        <v>10383</v>
      </c>
      <c r="D58" s="139">
        <f t="shared" si="10"/>
        <v>6543</v>
      </c>
      <c r="E58" s="66">
        <f t="shared" si="9"/>
        <v>128.20101247067538</v>
      </c>
      <c r="F58" s="66">
        <f t="shared" si="11"/>
        <v>158.68867491976158</v>
      </c>
      <c r="G58" s="16"/>
      <c r="H58" s="456">
        <v>2548</v>
      </c>
      <c r="I58" s="195">
        <v>36</v>
      </c>
      <c r="J58" s="228" t="s">
        <v>5</v>
      </c>
      <c r="K58" s="18">
        <f t="shared" si="7"/>
        <v>36</v>
      </c>
      <c r="L58" s="425">
        <v>2135</v>
      </c>
      <c r="M58" s="31"/>
      <c r="N58" s="130"/>
      <c r="O58" s="130"/>
      <c r="S58" s="31"/>
      <c r="T58" s="31"/>
      <c r="U58" s="31"/>
      <c r="V58" s="31"/>
    </row>
    <row r="59" spans="1:22" ht="14.25" thickTop="1">
      <c r="A59" s="76">
        <v>6</v>
      </c>
      <c r="B59" s="225" t="s">
        <v>1</v>
      </c>
      <c r="C59" s="52">
        <f t="shared" si="8"/>
        <v>8289</v>
      </c>
      <c r="D59" s="139">
        <f t="shared" si="10"/>
        <v>6191</v>
      </c>
      <c r="E59" s="66">
        <f t="shared" si="9"/>
        <v>72.065727699530512</v>
      </c>
      <c r="F59" s="66">
        <f t="shared" si="11"/>
        <v>133.88790179292522</v>
      </c>
      <c r="G59" s="5"/>
      <c r="H59" s="461">
        <v>2396</v>
      </c>
      <c r="I59" s="471">
        <v>22</v>
      </c>
      <c r="J59" s="309" t="s">
        <v>28</v>
      </c>
      <c r="K59" s="12" t="s">
        <v>76</v>
      </c>
      <c r="L59" s="426">
        <v>142817</v>
      </c>
      <c r="M59" s="31"/>
      <c r="N59" s="130"/>
      <c r="O59" s="130"/>
      <c r="S59" s="31"/>
      <c r="T59" s="31"/>
      <c r="U59" s="31"/>
      <c r="V59" s="31"/>
    </row>
    <row r="60" spans="1:22">
      <c r="A60" s="76">
        <v>7</v>
      </c>
      <c r="B60" s="225" t="s">
        <v>2</v>
      </c>
      <c r="C60" s="52">
        <f t="shared" si="8"/>
        <v>6742</v>
      </c>
      <c r="D60" s="139">
        <f t="shared" si="10"/>
        <v>9303</v>
      </c>
      <c r="E60" s="66">
        <f t="shared" si="9"/>
        <v>220.83196855551915</v>
      </c>
      <c r="F60" s="66">
        <f t="shared" si="11"/>
        <v>72.471245834676992</v>
      </c>
      <c r="G60" s="5"/>
      <c r="H60" s="131">
        <v>1145</v>
      </c>
      <c r="I60" s="198">
        <v>17</v>
      </c>
      <c r="J60" s="225" t="s">
        <v>23</v>
      </c>
      <c r="K60" s="1"/>
      <c r="L60" s="150"/>
      <c r="M60" s="31"/>
      <c r="N60" s="1"/>
      <c r="O60" s="1"/>
      <c r="S60" s="31"/>
      <c r="T60" s="31"/>
      <c r="U60" s="31"/>
      <c r="V60" s="31"/>
    </row>
    <row r="61" spans="1:22">
      <c r="A61" s="76">
        <v>8</v>
      </c>
      <c r="B61" s="225" t="s">
        <v>30</v>
      </c>
      <c r="C61" s="52">
        <f t="shared" si="8"/>
        <v>4198</v>
      </c>
      <c r="D61" s="139">
        <f t="shared" si="10"/>
        <v>3702</v>
      </c>
      <c r="E61" s="66">
        <f t="shared" si="9"/>
        <v>92.243462975170289</v>
      </c>
      <c r="F61" s="66">
        <f t="shared" si="11"/>
        <v>113.39816315505134</v>
      </c>
      <c r="G61" s="15"/>
      <c r="H61" s="131">
        <v>736</v>
      </c>
      <c r="I61" s="198">
        <v>21</v>
      </c>
      <c r="J61" s="5" t="s">
        <v>195</v>
      </c>
      <c r="K61" s="61"/>
      <c r="S61" s="31"/>
      <c r="T61" s="31"/>
      <c r="U61" s="31"/>
      <c r="V61" s="31"/>
    </row>
    <row r="62" spans="1:22">
      <c r="A62" s="76">
        <v>9</v>
      </c>
      <c r="B62" s="225" t="s">
        <v>22</v>
      </c>
      <c r="C62" s="52">
        <f t="shared" si="8"/>
        <v>2691</v>
      </c>
      <c r="D62" s="139">
        <f t="shared" si="10"/>
        <v>2585</v>
      </c>
      <c r="E62" s="66">
        <f t="shared" si="9"/>
        <v>305.10204081632651</v>
      </c>
      <c r="F62" s="66">
        <f t="shared" si="11"/>
        <v>104.10058027079303</v>
      </c>
      <c r="G62" s="16"/>
      <c r="H62" s="177">
        <v>699</v>
      </c>
      <c r="I62" s="246">
        <v>38</v>
      </c>
      <c r="J62" s="225" t="s">
        <v>40</v>
      </c>
      <c r="K62" s="61"/>
      <c r="L62" s="1" t="s">
        <v>69</v>
      </c>
      <c r="M62" s="133" t="s">
        <v>71</v>
      </c>
      <c r="N62" s="51" t="s">
        <v>84</v>
      </c>
      <c r="O62" s="1"/>
      <c r="S62" s="31"/>
      <c r="T62" s="31"/>
      <c r="U62" s="31"/>
      <c r="V62" s="31"/>
    </row>
    <row r="63" spans="1:22" ht="14.25" thickBot="1">
      <c r="A63" s="79">
        <v>10</v>
      </c>
      <c r="B63" s="228" t="s">
        <v>5</v>
      </c>
      <c r="C63" s="456">
        <f t="shared" si="8"/>
        <v>2548</v>
      </c>
      <c r="D63" s="196">
        <f t="shared" si="10"/>
        <v>2135</v>
      </c>
      <c r="E63" s="72">
        <f t="shared" si="9"/>
        <v>139.08296943231443</v>
      </c>
      <c r="F63" s="72">
        <f t="shared" si="11"/>
        <v>119.34426229508198</v>
      </c>
      <c r="G63" s="132"/>
      <c r="H63" s="545">
        <v>91</v>
      </c>
      <c r="I63" s="119">
        <v>1</v>
      </c>
      <c r="J63" s="225" t="s">
        <v>4</v>
      </c>
      <c r="K63" s="5">
        <f>SUM(K49)</f>
        <v>26</v>
      </c>
      <c r="L63" s="225" t="s">
        <v>32</v>
      </c>
      <c r="M63" s="238">
        <v>61304</v>
      </c>
      <c r="N63" s="128">
        <f>SUM(H49)</f>
        <v>62802</v>
      </c>
      <c r="O63" s="54"/>
      <c r="S63" s="31"/>
      <c r="T63" s="31"/>
      <c r="U63" s="31"/>
      <c r="V63" s="31"/>
    </row>
    <row r="64" spans="1:22" ht="14.25" thickBot="1">
      <c r="A64" s="80"/>
      <c r="B64" s="81" t="s">
        <v>60</v>
      </c>
      <c r="C64" s="143">
        <f>SUM(H89)</f>
        <v>140058</v>
      </c>
      <c r="D64" s="197">
        <f t="shared" si="10"/>
        <v>142817</v>
      </c>
      <c r="E64" s="85">
        <f t="shared" si="9"/>
        <v>99.300223332978831</v>
      </c>
      <c r="F64" s="85">
        <f t="shared" si="11"/>
        <v>98.068157152159756</v>
      </c>
      <c r="G64" s="84"/>
      <c r="H64" s="177">
        <v>35</v>
      </c>
      <c r="I64" s="119">
        <v>27</v>
      </c>
      <c r="J64" s="225" t="s">
        <v>33</v>
      </c>
      <c r="K64" s="5">
        <f t="shared" ref="K64:K72" si="12">SUM(K50)</f>
        <v>25</v>
      </c>
      <c r="L64" s="225" t="s">
        <v>31</v>
      </c>
      <c r="M64" s="238">
        <v>21385</v>
      </c>
      <c r="N64" s="128">
        <f t="shared" ref="N64:N72" si="13">SUM(H50)</f>
        <v>13140</v>
      </c>
      <c r="O64" s="54"/>
      <c r="S64" s="31"/>
      <c r="T64" s="31"/>
      <c r="U64" s="31"/>
      <c r="V64" s="31"/>
    </row>
    <row r="65" spans="2:22">
      <c r="H65" s="6">
        <v>21</v>
      </c>
      <c r="I65" s="119">
        <v>30</v>
      </c>
      <c r="J65" s="225" t="s">
        <v>35</v>
      </c>
      <c r="K65" s="5">
        <f t="shared" si="12"/>
        <v>33</v>
      </c>
      <c r="L65" s="225" t="s">
        <v>0</v>
      </c>
      <c r="M65" s="238">
        <v>16598</v>
      </c>
      <c r="N65" s="128">
        <f t="shared" si="13"/>
        <v>12269</v>
      </c>
      <c r="O65" s="54"/>
      <c r="S65" s="31"/>
      <c r="T65" s="31"/>
      <c r="U65" s="31"/>
      <c r="V65" s="31"/>
    </row>
    <row r="66" spans="2:22">
      <c r="H66" s="6">
        <v>20</v>
      </c>
      <c r="I66" s="119">
        <v>29</v>
      </c>
      <c r="J66" s="225" t="s">
        <v>118</v>
      </c>
      <c r="K66" s="5">
        <f t="shared" si="12"/>
        <v>13</v>
      </c>
      <c r="L66" s="225" t="s">
        <v>7</v>
      </c>
      <c r="M66" s="238">
        <v>6127</v>
      </c>
      <c r="N66" s="128">
        <f t="shared" si="13"/>
        <v>11804</v>
      </c>
      <c r="O66" s="54"/>
      <c r="S66" s="31"/>
      <c r="T66" s="31"/>
      <c r="U66" s="31"/>
      <c r="V66" s="31"/>
    </row>
    <row r="67" spans="2:22">
      <c r="B67" s="1"/>
      <c r="C67" s="1"/>
      <c r="D67" s="1"/>
      <c r="E67" s="1"/>
      <c r="H67" s="52">
        <v>15</v>
      </c>
      <c r="I67" s="119">
        <v>35</v>
      </c>
      <c r="J67" s="225" t="s">
        <v>38</v>
      </c>
      <c r="K67" s="5">
        <f t="shared" si="12"/>
        <v>16</v>
      </c>
      <c r="L67" s="225" t="s">
        <v>3</v>
      </c>
      <c r="M67" s="238">
        <v>8099</v>
      </c>
      <c r="N67" s="128">
        <f t="shared" si="13"/>
        <v>10383</v>
      </c>
      <c r="O67" s="54"/>
      <c r="S67" s="31"/>
      <c r="T67" s="31"/>
      <c r="U67" s="31"/>
      <c r="V67" s="31"/>
    </row>
    <row r="68" spans="2:22">
      <c r="B68" s="62"/>
      <c r="C68" s="31"/>
      <c r="D68" s="1"/>
      <c r="F68" s="1"/>
      <c r="H68" s="127">
        <v>14</v>
      </c>
      <c r="I68" s="119">
        <v>23</v>
      </c>
      <c r="J68" s="225" t="s">
        <v>29</v>
      </c>
      <c r="K68" s="5">
        <f t="shared" si="12"/>
        <v>34</v>
      </c>
      <c r="L68" s="225" t="s">
        <v>1</v>
      </c>
      <c r="M68" s="238">
        <v>11502</v>
      </c>
      <c r="N68" s="128">
        <f t="shared" si="13"/>
        <v>8289</v>
      </c>
      <c r="O68" s="54"/>
      <c r="S68" s="31"/>
      <c r="T68" s="31"/>
      <c r="U68" s="31"/>
      <c r="V68" s="31"/>
    </row>
    <row r="69" spans="2:22">
      <c r="B69" s="62"/>
      <c r="C69" s="31"/>
      <c r="D69" s="1"/>
      <c r="F69" s="1"/>
      <c r="H69" s="53">
        <v>11</v>
      </c>
      <c r="I69" s="119">
        <v>9</v>
      </c>
      <c r="J69" s="464" t="s">
        <v>206</v>
      </c>
      <c r="K69" s="5">
        <f t="shared" si="12"/>
        <v>40</v>
      </c>
      <c r="L69" s="225" t="s">
        <v>2</v>
      </c>
      <c r="M69" s="238">
        <v>3053</v>
      </c>
      <c r="N69" s="128">
        <f t="shared" si="13"/>
        <v>6742</v>
      </c>
      <c r="O69" s="54"/>
      <c r="S69" s="31"/>
      <c r="T69" s="31"/>
      <c r="U69" s="31"/>
      <c r="V69" s="31"/>
    </row>
    <row r="70" spans="2:22">
      <c r="B70" s="67"/>
      <c r="C70" s="1"/>
      <c r="D70" s="1"/>
      <c r="F70" s="1"/>
      <c r="H70" s="53">
        <v>9</v>
      </c>
      <c r="I70" s="119">
        <v>14</v>
      </c>
      <c r="J70" s="225" t="s">
        <v>21</v>
      </c>
      <c r="K70" s="5">
        <f t="shared" si="12"/>
        <v>24</v>
      </c>
      <c r="L70" s="225" t="s">
        <v>30</v>
      </c>
      <c r="M70" s="238">
        <v>4551</v>
      </c>
      <c r="N70" s="128">
        <f t="shared" si="13"/>
        <v>4198</v>
      </c>
      <c r="O70" s="54"/>
      <c r="S70" s="31"/>
      <c r="T70" s="31"/>
      <c r="U70" s="31"/>
      <c r="V70" s="31"/>
    </row>
    <row r="71" spans="2:22">
      <c r="B71" s="61"/>
      <c r="C71" s="1"/>
      <c r="D71" s="1"/>
      <c r="H71" s="53">
        <v>0</v>
      </c>
      <c r="I71" s="119">
        <v>2</v>
      </c>
      <c r="J71" s="225" t="s">
        <v>6</v>
      </c>
      <c r="K71" s="5">
        <f t="shared" si="12"/>
        <v>15</v>
      </c>
      <c r="L71" s="225" t="s">
        <v>22</v>
      </c>
      <c r="M71" s="238">
        <v>882</v>
      </c>
      <c r="N71" s="128">
        <f t="shared" si="13"/>
        <v>2691</v>
      </c>
      <c r="O71" s="54"/>
      <c r="S71" s="31"/>
      <c r="T71" s="31"/>
      <c r="U71" s="31"/>
      <c r="V71" s="31"/>
    </row>
    <row r="72" spans="2:22" ht="14.25" thickBot="1">
      <c r="B72" s="61"/>
      <c r="C72" s="1"/>
      <c r="D72" s="1"/>
      <c r="H72" s="53">
        <v>0</v>
      </c>
      <c r="I72" s="119">
        <v>3</v>
      </c>
      <c r="J72" s="225" t="s">
        <v>12</v>
      </c>
      <c r="K72" s="5">
        <f t="shared" si="12"/>
        <v>36</v>
      </c>
      <c r="L72" s="228" t="s">
        <v>5</v>
      </c>
      <c r="M72" s="239">
        <v>1832</v>
      </c>
      <c r="N72" s="128">
        <f t="shared" si="13"/>
        <v>2548</v>
      </c>
      <c r="O72" s="54"/>
      <c r="S72" s="31"/>
      <c r="T72" s="31"/>
      <c r="U72" s="31"/>
      <c r="V72" s="31"/>
    </row>
    <row r="73" spans="2:22" ht="14.25" thickTop="1">
      <c r="B73" s="61"/>
      <c r="C73" s="1"/>
      <c r="D73" s="1"/>
      <c r="H73" s="53">
        <v>0</v>
      </c>
      <c r="I73" s="119">
        <v>4</v>
      </c>
      <c r="J73" s="225" t="s">
        <v>13</v>
      </c>
      <c r="K73" s="52"/>
      <c r="L73" s="388" t="s">
        <v>107</v>
      </c>
      <c r="M73" s="237">
        <v>141045</v>
      </c>
      <c r="N73" s="236">
        <f>SUM(H89)</f>
        <v>140058</v>
      </c>
      <c r="O73" s="54"/>
      <c r="S73" s="31"/>
      <c r="T73" s="31"/>
      <c r="U73" s="31"/>
      <c r="V73" s="31"/>
    </row>
    <row r="74" spans="2:22">
      <c r="B74" s="61"/>
      <c r="C74" s="1"/>
      <c r="D74" s="1"/>
      <c r="H74" s="127">
        <v>0</v>
      </c>
      <c r="I74" s="119">
        <v>5</v>
      </c>
      <c r="J74" s="225" t="s">
        <v>14</v>
      </c>
      <c r="K74" s="31"/>
      <c r="L74" s="31"/>
      <c r="M74" s="1"/>
      <c r="N74" s="31"/>
      <c r="O74" s="31"/>
      <c r="S74" s="31"/>
      <c r="T74" s="31"/>
      <c r="U74" s="31"/>
      <c r="V74" s="31"/>
    </row>
    <row r="75" spans="2:22">
      <c r="B75" s="61"/>
      <c r="C75" s="1"/>
      <c r="D75" s="1"/>
      <c r="H75" s="53">
        <v>0</v>
      </c>
      <c r="I75" s="119">
        <v>6</v>
      </c>
      <c r="J75" s="225" t="s">
        <v>15</v>
      </c>
      <c r="L75" s="57"/>
      <c r="M75" s="31"/>
      <c r="N75" s="31"/>
      <c r="O75" s="31"/>
      <c r="S75" s="31"/>
      <c r="T75" s="31"/>
      <c r="U75" s="31"/>
      <c r="V75" s="31"/>
    </row>
    <row r="76" spans="2:22">
      <c r="B76" s="61"/>
      <c r="C76" s="1"/>
      <c r="D76" s="1"/>
      <c r="H76" s="53">
        <v>0</v>
      </c>
      <c r="I76" s="119">
        <v>7</v>
      </c>
      <c r="J76" s="225" t="s">
        <v>16</v>
      </c>
      <c r="L76" s="57"/>
      <c r="M76" s="31"/>
      <c r="N76" s="1"/>
      <c r="O76" s="1"/>
      <c r="S76" s="31"/>
      <c r="T76" s="31"/>
      <c r="U76" s="31"/>
      <c r="V76" s="31"/>
    </row>
    <row r="77" spans="2:22">
      <c r="B77" s="61"/>
      <c r="C77" s="1"/>
      <c r="D77" s="1"/>
      <c r="H77" s="402">
        <v>0</v>
      </c>
      <c r="I77" s="119">
        <v>8</v>
      </c>
      <c r="J77" s="225" t="s">
        <v>17</v>
      </c>
      <c r="L77" s="57"/>
      <c r="M77" s="31"/>
      <c r="N77" s="31"/>
      <c r="O77" s="31"/>
      <c r="S77" s="31"/>
      <c r="T77" s="31"/>
      <c r="U77" s="31"/>
      <c r="V77" s="31"/>
    </row>
    <row r="78" spans="2:22">
      <c r="H78" s="127">
        <v>0</v>
      </c>
      <c r="I78" s="119">
        <v>10</v>
      </c>
      <c r="J78" s="225" t="s">
        <v>18</v>
      </c>
      <c r="L78" s="57"/>
      <c r="M78" s="31"/>
      <c r="N78" s="31"/>
      <c r="O78" s="31"/>
      <c r="S78" s="31"/>
      <c r="T78" s="31"/>
      <c r="U78" s="31"/>
      <c r="V78" s="31"/>
    </row>
    <row r="79" spans="2:22">
      <c r="H79" s="128">
        <v>0</v>
      </c>
      <c r="I79" s="119">
        <v>11</v>
      </c>
      <c r="J79" s="225" t="s">
        <v>19</v>
      </c>
      <c r="L79" s="57"/>
      <c r="M79" s="31"/>
      <c r="N79" s="31"/>
      <c r="O79" s="31"/>
      <c r="S79" s="31"/>
      <c r="T79" s="31"/>
      <c r="U79" s="31"/>
      <c r="V79" s="31"/>
    </row>
    <row r="80" spans="2:22">
      <c r="H80" s="53">
        <v>0</v>
      </c>
      <c r="I80" s="119">
        <v>12</v>
      </c>
      <c r="J80" s="225" t="s">
        <v>20</v>
      </c>
      <c r="L80" s="57"/>
      <c r="M80" s="31"/>
      <c r="N80" s="31"/>
      <c r="O80" s="31"/>
      <c r="S80" s="31"/>
      <c r="T80" s="31"/>
      <c r="U80" s="31"/>
      <c r="V80" s="31"/>
    </row>
    <row r="81" spans="8:22">
      <c r="H81" s="485">
        <v>0</v>
      </c>
      <c r="I81" s="119">
        <v>18</v>
      </c>
      <c r="J81" s="225" t="s">
        <v>24</v>
      </c>
      <c r="L81" s="57"/>
      <c r="M81" s="31"/>
      <c r="N81" s="31"/>
      <c r="O81" s="31"/>
      <c r="S81" s="31"/>
      <c r="T81" s="31"/>
      <c r="U81" s="31"/>
      <c r="V81" s="31"/>
    </row>
    <row r="82" spans="8:22">
      <c r="H82" s="128">
        <v>0</v>
      </c>
      <c r="I82" s="119">
        <v>19</v>
      </c>
      <c r="J82" s="225" t="s">
        <v>25</v>
      </c>
      <c r="L82" s="57"/>
      <c r="M82" s="31"/>
      <c r="N82" s="31"/>
      <c r="O82" s="31"/>
      <c r="S82" s="31"/>
      <c r="T82" s="31"/>
      <c r="U82" s="31"/>
      <c r="V82" s="31"/>
    </row>
    <row r="83" spans="8:22">
      <c r="H83" s="53">
        <v>0</v>
      </c>
      <c r="I83" s="119">
        <v>20</v>
      </c>
      <c r="J83" s="225" t="s">
        <v>26</v>
      </c>
      <c r="L83" s="57"/>
      <c r="M83" s="31"/>
      <c r="N83" s="31"/>
      <c r="O83" s="31"/>
      <c r="S83" s="31"/>
      <c r="T83" s="31"/>
      <c r="U83" s="31"/>
      <c r="V83" s="31"/>
    </row>
    <row r="84" spans="8:22">
      <c r="H84" s="127">
        <v>0</v>
      </c>
      <c r="I84" s="119">
        <v>28</v>
      </c>
      <c r="J84" s="225" t="s">
        <v>34</v>
      </c>
      <c r="L84" s="57"/>
      <c r="M84" s="31"/>
      <c r="N84" s="31"/>
      <c r="O84" s="31"/>
      <c r="S84" s="31"/>
      <c r="T84" s="31"/>
      <c r="U84" s="31"/>
      <c r="V84" s="31"/>
    </row>
    <row r="85" spans="8:22">
      <c r="H85" s="462">
        <v>0</v>
      </c>
      <c r="I85" s="119">
        <v>31</v>
      </c>
      <c r="J85" s="225" t="s">
        <v>119</v>
      </c>
      <c r="L85" s="32"/>
      <c r="M85" s="31"/>
      <c r="N85" s="31"/>
      <c r="O85" s="31"/>
      <c r="S85" s="31"/>
      <c r="T85" s="31"/>
      <c r="U85" s="31"/>
      <c r="V85" s="31"/>
    </row>
    <row r="86" spans="8:22">
      <c r="H86" s="53">
        <v>0</v>
      </c>
      <c r="I86" s="119">
        <v>32</v>
      </c>
      <c r="J86" s="225" t="s">
        <v>37</v>
      </c>
      <c r="L86" s="57"/>
      <c r="M86" s="31"/>
      <c r="N86" s="31"/>
      <c r="O86" s="31"/>
      <c r="S86" s="31"/>
      <c r="T86" s="31"/>
      <c r="U86" s="31"/>
      <c r="V86" s="31"/>
    </row>
    <row r="87" spans="8:22">
      <c r="H87" s="127">
        <v>0</v>
      </c>
      <c r="I87" s="119">
        <v>37</v>
      </c>
      <c r="J87" s="225" t="s">
        <v>39</v>
      </c>
      <c r="L87" s="57"/>
      <c r="M87" s="31"/>
      <c r="N87" s="31"/>
      <c r="O87" s="31"/>
      <c r="S87" s="37"/>
      <c r="T87" s="37"/>
    </row>
    <row r="88" spans="8:22">
      <c r="H88" s="127">
        <v>0</v>
      </c>
      <c r="I88" s="119">
        <v>39</v>
      </c>
      <c r="J88" s="225" t="s">
        <v>41</v>
      </c>
      <c r="L88" s="57"/>
      <c r="M88" s="31"/>
      <c r="N88" s="31"/>
      <c r="O88" s="31"/>
      <c r="Q88" s="31"/>
    </row>
    <row r="89" spans="8:22">
      <c r="H89" s="166">
        <f>SUM(H49:H88)</f>
        <v>140058</v>
      </c>
      <c r="I89" s="119"/>
      <c r="J89" s="5" t="s">
        <v>112</v>
      </c>
      <c r="L89" s="57"/>
      <c r="M89" s="31"/>
      <c r="N89" s="31"/>
      <c r="O89" s="31"/>
    </row>
    <row r="90" spans="8:22">
      <c r="I90" s="233"/>
      <c r="J90" s="113"/>
      <c r="L90" s="57"/>
      <c r="M90" s="31"/>
      <c r="N90" s="31"/>
      <c r="O90" s="31"/>
      <c r="P90" s="1"/>
    </row>
    <row r="91" spans="8:22" ht="18.75">
      <c r="I91" s="129"/>
      <c r="J91" s="37"/>
      <c r="L91" s="57"/>
      <c r="M91" s="31"/>
      <c r="N91" s="31"/>
      <c r="O91" s="31"/>
      <c r="P91" s="55"/>
    </row>
    <row r="92" spans="8:22">
      <c r="I92" s="129"/>
      <c r="J92" s="1"/>
      <c r="L92" s="57"/>
      <c r="M92" s="31"/>
      <c r="N92" s="31"/>
      <c r="O92" s="31"/>
      <c r="P92" s="1"/>
    </row>
    <row r="93" spans="8:22">
      <c r="J93" s="1"/>
      <c r="L93" s="57"/>
      <c r="M93" s="31"/>
      <c r="N93" s="1"/>
      <c r="O93" s="1"/>
      <c r="P93" s="56"/>
    </row>
    <row r="94" spans="8:22">
      <c r="J94" s="1"/>
      <c r="L94" s="57"/>
      <c r="M94" s="31"/>
      <c r="N94" s="31"/>
      <c r="O94" s="31"/>
      <c r="P94" s="31"/>
    </row>
    <row r="95" spans="8:22">
      <c r="J95" s="1"/>
      <c r="L95" s="57"/>
      <c r="M95" s="31"/>
      <c r="N95" s="31"/>
      <c r="O95" s="31"/>
      <c r="P95" s="31"/>
    </row>
    <row r="96" spans="8:22">
      <c r="J96" s="1"/>
      <c r="L96" s="57"/>
      <c r="M96" s="31"/>
      <c r="N96" s="31"/>
      <c r="O96" s="31"/>
      <c r="P96" s="31"/>
    </row>
    <row r="97" spans="10:17">
      <c r="J97" s="1"/>
      <c r="L97" s="57"/>
      <c r="M97" s="31"/>
      <c r="N97" s="31"/>
      <c r="O97" s="31"/>
      <c r="P97" s="31"/>
    </row>
    <row r="98" spans="10:17">
      <c r="J98" s="1"/>
      <c r="L98" s="57"/>
      <c r="M98" s="31"/>
      <c r="N98" s="31"/>
      <c r="O98" s="31"/>
      <c r="P98" s="31"/>
    </row>
    <row r="99" spans="10:17">
      <c r="J99" s="1"/>
      <c r="L99" s="57"/>
      <c r="M99" s="31"/>
      <c r="N99" s="31"/>
      <c r="O99" s="31"/>
      <c r="P99" s="31"/>
    </row>
    <row r="100" spans="10:17">
      <c r="J100" s="1"/>
      <c r="L100" s="57"/>
      <c r="M100" s="31"/>
      <c r="N100" s="31"/>
      <c r="O100" s="31"/>
      <c r="P100" s="31"/>
    </row>
    <row r="101" spans="10:17">
      <c r="J101" s="1"/>
      <c r="L101" s="57"/>
      <c r="M101" s="31"/>
      <c r="N101" s="31"/>
      <c r="O101" s="31"/>
      <c r="P101" s="31"/>
    </row>
    <row r="102" spans="10:17">
      <c r="J102" s="1"/>
      <c r="L102" s="57"/>
      <c r="M102" s="31"/>
      <c r="N102" s="31"/>
      <c r="O102" s="31"/>
      <c r="P102" s="31"/>
    </row>
    <row r="103" spans="10:17">
      <c r="J103" s="1"/>
      <c r="L103" s="57"/>
      <c r="M103" s="31"/>
      <c r="N103" s="31"/>
      <c r="O103" s="31"/>
      <c r="P103" s="31"/>
    </row>
    <row r="104" spans="10:17">
      <c r="J104" s="1"/>
      <c r="L104" s="57"/>
      <c r="M104" s="31"/>
      <c r="N104" s="31"/>
      <c r="O104" s="31"/>
      <c r="P104" s="31"/>
    </row>
    <row r="105" spans="10:17">
      <c r="J105" s="1"/>
      <c r="L105" s="57"/>
      <c r="M105" s="31"/>
      <c r="N105" s="31"/>
      <c r="O105" s="31"/>
      <c r="P105" s="31"/>
    </row>
    <row r="106" spans="10:17">
      <c r="J106" s="1"/>
      <c r="L106" s="57"/>
      <c r="M106" s="31"/>
      <c r="N106" s="31"/>
      <c r="O106" s="31"/>
      <c r="P106" s="31"/>
      <c r="Q106" s="31"/>
    </row>
    <row r="107" spans="10:17">
      <c r="J107" s="1"/>
      <c r="L107" s="57"/>
      <c r="M107" s="31"/>
      <c r="N107" s="31"/>
      <c r="O107" s="31"/>
      <c r="P107" s="31"/>
      <c r="Q107" s="31"/>
    </row>
    <row r="108" spans="10:17">
      <c r="J108" s="1"/>
      <c r="L108" s="57"/>
      <c r="M108" s="31"/>
      <c r="N108" s="31"/>
      <c r="O108" s="31"/>
      <c r="P108" s="31"/>
      <c r="Q108" s="31"/>
    </row>
    <row r="109" spans="10:17">
      <c r="J109" s="1"/>
      <c r="L109" s="57"/>
      <c r="M109" s="31"/>
      <c r="N109" s="31"/>
      <c r="O109" s="31"/>
      <c r="P109" s="31"/>
      <c r="Q109" s="31"/>
    </row>
    <row r="110" spans="10:17">
      <c r="J110" s="1"/>
      <c r="L110" s="57"/>
      <c r="M110" s="31"/>
      <c r="N110" s="31"/>
      <c r="O110" s="31"/>
      <c r="P110" s="31"/>
      <c r="Q110" s="31"/>
    </row>
    <row r="111" spans="10:17">
      <c r="J111" s="1"/>
      <c r="K111" s="31"/>
      <c r="L111" s="31"/>
      <c r="M111" s="1"/>
      <c r="N111" s="31"/>
      <c r="O111" s="31"/>
      <c r="P111" s="31"/>
      <c r="Q111" s="31"/>
    </row>
    <row r="112" spans="10:17">
      <c r="J112" s="1"/>
      <c r="K112" s="31"/>
      <c r="L112" s="31"/>
      <c r="M112" s="1"/>
      <c r="N112" s="31"/>
      <c r="O112" s="31"/>
      <c r="P112" s="31"/>
      <c r="Q112" s="31"/>
    </row>
    <row r="113" spans="10:17">
      <c r="J113" s="1"/>
      <c r="K113" s="31"/>
      <c r="L113" s="31"/>
      <c r="M113" s="1"/>
      <c r="N113" s="31"/>
      <c r="O113" s="31"/>
      <c r="P113" s="31"/>
      <c r="Q113" s="31"/>
    </row>
    <row r="114" spans="10:17">
      <c r="J114" s="1"/>
      <c r="K114" s="31"/>
      <c r="L114" s="31"/>
      <c r="M114" s="1"/>
      <c r="N114" s="31"/>
      <c r="O114" s="31"/>
      <c r="P114" s="31"/>
      <c r="Q114" s="31"/>
    </row>
    <row r="115" spans="10:17">
      <c r="J115" s="1"/>
      <c r="K115" s="31"/>
      <c r="L115" s="31"/>
      <c r="M115" s="1"/>
      <c r="N115" s="31"/>
      <c r="O115" s="31"/>
      <c r="P115" s="31"/>
      <c r="Q115" s="31"/>
    </row>
    <row r="116" spans="10:17">
      <c r="J116" s="1"/>
      <c r="K116" s="31"/>
      <c r="L116" s="31"/>
      <c r="M116" s="1"/>
      <c r="N116" s="31"/>
      <c r="O116" s="31"/>
      <c r="P116" s="31"/>
      <c r="Q116" s="31"/>
    </row>
    <row r="117" spans="10:17">
      <c r="J117" s="1"/>
      <c r="K117" s="31"/>
      <c r="L117" s="31"/>
      <c r="M117" s="1"/>
      <c r="N117" s="31"/>
      <c r="O117" s="31"/>
      <c r="P117" s="31"/>
      <c r="Q117" s="31"/>
    </row>
    <row r="118" spans="10:17">
      <c r="J118" s="1"/>
      <c r="K118" s="31"/>
      <c r="L118" s="31"/>
      <c r="M118" s="1"/>
      <c r="N118" s="31"/>
      <c r="O118" s="31"/>
      <c r="P118" s="31"/>
      <c r="Q118" s="31"/>
    </row>
    <row r="119" spans="10:17">
      <c r="J119" s="1"/>
      <c r="K119" s="31"/>
      <c r="L119" s="31"/>
      <c r="M119" s="1"/>
      <c r="N119" s="31"/>
      <c r="O119" s="31"/>
      <c r="P119" s="31"/>
      <c r="Q119" s="31"/>
    </row>
    <row r="120" spans="10:17">
      <c r="J120" s="1"/>
      <c r="K120" s="31"/>
      <c r="L120" s="31"/>
      <c r="M120" s="1"/>
      <c r="N120" s="31"/>
      <c r="O120" s="31"/>
      <c r="P120" s="31"/>
      <c r="Q120" s="31"/>
    </row>
    <row r="121" spans="10:17">
      <c r="J121" s="1"/>
      <c r="K121" s="31"/>
      <c r="L121" s="31"/>
      <c r="M121" s="1"/>
      <c r="N121" s="31"/>
      <c r="O121" s="31"/>
      <c r="P121" s="31"/>
      <c r="Q121" s="31"/>
    </row>
    <row r="122" spans="10:17">
      <c r="J122" s="1"/>
      <c r="K122" s="31"/>
      <c r="L122" s="31"/>
      <c r="M122" s="1"/>
      <c r="N122" s="31"/>
      <c r="O122" s="31"/>
      <c r="P122" s="31"/>
    </row>
    <row r="123" spans="10:17">
      <c r="J123" s="1"/>
      <c r="K123" s="31"/>
      <c r="L123" s="31"/>
      <c r="M123" s="1"/>
      <c r="N123" s="31"/>
      <c r="O123" s="31"/>
      <c r="P123" s="31"/>
    </row>
    <row r="124" spans="10:17">
      <c r="J124" s="1"/>
      <c r="K124" s="31"/>
      <c r="L124" s="31"/>
      <c r="M124" s="1"/>
      <c r="N124" s="31"/>
      <c r="O124" s="31"/>
      <c r="P124" s="31"/>
    </row>
    <row r="125" spans="10:17">
      <c r="J125" s="1"/>
      <c r="K125" s="31"/>
      <c r="L125" s="31"/>
      <c r="M125" s="1"/>
      <c r="N125" s="31"/>
      <c r="O125" s="31"/>
      <c r="P125" s="31"/>
    </row>
    <row r="126" spans="10:17">
      <c r="J126" s="1"/>
      <c r="K126" s="31"/>
      <c r="L126" s="31"/>
      <c r="M126" s="1"/>
      <c r="N126" s="31"/>
      <c r="O126" s="31"/>
      <c r="P126" s="31"/>
    </row>
    <row r="127" spans="10:17">
      <c r="J127" s="1"/>
      <c r="K127" s="31"/>
      <c r="L127" s="31"/>
      <c r="M127" s="1"/>
      <c r="N127" s="31"/>
      <c r="O127" s="31"/>
      <c r="P127" s="31"/>
    </row>
    <row r="128" spans="10:17">
      <c r="J128" s="1"/>
      <c r="K128" s="31"/>
      <c r="L128" s="31"/>
      <c r="M128" s="1"/>
      <c r="N128" s="31"/>
      <c r="O128" s="31"/>
      <c r="P128" s="31"/>
    </row>
    <row r="129" spans="10:16">
      <c r="J129" s="1"/>
      <c r="K129" s="31"/>
      <c r="L129" s="31"/>
      <c r="M129" s="1"/>
      <c r="N129" s="31"/>
      <c r="O129" s="31"/>
      <c r="P129" s="31"/>
    </row>
    <row r="130" spans="10:16">
      <c r="J130" s="1"/>
      <c r="K130" s="31"/>
      <c r="L130" s="31"/>
      <c r="M130" s="1"/>
      <c r="N130" s="31"/>
      <c r="O130" s="31"/>
      <c r="P130" s="31"/>
    </row>
    <row r="131" spans="10:16">
      <c r="J131" s="1"/>
      <c r="K131" s="31"/>
      <c r="L131" s="31"/>
      <c r="M131" s="1"/>
      <c r="N131" s="31"/>
      <c r="O131" s="31"/>
      <c r="P131" s="31"/>
    </row>
    <row r="132" spans="10:16">
      <c r="J132" s="1"/>
      <c r="K132" s="31"/>
      <c r="L132" s="31"/>
      <c r="M132" s="1"/>
      <c r="N132" s="31"/>
      <c r="O132" s="31"/>
      <c r="P132" s="31"/>
    </row>
    <row r="133" spans="10:16">
      <c r="J133" s="1"/>
      <c r="K133" s="31"/>
      <c r="L133" s="31"/>
      <c r="M133" s="1"/>
      <c r="N133" s="31"/>
      <c r="O133" s="31"/>
      <c r="P133" s="31"/>
    </row>
    <row r="134" spans="10:16">
      <c r="J134" s="1"/>
      <c r="K134" s="1"/>
      <c r="L134" s="1"/>
      <c r="M134" s="1"/>
      <c r="N134" s="1"/>
      <c r="O134" s="1"/>
      <c r="P134" s="1"/>
    </row>
    <row r="135" spans="10:16">
      <c r="J135" s="1"/>
      <c r="K135" s="1"/>
      <c r="L135" s="1"/>
      <c r="M135" s="1"/>
      <c r="N135" s="1"/>
      <c r="O135" s="1"/>
      <c r="P135" s="1"/>
    </row>
    <row r="136" spans="10:16">
      <c r="J136" s="1"/>
      <c r="K136" s="1"/>
      <c r="L136" s="1"/>
    </row>
    <row r="137" spans="10:16">
      <c r="J137" s="1"/>
      <c r="K137" s="1"/>
      <c r="L137" s="1"/>
    </row>
    <row r="138" spans="10:16">
      <c r="J138" s="1"/>
      <c r="K138" s="1"/>
      <c r="L138" s="1"/>
    </row>
    <row r="139" spans="10:16">
      <c r="J139" s="1"/>
      <c r="K139" s="1"/>
      <c r="L139" s="1"/>
    </row>
    <row r="140" spans="10:16">
      <c r="J140" s="1"/>
      <c r="K140" s="1"/>
      <c r="L140" s="1"/>
    </row>
    <row r="141" spans="10:16">
      <c r="J141" s="1"/>
      <c r="K141" s="1"/>
      <c r="L141" s="1"/>
    </row>
    <row r="142" spans="10:16">
      <c r="J142" s="1"/>
      <c r="K142" s="1"/>
      <c r="L142" s="1"/>
    </row>
    <row r="143" spans="10:16">
      <c r="J143" s="1"/>
      <c r="K143" s="1"/>
      <c r="L143" s="1"/>
    </row>
    <row r="144" spans="10:16">
      <c r="J144" s="1"/>
      <c r="K144" s="1"/>
      <c r="L144" s="1"/>
    </row>
    <row r="145" spans="10:12">
      <c r="J145" s="1"/>
      <c r="K145" s="1"/>
      <c r="L145" s="1"/>
    </row>
    <row r="146" spans="10:12">
      <c r="J146" s="1"/>
      <c r="K146" s="1"/>
      <c r="L146" s="1"/>
    </row>
    <row r="147" spans="10:12">
      <c r="J147" s="1"/>
      <c r="K147" s="1"/>
      <c r="L147" s="1"/>
    </row>
    <row r="148" spans="10:12">
      <c r="J148" s="1"/>
      <c r="K148" s="1"/>
      <c r="L148" s="1"/>
    </row>
    <row r="149" spans="10:12">
      <c r="J149" s="1"/>
      <c r="K149" s="1"/>
      <c r="L149" s="1"/>
    </row>
    <row r="150" spans="10:12">
      <c r="J150" s="1"/>
      <c r="K150" s="1"/>
      <c r="L150" s="1"/>
    </row>
    <row r="151" spans="10:12">
      <c r="J151" s="1"/>
      <c r="K151" s="1"/>
      <c r="L151" s="1"/>
    </row>
    <row r="152" spans="10:12">
      <c r="J152" s="1"/>
      <c r="K152" s="1"/>
      <c r="L152" s="1"/>
    </row>
    <row r="153" spans="10:12">
      <c r="J153" s="1"/>
      <c r="K153" s="1"/>
      <c r="L153" s="1"/>
    </row>
    <row r="154" spans="10:12">
      <c r="J154" s="1"/>
      <c r="K154" s="1"/>
      <c r="L154" s="1"/>
    </row>
    <row r="155" spans="10:12">
      <c r="J155" s="1"/>
      <c r="K155" s="1"/>
      <c r="L155" s="1"/>
    </row>
    <row r="156" spans="10:12">
      <c r="J156" s="1"/>
      <c r="K156" s="1"/>
      <c r="L156" s="1"/>
    </row>
    <row r="157" spans="10:12">
      <c r="J157" s="1"/>
      <c r="K157" s="1"/>
      <c r="L157" s="1"/>
    </row>
    <row r="158" spans="10:12">
      <c r="J158" s="1"/>
      <c r="K158" s="1"/>
      <c r="L158" s="1"/>
    </row>
    <row r="159" spans="10:12">
      <c r="J159" s="1"/>
      <c r="K159" s="1"/>
      <c r="L159" s="1"/>
    </row>
  </sheetData>
  <sortState ref="H48:J88">
    <sortCondition descending="1" ref="H4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&amp;14-6-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AE95"/>
  <sheetViews>
    <sheetView zoomScaleNormal="100" workbookViewId="0">
      <selection activeCell="M78" sqref="M78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style="58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68" customWidth="1"/>
    <col min="19" max="30" width="7.625" customWidth="1"/>
  </cols>
  <sheetData>
    <row r="1" spans="5:31" ht="13.5" customHeight="1">
      <c r="H1" s="20" t="s">
        <v>73</v>
      </c>
      <c r="J1" s="144"/>
      <c r="Q1" s="31"/>
      <c r="R1" s="15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5:31">
      <c r="H2" s="389" t="s">
        <v>218</v>
      </c>
      <c r="I2" s="119"/>
      <c r="J2" s="261" t="s">
        <v>126</v>
      </c>
      <c r="K2" s="5"/>
      <c r="L2" s="253" t="s">
        <v>210</v>
      </c>
      <c r="Q2" s="1"/>
      <c r="R2" s="153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1"/>
    </row>
    <row r="3" spans="5:31">
      <c r="H3" s="250" t="s">
        <v>122</v>
      </c>
      <c r="I3" s="119"/>
      <c r="J3" s="203" t="s">
        <v>123</v>
      </c>
      <c r="K3" s="5"/>
      <c r="L3" s="51" t="s">
        <v>122</v>
      </c>
      <c r="M3" s="118"/>
      <c r="Q3" s="1"/>
      <c r="R3" s="57"/>
      <c r="S3" s="31"/>
      <c r="T3" s="31"/>
      <c r="U3" s="31"/>
      <c r="V3" s="31"/>
      <c r="W3" s="1"/>
      <c r="X3" s="1"/>
      <c r="Y3" s="1"/>
      <c r="Z3" s="1"/>
      <c r="AA3" s="1"/>
      <c r="AB3" s="1"/>
      <c r="AC3" s="1"/>
      <c r="AD3" s="1"/>
      <c r="AE3" s="1"/>
    </row>
    <row r="4" spans="5:31">
      <c r="H4" s="128">
        <v>19841</v>
      </c>
      <c r="I4" s="119">
        <v>13</v>
      </c>
      <c r="J4" s="40" t="s">
        <v>7</v>
      </c>
      <c r="K4" s="279">
        <f>SUM(I4)</f>
        <v>13</v>
      </c>
      <c r="L4" s="379">
        <v>10457</v>
      </c>
      <c r="M4" s="54"/>
      <c r="Q4" s="1"/>
      <c r="R4" s="57"/>
      <c r="S4" s="31"/>
      <c r="T4" s="31"/>
      <c r="U4" s="31"/>
      <c r="V4" s="31"/>
      <c r="W4" s="1"/>
      <c r="X4" s="1"/>
      <c r="Y4" s="1"/>
      <c r="Z4" s="1"/>
      <c r="AA4" s="1"/>
      <c r="AB4" s="1"/>
      <c r="AC4" s="1"/>
      <c r="AD4" s="1"/>
      <c r="AE4" s="1"/>
    </row>
    <row r="5" spans="5:31">
      <c r="H5" s="127">
        <v>19694</v>
      </c>
      <c r="I5" s="119">
        <v>34</v>
      </c>
      <c r="J5" s="40" t="s">
        <v>1</v>
      </c>
      <c r="K5" s="279">
        <f t="shared" ref="K5:K13" si="0">SUM(I5)</f>
        <v>34</v>
      </c>
      <c r="L5" s="379">
        <v>13705</v>
      </c>
      <c r="M5" s="54"/>
      <c r="Q5" s="1"/>
      <c r="R5" s="57"/>
      <c r="S5" s="31"/>
      <c r="T5" s="31"/>
      <c r="U5" s="31"/>
      <c r="V5" s="31"/>
      <c r="W5" s="1"/>
      <c r="X5" s="1"/>
      <c r="Y5" s="1"/>
      <c r="Z5" s="1"/>
      <c r="AA5" s="1"/>
      <c r="AB5" s="1"/>
      <c r="AC5" s="1"/>
      <c r="AD5" s="1"/>
      <c r="AE5" s="1"/>
    </row>
    <row r="6" spans="5:31">
      <c r="H6" s="402">
        <v>19567</v>
      </c>
      <c r="I6" s="119">
        <v>2</v>
      </c>
      <c r="J6" s="40" t="s">
        <v>6</v>
      </c>
      <c r="K6" s="279">
        <f t="shared" si="0"/>
        <v>2</v>
      </c>
      <c r="L6" s="379">
        <v>9725</v>
      </c>
      <c r="M6" s="54"/>
      <c r="Q6" s="1"/>
      <c r="R6" s="57"/>
      <c r="S6" s="31"/>
      <c r="T6" s="31"/>
      <c r="U6" s="31"/>
      <c r="V6" s="31"/>
      <c r="W6" s="1"/>
      <c r="X6" s="1"/>
      <c r="Y6" s="1"/>
      <c r="Z6" s="1"/>
      <c r="AA6" s="1"/>
      <c r="AB6" s="1"/>
      <c r="AC6" s="1"/>
      <c r="AD6" s="1"/>
      <c r="AE6" s="1"/>
    </row>
    <row r="7" spans="5:31">
      <c r="H7" s="127">
        <v>19143</v>
      </c>
      <c r="I7" s="119">
        <v>31</v>
      </c>
      <c r="J7" s="40" t="s">
        <v>72</v>
      </c>
      <c r="K7" s="279">
        <f t="shared" si="0"/>
        <v>31</v>
      </c>
      <c r="L7" s="379">
        <v>13421</v>
      </c>
      <c r="M7" s="54"/>
      <c r="Q7" s="1"/>
      <c r="R7" s="57"/>
      <c r="S7" s="31"/>
      <c r="T7" s="31"/>
      <c r="U7" s="31"/>
      <c r="V7" s="31"/>
      <c r="W7" s="1"/>
      <c r="X7" s="1"/>
      <c r="Y7" s="1"/>
      <c r="Z7" s="1"/>
      <c r="AA7" s="1"/>
      <c r="AB7" s="1"/>
      <c r="AC7" s="1"/>
      <c r="AD7" s="1"/>
      <c r="AE7" s="1"/>
    </row>
    <row r="8" spans="5:31">
      <c r="H8" s="127">
        <v>19045</v>
      </c>
      <c r="I8" s="119">
        <v>17</v>
      </c>
      <c r="J8" s="40" t="s">
        <v>23</v>
      </c>
      <c r="K8" s="279">
        <f t="shared" si="0"/>
        <v>17</v>
      </c>
      <c r="L8" s="379">
        <v>14085</v>
      </c>
      <c r="M8" s="54"/>
      <c r="Q8" s="1"/>
      <c r="R8" s="57"/>
      <c r="S8" s="31"/>
      <c r="T8" s="31"/>
      <c r="U8" s="31"/>
      <c r="V8" s="31"/>
      <c r="W8" s="1"/>
      <c r="X8" s="1"/>
      <c r="Y8" s="1"/>
      <c r="Z8" s="1"/>
      <c r="AA8" s="1"/>
      <c r="AB8" s="1"/>
      <c r="AC8" s="1"/>
      <c r="AD8" s="1"/>
      <c r="AE8" s="1"/>
    </row>
    <row r="9" spans="5:31">
      <c r="H9" s="127">
        <v>17497</v>
      </c>
      <c r="I9" s="119">
        <v>3</v>
      </c>
      <c r="J9" s="40" t="s">
        <v>12</v>
      </c>
      <c r="K9" s="279">
        <f t="shared" si="0"/>
        <v>3</v>
      </c>
      <c r="L9" s="379">
        <v>25058</v>
      </c>
      <c r="M9" s="54"/>
      <c r="Q9" s="1"/>
      <c r="R9" s="57"/>
      <c r="S9" s="31"/>
      <c r="T9" s="31"/>
      <c r="U9" s="31"/>
      <c r="V9" s="31"/>
      <c r="W9" s="1"/>
      <c r="X9" s="1"/>
      <c r="Y9" s="1"/>
      <c r="Z9" s="1"/>
      <c r="AA9" s="1"/>
      <c r="AB9" s="1"/>
      <c r="AC9" s="1"/>
      <c r="AD9" s="1"/>
      <c r="AE9" s="1"/>
    </row>
    <row r="10" spans="5:31">
      <c r="H10" s="127">
        <v>16914</v>
      </c>
      <c r="I10" s="119">
        <v>40</v>
      </c>
      <c r="J10" s="40" t="s">
        <v>2</v>
      </c>
      <c r="K10" s="279">
        <f t="shared" si="0"/>
        <v>40</v>
      </c>
      <c r="L10" s="379">
        <v>14796</v>
      </c>
      <c r="M10" s="54"/>
      <c r="Q10" s="1"/>
      <c r="R10" s="57"/>
      <c r="S10" s="31"/>
      <c r="T10" s="31"/>
      <c r="U10" s="31"/>
      <c r="V10" s="31"/>
      <c r="W10" s="1"/>
      <c r="X10" s="1"/>
      <c r="Y10" s="1"/>
      <c r="Z10" s="1"/>
      <c r="AA10" s="1"/>
      <c r="AB10" s="1"/>
      <c r="AC10" s="1"/>
      <c r="AD10" s="1"/>
      <c r="AE10" s="1"/>
    </row>
    <row r="11" spans="5:31">
      <c r="H11" s="127">
        <v>16545</v>
      </c>
      <c r="I11" s="119">
        <v>33</v>
      </c>
      <c r="J11" s="40" t="s">
        <v>0</v>
      </c>
      <c r="K11" s="279">
        <f t="shared" si="0"/>
        <v>33</v>
      </c>
      <c r="L11" s="379">
        <v>14923</v>
      </c>
      <c r="M11" s="54"/>
      <c r="N11" s="34"/>
      <c r="Q11" s="1"/>
      <c r="R11" s="57"/>
      <c r="S11" s="31"/>
      <c r="T11" s="31"/>
      <c r="U11" s="31"/>
      <c r="V11" s="31"/>
      <c r="W11" s="1"/>
      <c r="X11" s="1"/>
      <c r="Y11" s="1"/>
      <c r="Z11" s="1"/>
      <c r="AA11" s="1"/>
      <c r="AB11" s="1"/>
      <c r="AC11" s="1"/>
      <c r="AD11" s="1"/>
      <c r="AE11" s="1"/>
    </row>
    <row r="12" spans="5:31">
      <c r="H12" s="530">
        <v>12120</v>
      </c>
      <c r="I12" s="119">
        <v>38</v>
      </c>
      <c r="J12" s="40" t="s">
        <v>40</v>
      </c>
      <c r="K12" s="279">
        <f t="shared" si="0"/>
        <v>38</v>
      </c>
      <c r="L12" s="380">
        <v>9303</v>
      </c>
      <c r="M12" s="54"/>
      <c r="Q12" s="1"/>
      <c r="R12" s="57"/>
      <c r="S12" s="31"/>
      <c r="T12" s="31"/>
      <c r="U12" s="31"/>
      <c r="V12" s="31"/>
      <c r="W12" s="1"/>
      <c r="X12" s="1"/>
      <c r="Y12" s="1"/>
      <c r="Z12" s="1"/>
      <c r="AA12" s="1"/>
      <c r="AB12" s="1"/>
      <c r="AC12" s="1"/>
      <c r="AD12" s="1"/>
      <c r="AE12" s="1"/>
    </row>
    <row r="13" spans="5:31" ht="14.25" thickBot="1">
      <c r="E13" s="21"/>
      <c r="H13" s="529">
        <v>11684</v>
      </c>
      <c r="I13" s="195">
        <v>16</v>
      </c>
      <c r="J13" s="103" t="s">
        <v>3</v>
      </c>
      <c r="K13" s="279">
        <f t="shared" si="0"/>
        <v>16</v>
      </c>
      <c r="L13" s="380">
        <v>10089</v>
      </c>
      <c r="M13" s="54"/>
      <c r="Q13" s="1"/>
      <c r="R13" s="57"/>
      <c r="S13" s="31"/>
      <c r="T13" s="31"/>
      <c r="U13" s="31"/>
      <c r="V13" s="31"/>
      <c r="W13" s="1"/>
      <c r="X13" s="1"/>
      <c r="Y13" s="1"/>
      <c r="Z13" s="1"/>
      <c r="AA13" s="1"/>
      <c r="AB13" s="1"/>
      <c r="AC13" s="1"/>
      <c r="AD13" s="1"/>
      <c r="AE13" s="1"/>
    </row>
    <row r="14" spans="5:31" ht="14.25" thickTop="1">
      <c r="E14" s="21"/>
      <c r="H14" s="461">
        <v>9925</v>
      </c>
      <c r="I14" s="307">
        <v>21</v>
      </c>
      <c r="J14" s="536" t="s">
        <v>199</v>
      </c>
      <c r="K14" s="151" t="s">
        <v>9</v>
      </c>
      <c r="L14" s="381">
        <v>178254</v>
      </c>
      <c r="M14" s="1"/>
      <c r="N14" s="65"/>
      <c r="Q14" s="1"/>
      <c r="R14" s="57"/>
      <c r="S14" s="31"/>
      <c r="T14" s="31"/>
      <c r="U14" s="31"/>
      <c r="V14" s="31"/>
      <c r="W14" s="1"/>
      <c r="X14" s="1"/>
      <c r="Y14" s="1"/>
      <c r="Z14" s="1"/>
      <c r="AA14" s="1"/>
      <c r="AB14" s="1"/>
      <c r="AC14" s="1"/>
      <c r="AD14" s="1"/>
      <c r="AE14" s="1"/>
    </row>
    <row r="15" spans="5:31">
      <c r="H15" s="127">
        <v>6627</v>
      </c>
      <c r="I15" s="119">
        <v>11</v>
      </c>
      <c r="J15" s="40" t="s">
        <v>19</v>
      </c>
      <c r="K15" s="61"/>
      <c r="L15" s="32"/>
      <c r="M15" s="1"/>
      <c r="N15" s="65"/>
      <c r="Q15" s="1"/>
      <c r="R15" s="57"/>
      <c r="S15" s="31"/>
      <c r="T15" s="31"/>
      <c r="U15" s="31"/>
      <c r="V15" s="31"/>
      <c r="W15" s="1"/>
      <c r="X15" s="1"/>
      <c r="Y15" s="1"/>
      <c r="Z15" s="1"/>
      <c r="AA15" s="1"/>
      <c r="AB15" s="1"/>
      <c r="AC15" s="1"/>
      <c r="AD15" s="1"/>
      <c r="AE15" s="1"/>
    </row>
    <row r="16" spans="5:31">
      <c r="H16" s="127">
        <v>6379</v>
      </c>
      <c r="I16" s="119">
        <v>26</v>
      </c>
      <c r="J16" s="40" t="s">
        <v>32</v>
      </c>
      <c r="K16" s="61"/>
      <c r="L16" s="39"/>
      <c r="Q16" s="1"/>
      <c r="R16" s="57"/>
      <c r="S16" s="31"/>
      <c r="T16" s="31"/>
      <c r="U16" s="31"/>
      <c r="V16" s="31"/>
      <c r="W16" s="1"/>
      <c r="X16" s="1"/>
      <c r="Y16" s="1"/>
      <c r="Z16" s="1"/>
      <c r="AA16" s="1"/>
      <c r="AB16" s="1"/>
      <c r="AC16" s="1"/>
      <c r="AD16" s="1"/>
      <c r="AE16" s="1"/>
    </row>
    <row r="17" spans="1:31">
      <c r="H17" s="127">
        <v>3660</v>
      </c>
      <c r="I17" s="119">
        <v>14</v>
      </c>
      <c r="J17" s="40" t="s">
        <v>21</v>
      </c>
      <c r="L17" s="39"/>
      <c r="Q17" s="1"/>
      <c r="R17" s="57"/>
      <c r="S17" s="31"/>
      <c r="T17" s="31"/>
      <c r="U17" s="31"/>
      <c r="V17" s="31"/>
      <c r="W17" s="1"/>
      <c r="X17" s="1"/>
      <c r="Y17" s="1"/>
      <c r="Z17" s="1"/>
      <c r="AA17" s="1"/>
      <c r="AB17" s="1"/>
      <c r="AC17" s="1"/>
      <c r="AD17" s="1"/>
      <c r="AE17" s="1"/>
    </row>
    <row r="18" spans="1:31">
      <c r="H18" s="170">
        <v>3089</v>
      </c>
      <c r="I18" s="119">
        <v>25</v>
      </c>
      <c r="J18" s="40" t="s">
        <v>31</v>
      </c>
      <c r="K18" s="1"/>
      <c r="L18" s="262" t="s">
        <v>126</v>
      </c>
      <c r="M18" t="s">
        <v>71</v>
      </c>
      <c r="N18" s="51" t="s">
        <v>84</v>
      </c>
      <c r="Q18" s="1"/>
      <c r="R18" s="57"/>
      <c r="S18" s="31"/>
      <c r="T18" s="31"/>
      <c r="U18" s="31"/>
      <c r="V18" s="31"/>
      <c r="W18" s="1"/>
      <c r="X18" s="1"/>
      <c r="Y18" s="1"/>
      <c r="Z18" s="1"/>
      <c r="AA18" s="1"/>
      <c r="AB18" s="1"/>
      <c r="AC18" s="1"/>
      <c r="AD18" s="1"/>
      <c r="AE18" s="1"/>
    </row>
    <row r="19" spans="1:31" ht="14.25" thickBot="1">
      <c r="H19" s="128">
        <v>3055</v>
      </c>
      <c r="I19" s="119">
        <v>24</v>
      </c>
      <c r="J19" s="40" t="s">
        <v>30</v>
      </c>
      <c r="K19" s="164">
        <f>SUM(I4)</f>
        <v>13</v>
      </c>
      <c r="L19" s="40" t="s">
        <v>7</v>
      </c>
      <c r="M19" s="448">
        <v>11273</v>
      </c>
      <c r="N19" s="128">
        <f>SUM(H4)</f>
        <v>19841</v>
      </c>
      <c r="Q19" s="1"/>
      <c r="R19" s="57"/>
      <c r="S19" s="31"/>
      <c r="T19" s="31"/>
      <c r="U19" s="31"/>
      <c r="V19" s="31"/>
      <c r="W19" s="1"/>
      <c r="X19" s="1"/>
      <c r="Y19" s="1"/>
      <c r="Z19" s="1"/>
      <c r="AA19" s="1"/>
      <c r="AB19" s="1"/>
      <c r="AC19" s="1"/>
      <c r="AD19" s="1"/>
      <c r="AE19" s="1"/>
    </row>
    <row r="20" spans="1:31">
      <c r="A20" s="73" t="s">
        <v>48</v>
      </c>
      <c r="B20" s="74" t="s">
        <v>57</v>
      </c>
      <c r="C20" s="74" t="s">
        <v>218</v>
      </c>
      <c r="D20" s="74" t="s">
        <v>210</v>
      </c>
      <c r="E20" s="74" t="s">
        <v>55</v>
      </c>
      <c r="F20" s="74" t="s">
        <v>54</v>
      </c>
      <c r="G20" s="75" t="s">
        <v>56</v>
      </c>
      <c r="H20" s="127">
        <v>2255</v>
      </c>
      <c r="I20" s="119">
        <v>1</v>
      </c>
      <c r="J20" s="40" t="s">
        <v>4</v>
      </c>
      <c r="K20" s="164">
        <f t="shared" ref="K20:K28" si="1">SUM(I5)</f>
        <v>34</v>
      </c>
      <c r="L20" s="40" t="s">
        <v>1</v>
      </c>
      <c r="M20" s="449">
        <v>15688</v>
      </c>
      <c r="N20" s="128">
        <f t="shared" ref="N20:N28" si="2">SUM(H5)</f>
        <v>19694</v>
      </c>
      <c r="Q20" s="1"/>
      <c r="R20" s="57"/>
      <c r="S20" s="31"/>
      <c r="T20" s="31"/>
      <c r="U20" s="31"/>
      <c r="V20" s="31"/>
      <c r="W20" s="1"/>
      <c r="X20" s="1"/>
      <c r="Y20" s="1"/>
      <c r="Z20" s="1"/>
      <c r="AA20" s="1"/>
      <c r="AB20" s="1"/>
      <c r="AC20" s="1"/>
      <c r="AD20" s="1"/>
      <c r="AE20" s="1"/>
    </row>
    <row r="21" spans="1:31">
      <c r="A21" s="76">
        <v>1</v>
      </c>
      <c r="B21" s="40" t="s">
        <v>7</v>
      </c>
      <c r="C21" s="278">
        <f>SUM(H4)</f>
        <v>19841</v>
      </c>
      <c r="D21" s="9">
        <f>SUM(L4)</f>
        <v>10457</v>
      </c>
      <c r="E21" s="66">
        <f t="shared" ref="E21:E30" si="3">SUM(N19/M19*100)</f>
        <v>176.00461279162602</v>
      </c>
      <c r="F21" s="66">
        <f t="shared" ref="F21:F31" si="4">SUM(C21/D21*100)</f>
        <v>189.73893085971122</v>
      </c>
      <c r="G21" s="77"/>
      <c r="H21" s="127">
        <v>1550</v>
      </c>
      <c r="I21" s="119">
        <v>9</v>
      </c>
      <c r="J21" s="464" t="s">
        <v>208</v>
      </c>
      <c r="K21" s="164">
        <f t="shared" si="1"/>
        <v>2</v>
      </c>
      <c r="L21" s="40" t="s">
        <v>6</v>
      </c>
      <c r="M21" s="449">
        <v>12649</v>
      </c>
      <c r="N21" s="128">
        <f t="shared" si="2"/>
        <v>19567</v>
      </c>
      <c r="Q21" s="1"/>
      <c r="R21" s="57"/>
      <c r="S21" s="31"/>
      <c r="T21" s="31"/>
      <c r="U21" s="31"/>
      <c r="V21" s="31"/>
      <c r="W21" s="1"/>
      <c r="X21" s="1"/>
      <c r="Y21" s="1"/>
      <c r="Z21" s="1"/>
      <c r="AA21" s="1"/>
      <c r="AB21" s="1"/>
      <c r="AC21" s="1"/>
      <c r="AD21" s="1"/>
      <c r="AE21" s="1"/>
    </row>
    <row r="22" spans="1:31">
      <c r="A22" s="76">
        <v>2</v>
      </c>
      <c r="B22" s="40" t="s">
        <v>1</v>
      </c>
      <c r="C22" s="278">
        <f t="shared" ref="C22:C30" si="5">SUM(H5)</f>
        <v>19694</v>
      </c>
      <c r="D22" s="9">
        <f t="shared" ref="D22:D30" si="6">SUM(L5)</f>
        <v>13705</v>
      </c>
      <c r="E22" s="66">
        <f t="shared" si="3"/>
        <v>125.53544110147882</v>
      </c>
      <c r="F22" s="66">
        <f t="shared" si="4"/>
        <v>143.6993797883984</v>
      </c>
      <c r="G22" s="77"/>
      <c r="H22" s="53">
        <v>476</v>
      </c>
      <c r="I22" s="119">
        <v>39</v>
      </c>
      <c r="J22" s="40" t="s">
        <v>41</v>
      </c>
      <c r="K22" s="164">
        <f t="shared" si="1"/>
        <v>31</v>
      </c>
      <c r="L22" s="40" t="s">
        <v>72</v>
      </c>
      <c r="M22" s="449">
        <v>14936</v>
      </c>
      <c r="N22" s="128">
        <f t="shared" si="2"/>
        <v>19143</v>
      </c>
      <c r="Q22" s="1"/>
      <c r="R22" s="57"/>
      <c r="S22" s="31"/>
      <c r="T22" s="31"/>
      <c r="U22" s="31"/>
      <c r="V22" s="31"/>
      <c r="W22" s="1"/>
      <c r="X22" s="1"/>
      <c r="Y22" s="1"/>
      <c r="Z22" s="1"/>
      <c r="AA22" s="1"/>
      <c r="AB22" s="1"/>
      <c r="AC22" s="1"/>
      <c r="AD22" s="1"/>
      <c r="AE22" s="1"/>
    </row>
    <row r="23" spans="1:31">
      <c r="A23" s="76">
        <v>3</v>
      </c>
      <c r="B23" s="40" t="s">
        <v>6</v>
      </c>
      <c r="C23" s="300">
        <f t="shared" si="5"/>
        <v>19567</v>
      </c>
      <c r="D23" s="139">
        <f t="shared" si="6"/>
        <v>9725</v>
      </c>
      <c r="E23" s="301">
        <f t="shared" si="3"/>
        <v>154.69207051940865</v>
      </c>
      <c r="F23" s="301">
        <f t="shared" si="4"/>
        <v>201.20308483290489</v>
      </c>
      <c r="G23" s="77"/>
      <c r="H23" s="53">
        <v>362</v>
      </c>
      <c r="I23" s="119">
        <v>36</v>
      </c>
      <c r="J23" s="40" t="s">
        <v>5</v>
      </c>
      <c r="K23" s="164">
        <f t="shared" si="1"/>
        <v>17</v>
      </c>
      <c r="L23" s="40" t="s">
        <v>23</v>
      </c>
      <c r="M23" s="449">
        <v>20246</v>
      </c>
      <c r="N23" s="128">
        <f t="shared" si="2"/>
        <v>19045</v>
      </c>
      <c r="Q23" s="1"/>
      <c r="R23" s="57"/>
      <c r="S23" s="31"/>
      <c r="T23" s="31"/>
      <c r="U23" s="31"/>
      <c r="V23" s="31"/>
      <c r="W23" s="1"/>
      <c r="X23" s="1"/>
      <c r="Y23" s="1"/>
      <c r="Z23" s="1"/>
      <c r="AA23" s="1"/>
      <c r="AB23" s="1"/>
      <c r="AC23" s="1"/>
      <c r="AD23" s="1"/>
      <c r="AE23" s="1"/>
    </row>
    <row r="24" spans="1:31">
      <c r="A24" s="76">
        <v>4</v>
      </c>
      <c r="B24" s="40" t="s">
        <v>72</v>
      </c>
      <c r="C24" s="278">
        <f t="shared" si="5"/>
        <v>19143</v>
      </c>
      <c r="D24" s="9">
        <f t="shared" si="6"/>
        <v>13421</v>
      </c>
      <c r="E24" s="66">
        <f t="shared" si="3"/>
        <v>128.16684520621317</v>
      </c>
      <c r="F24" s="66">
        <f t="shared" si="4"/>
        <v>142.63467699873334</v>
      </c>
      <c r="G24" s="77"/>
      <c r="H24" s="127">
        <v>343</v>
      </c>
      <c r="I24" s="119">
        <v>4</v>
      </c>
      <c r="J24" s="40" t="s">
        <v>13</v>
      </c>
      <c r="K24" s="164">
        <f t="shared" si="1"/>
        <v>3</v>
      </c>
      <c r="L24" s="40" t="s">
        <v>12</v>
      </c>
      <c r="M24" s="449">
        <v>14297</v>
      </c>
      <c r="N24" s="128">
        <f t="shared" si="2"/>
        <v>17497</v>
      </c>
      <c r="Q24" s="1"/>
      <c r="R24" s="57"/>
      <c r="S24" s="31"/>
      <c r="T24" s="31"/>
      <c r="U24" s="31"/>
      <c r="V24" s="31"/>
      <c r="W24" s="1"/>
      <c r="X24" s="1"/>
      <c r="Y24" s="1"/>
      <c r="Z24" s="1"/>
      <c r="AA24" s="1"/>
      <c r="AB24" s="1"/>
      <c r="AC24" s="1"/>
      <c r="AD24" s="1"/>
      <c r="AE24" s="1"/>
    </row>
    <row r="25" spans="1:31">
      <c r="A25" s="76">
        <v>5</v>
      </c>
      <c r="B25" s="40" t="s">
        <v>23</v>
      </c>
      <c r="C25" s="278">
        <f t="shared" si="5"/>
        <v>19045</v>
      </c>
      <c r="D25" s="9">
        <f t="shared" si="6"/>
        <v>14085</v>
      </c>
      <c r="E25" s="66">
        <f t="shared" si="3"/>
        <v>94.067964042279968</v>
      </c>
      <c r="F25" s="66">
        <f t="shared" si="4"/>
        <v>135.2147674831381</v>
      </c>
      <c r="G25" s="87"/>
      <c r="H25" s="127">
        <v>311</v>
      </c>
      <c r="I25" s="119">
        <v>12</v>
      </c>
      <c r="J25" s="40" t="s">
        <v>20</v>
      </c>
      <c r="K25" s="164">
        <f t="shared" si="1"/>
        <v>40</v>
      </c>
      <c r="L25" s="40" t="s">
        <v>2</v>
      </c>
      <c r="M25" s="449">
        <v>12608</v>
      </c>
      <c r="N25" s="128">
        <f t="shared" si="2"/>
        <v>16914</v>
      </c>
      <c r="Q25" s="1"/>
      <c r="R25" s="57"/>
      <c r="S25" s="31"/>
      <c r="T25" s="31"/>
      <c r="U25" s="31"/>
      <c r="V25" s="31"/>
      <c r="W25" s="1"/>
      <c r="X25" s="1"/>
      <c r="Y25" s="1"/>
      <c r="Z25" s="1"/>
      <c r="AA25" s="1"/>
      <c r="AB25" s="1"/>
      <c r="AC25" s="1"/>
      <c r="AD25" s="1"/>
      <c r="AE25" s="1"/>
    </row>
    <row r="26" spans="1:31">
      <c r="A26" s="76">
        <v>6</v>
      </c>
      <c r="B26" s="40" t="s">
        <v>12</v>
      </c>
      <c r="C26" s="278">
        <f t="shared" si="5"/>
        <v>17497</v>
      </c>
      <c r="D26" s="9">
        <f t="shared" si="6"/>
        <v>25058</v>
      </c>
      <c r="E26" s="66">
        <f t="shared" si="3"/>
        <v>122.38231796880466</v>
      </c>
      <c r="F26" s="66">
        <f t="shared" si="4"/>
        <v>69.826003671482155</v>
      </c>
      <c r="G26" s="77"/>
      <c r="H26" s="127">
        <v>282</v>
      </c>
      <c r="I26" s="119">
        <v>29</v>
      </c>
      <c r="J26" s="40" t="s">
        <v>58</v>
      </c>
      <c r="K26" s="164">
        <f t="shared" si="1"/>
        <v>33</v>
      </c>
      <c r="L26" s="40" t="s">
        <v>0</v>
      </c>
      <c r="M26" s="449">
        <v>14234</v>
      </c>
      <c r="N26" s="128">
        <f t="shared" si="2"/>
        <v>16545</v>
      </c>
      <c r="Q26" s="1"/>
      <c r="R26" s="57"/>
      <c r="S26" s="31"/>
      <c r="T26" s="31"/>
      <c r="U26" s="31"/>
      <c r="V26" s="31"/>
      <c r="W26" s="1"/>
      <c r="X26" s="1"/>
      <c r="Y26" s="1"/>
      <c r="Z26" s="1"/>
      <c r="AA26" s="1"/>
      <c r="AB26" s="1"/>
      <c r="AC26" s="1"/>
      <c r="AD26" s="1"/>
      <c r="AE26" s="1"/>
    </row>
    <row r="27" spans="1:31">
      <c r="A27" s="76">
        <v>7</v>
      </c>
      <c r="B27" s="40" t="s">
        <v>2</v>
      </c>
      <c r="C27" s="278">
        <f t="shared" si="5"/>
        <v>16914</v>
      </c>
      <c r="D27" s="9">
        <f t="shared" si="6"/>
        <v>14796</v>
      </c>
      <c r="E27" s="66">
        <f t="shared" si="3"/>
        <v>134.15291878172587</v>
      </c>
      <c r="F27" s="66">
        <f t="shared" si="4"/>
        <v>114.31467964314679</v>
      </c>
      <c r="G27" s="77"/>
      <c r="H27" s="127">
        <v>251</v>
      </c>
      <c r="I27" s="119">
        <v>27</v>
      </c>
      <c r="J27" s="40" t="s">
        <v>33</v>
      </c>
      <c r="K27" s="164">
        <f t="shared" si="1"/>
        <v>38</v>
      </c>
      <c r="L27" s="40" t="s">
        <v>40</v>
      </c>
      <c r="M27" s="450">
        <v>15333</v>
      </c>
      <c r="N27" s="128">
        <f t="shared" si="2"/>
        <v>12120</v>
      </c>
      <c r="Q27" s="1"/>
      <c r="R27" s="57"/>
      <c r="S27" s="31"/>
      <c r="T27" s="31"/>
      <c r="U27" s="31"/>
      <c r="V27" s="31"/>
      <c r="W27" s="1"/>
      <c r="X27" s="1"/>
      <c r="Y27" s="1"/>
      <c r="Z27" s="1"/>
      <c r="AA27" s="1"/>
      <c r="AB27" s="1"/>
      <c r="AC27" s="1"/>
      <c r="AD27" s="1"/>
      <c r="AE27" s="1"/>
    </row>
    <row r="28" spans="1:31" ht="14.25" thickBot="1">
      <c r="A28" s="76">
        <v>8</v>
      </c>
      <c r="B28" s="40" t="s">
        <v>0</v>
      </c>
      <c r="C28" s="278">
        <f t="shared" si="5"/>
        <v>16545</v>
      </c>
      <c r="D28" s="9">
        <f t="shared" si="6"/>
        <v>14923</v>
      </c>
      <c r="E28" s="66">
        <f t="shared" si="3"/>
        <v>116.23577350007027</v>
      </c>
      <c r="F28" s="66">
        <f t="shared" si="4"/>
        <v>110.86912819138244</v>
      </c>
      <c r="G28" s="88"/>
      <c r="H28" s="127">
        <v>229</v>
      </c>
      <c r="I28" s="119">
        <v>32</v>
      </c>
      <c r="J28" s="40" t="s">
        <v>37</v>
      </c>
      <c r="K28" s="254">
        <f t="shared" si="1"/>
        <v>16</v>
      </c>
      <c r="L28" s="103" t="s">
        <v>3</v>
      </c>
      <c r="M28" s="470">
        <v>11570</v>
      </c>
      <c r="N28" s="235">
        <f t="shared" si="2"/>
        <v>11684</v>
      </c>
      <c r="Q28" s="1"/>
      <c r="R28" s="57"/>
      <c r="S28" s="31"/>
      <c r="T28" s="31"/>
      <c r="U28" s="31"/>
      <c r="V28" s="31"/>
      <c r="W28" s="1"/>
      <c r="X28" s="1"/>
      <c r="Y28" s="1"/>
      <c r="Z28" s="1"/>
      <c r="AA28" s="1"/>
      <c r="AB28" s="1"/>
      <c r="AC28" s="1"/>
      <c r="AD28" s="1"/>
      <c r="AE28" s="1"/>
    </row>
    <row r="29" spans="1:31" ht="14.25" thickTop="1">
      <c r="A29" s="76">
        <v>9</v>
      </c>
      <c r="B29" s="40" t="s">
        <v>40</v>
      </c>
      <c r="C29" s="278">
        <f t="shared" si="5"/>
        <v>12120</v>
      </c>
      <c r="D29" s="9">
        <f t="shared" si="6"/>
        <v>9303</v>
      </c>
      <c r="E29" s="66">
        <f t="shared" si="3"/>
        <v>79.045196634709441</v>
      </c>
      <c r="F29" s="66">
        <f t="shared" si="4"/>
        <v>130.28055465978716</v>
      </c>
      <c r="G29" s="87"/>
      <c r="H29" s="127">
        <v>160</v>
      </c>
      <c r="I29" s="119">
        <v>20</v>
      </c>
      <c r="J29" s="40" t="s">
        <v>26</v>
      </c>
      <c r="K29" s="162"/>
      <c r="L29" s="162" t="s">
        <v>216</v>
      </c>
      <c r="M29" s="451">
        <v>180345</v>
      </c>
      <c r="N29" s="243">
        <f>SUM(H44)</f>
        <v>211235</v>
      </c>
      <c r="Q29" s="1"/>
      <c r="R29" s="57"/>
      <c r="S29" s="31"/>
      <c r="T29" s="31"/>
      <c r="U29" s="31"/>
      <c r="V29" s="31"/>
      <c r="W29" s="1"/>
      <c r="X29" s="1"/>
      <c r="Y29" s="1"/>
      <c r="Z29" s="1"/>
      <c r="AA29" s="1"/>
      <c r="AB29" s="1"/>
      <c r="AC29" s="1"/>
      <c r="AD29" s="1"/>
      <c r="AE29" s="1"/>
    </row>
    <row r="30" spans="1:31" ht="14.25" thickBot="1">
      <c r="A30" s="89">
        <v>10</v>
      </c>
      <c r="B30" s="103" t="s">
        <v>3</v>
      </c>
      <c r="C30" s="278">
        <f t="shared" si="5"/>
        <v>11684</v>
      </c>
      <c r="D30" s="9">
        <f t="shared" si="6"/>
        <v>10089</v>
      </c>
      <c r="E30" s="72">
        <f t="shared" si="3"/>
        <v>100.98530682800346</v>
      </c>
      <c r="F30" s="78">
        <f t="shared" si="4"/>
        <v>115.80929725443552</v>
      </c>
      <c r="G30" s="90"/>
      <c r="H30" s="53">
        <v>70</v>
      </c>
      <c r="I30" s="119">
        <v>15</v>
      </c>
      <c r="J30" s="40" t="s">
        <v>22</v>
      </c>
      <c r="K30" s="1"/>
      <c r="Q30" s="1"/>
      <c r="R30" s="57"/>
      <c r="S30" s="31"/>
      <c r="T30" s="31"/>
      <c r="U30" s="31"/>
      <c r="V30" s="31"/>
      <c r="W30" s="1"/>
      <c r="X30" s="1"/>
      <c r="Y30" s="1"/>
      <c r="Z30" s="1"/>
      <c r="AA30" s="1"/>
      <c r="AB30" s="1"/>
      <c r="AC30" s="1"/>
      <c r="AD30" s="1"/>
      <c r="AE30" s="1"/>
    </row>
    <row r="31" spans="1:31" ht="14.25" thickBot="1">
      <c r="A31" s="80"/>
      <c r="B31" s="81" t="s">
        <v>61</v>
      </c>
      <c r="C31" s="82">
        <f>SUM(H44)</f>
        <v>211235</v>
      </c>
      <c r="D31" s="82">
        <f>SUM(L14)</f>
        <v>178254</v>
      </c>
      <c r="E31" s="85">
        <f>SUM(N29/M29*100)</f>
        <v>117.1282819041282</v>
      </c>
      <c r="F31" s="78">
        <f t="shared" si="4"/>
        <v>118.50224959888698</v>
      </c>
      <c r="G31" s="86"/>
      <c r="H31" s="127">
        <v>64</v>
      </c>
      <c r="I31" s="119">
        <v>10</v>
      </c>
      <c r="J31" s="40" t="s">
        <v>18</v>
      </c>
      <c r="K31" s="1"/>
      <c r="L31" s="65"/>
      <c r="M31" s="31"/>
      <c r="N31" s="31"/>
      <c r="Q31" s="1"/>
      <c r="R31" s="57"/>
      <c r="S31" s="31"/>
      <c r="T31" s="31"/>
      <c r="U31" s="31"/>
      <c r="V31" s="31"/>
      <c r="W31" s="1"/>
      <c r="X31" s="1"/>
      <c r="Y31" s="1"/>
      <c r="Z31" s="1"/>
      <c r="AA31" s="1"/>
      <c r="AB31" s="1"/>
      <c r="AC31" s="1"/>
      <c r="AD31" s="1"/>
      <c r="AE31" s="1"/>
    </row>
    <row r="32" spans="1:31">
      <c r="H32" s="128">
        <v>40</v>
      </c>
      <c r="I32" s="119">
        <v>5</v>
      </c>
      <c r="J32" s="40" t="s">
        <v>14</v>
      </c>
      <c r="K32" s="1"/>
      <c r="L32" s="65"/>
      <c r="M32" s="31"/>
      <c r="N32" s="31"/>
      <c r="Q32" s="1"/>
      <c r="R32" s="57"/>
      <c r="S32" s="31"/>
      <c r="T32" s="31"/>
      <c r="U32" s="31"/>
      <c r="V32" s="31"/>
      <c r="W32" s="1"/>
      <c r="X32" s="1"/>
      <c r="Y32" s="1"/>
      <c r="Z32" s="1"/>
      <c r="AA32" s="1"/>
      <c r="AB32" s="1"/>
      <c r="AC32" s="1"/>
      <c r="AD32" s="1"/>
      <c r="AE32" s="1"/>
    </row>
    <row r="33" spans="3:31">
      <c r="C33" s="31"/>
      <c r="D33" s="1"/>
      <c r="E33" s="22"/>
      <c r="H33" s="127">
        <v>36</v>
      </c>
      <c r="I33" s="119">
        <v>18</v>
      </c>
      <c r="J33" s="40" t="s">
        <v>24</v>
      </c>
      <c r="K33" s="1"/>
      <c r="L33" s="65"/>
      <c r="M33" s="31"/>
      <c r="N33" s="31"/>
      <c r="Q33" s="1"/>
      <c r="R33" s="57"/>
      <c r="S33" s="31"/>
      <c r="T33" s="31"/>
      <c r="U33" s="31"/>
      <c r="V33" s="31"/>
      <c r="W33" s="1"/>
      <c r="X33" s="1"/>
      <c r="Y33" s="1"/>
      <c r="Z33" s="1"/>
      <c r="AA33" s="1"/>
      <c r="AB33" s="1"/>
      <c r="AC33" s="1"/>
      <c r="AD33" s="1"/>
      <c r="AE33" s="1"/>
    </row>
    <row r="34" spans="3:31">
      <c r="H34" s="127">
        <v>20</v>
      </c>
      <c r="I34" s="119">
        <v>23</v>
      </c>
      <c r="J34" s="40" t="s">
        <v>29</v>
      </c>
      <c r="K34" s="1"/>
      <c r="L34" s="65"/>
      <c r="M34" s="31"/>
      <c r="N34" s="31"/>
      <c r="Q34" s="1"/>
      <c r="R34" s="57"/>
      <c r="S34" s="31"/>
      <c r="T34" s="31"/>
      <c r="U34" s="31"/>
      <c r="V34" s="31"/>
      <c r="W34" s="1"/>
      <c r="X34" s="1"/>
      <c r="Y34" s="1"/>
      <c r="Z34" s="1"/>
      <c r="AA34" s="1"/>
      <c r="AB34" s="1"/>
      <c r="AC34" s="1"/>
      <c r="AD34" s="1"/>
      <c r="AE34" s="1"/>
    </row>
    <row r="35" spans="3:31">
      <c r="C35" s="31"/>
      <c r="D35" s="1"/>
      <c r="E35" s="22"/>
      <c r="F35" s="1"/>
      <c r="H35" s="170">
        <v>1</v>
      </c>
      <c r="I35" s="119">
        <v>30</v>
      </c>
      <c r="J35" s="40" t="s">
        <v>35</v>
      </c>
      <c r="K35" s="1"/>
      <c r="L35" s="65"/>
      <c r="M35" s="31"/>
      <c r="N35" s="31"/>
      <c r="Q35" s="1"/>
      <c r="R35" s="57"/>
      <c r="S35" s="31"/>
      <c r="T35" s="31"/>
      <c r="U35" s="31"/>
      <c r="V35" s="31"/>
      <c r="W35" s="1"/>
      <c r="X35" s="1"/>
      <c r="Y35" s="1"/>
      <c r="Z35" s="1"/>
      <c r="AA35" s="1"/>
      <c r="AB35" s="1"/>
      <c r="AC35" s="1"/>
      <c r="AD35" s="1"/>
      <c r="AE35" s="1"/>
    </row>
    <row r="36" spans="3:31">
      <c r="H36" s="128">
        <v>0</v>
      </c>
      <c r="I36" s="119">
        <v>6</v>
      </c>
      <c r="J36" s="40" t="s">
        <v>15</v>
      </c>
      <c r="K36" s="1"/>
      <c r="L36" s="65"/>
      <c r="M36" s="31"/>
      <c r="N36" s="31"/>
      <c r="Q36" s="1"/>
      <c r="R36" s="57"/>
      <c r="S36" s="31"/>
      <c r="T36" s="31"/>
      <c r="U36" s="31"/>
      <c r="V36" s="31"/>
      <c r="W36" s="1"/>
      <c r="X36" s="1"/>
      <c r="Y36" s="1"/>
      <c r="Z36" s="1"/>
      <c r="AA36" s="1"/>
      <c r="AB36" s="1"/>
      <c r="AC36" s="1"/>
      <c r="AD36" s="1"/>
      <c r="AE36" s="1"/>
    </row>
    <row r="37" spans="3:31">
      <c r="H37" s="127">
        <v>0</v>
      </c>
      <c r="I37" s="119">
        <v>7</v>
      </c>
      <c r="J37" s="40" t="s">
        <v>16</v>
      </c>
      <c r="K37" s="1"/>
      <c r="L37" s="65"/>
      <c r="M37" s="31"/>
      <c r="N37" s="31"/>
      <c r="Q37" s="1"/>
      <c r="R37" s="57"/>
      <c r="S37" s="31"/>
      <c r="T37" s="31"/>
      <c r="U37" s="31"/>
      <c r="V37" s="31"/>
      <c r="W37" s="1"/>
      <c r="X37" s="1"/>
      <c r="Y37" s="1"/>
      <c r="Z37" s="1"/>
      <c r="AA37" s="1"/>
      <c r="AB37" s="1"/>
      <c r="AC37" s="1"/>
      <c r="AD37" s="1"/>
      <c r="AE37" s="1"/>
    </row>
    <row r="38" spans="3:31">
      <c r="H38" s="127">
        <v>0</v>
      </c>
      <c r="I38" s="119">
        <v>8</v>
      </c>
      <c r="J38" s="40" t="s">
        <v>17</v>
      </c>
      <c r="K38" s="1"/>
      <c r="L38" s="65"/>
      <c r="M38" s="31"/>
      <c r="N38" s="31"/>
      <c r="Q38" s="1"/>
      <c r="R38" s="57"/>
      <c r="S38" s="31"/>
      <c r="T38" s="31"/>
      <c r="U38" s="31"/>
      <c r="V38" s="31"/>
      <c r="W38" s="1"/>
      <c r="X38" s="1"/>
      <c r="Y38" s="1"/>
      <c r="Z38" s="1"/>
      <c r="AA38" s="1"/>
      <c r="AB38" s="1"/>
      <c r="AC38" s="1"/>
      <c r="AD38" s="1"/>
      <c r="AE38" s="1"/>
    </row>
    <row r="39" spans="3:31">
      <c r="H39" s="127">
        <v>0</v>
      </c>
      <c r="I39" s="119">
        <v>19</v>
      </c>
      <c r="J39" s="40" t="s">
        <v>25</v>
      </c>
      <c r="K39" s="1"/>
      <c r="L39" s="65"/>
      <c r="M39" s="31"/>
      <c r="N39" s="31"/>
      <c r="Q39" s="1"/>
      <c r="R39" s="57"/>
      <c r="S39" s="31"/>
      <c r="T39" s="31"/>
      <c r="U39" s="31"/>
      <c r="V39" s="31"/>
      <c r="W39" s="1"/>
      <c r="X39" s="1"/>
      <c r="Y39" s="1"/>
      <c r="Z39" s="1"/>
      <c r="AA39" s="1"/>
      <c r="AB39" s="1"/>
      <c r="AC39" s="1"/>
      <c r="AD39" s="1"/>
      <c r="AE39" s="1"/>
    </row>
    <row r="40" spans="3:31">
      <c r="H40" s="127">
        <v>0</v>
      </c>
      <c r="I40" s="119">
        <v>22</v>
      </c>
      <c r="J40" s="40" t="s">
        <v>28</v>
      </c>
      <c r="K40" s="1"/>
      <c r="L40" s="65"/>
      <c r="M40" s="31"/>
      <c r="N40" s="31"/>
      <c r="Q40" s="1"/>
      <c r="R40" s="57"/>
      <c r="S40" s="31"/>
      <c r="T40" s="31"/>
      <c r="U40" s="31"/>
      <c r="V40" s="31"/>
      <c r="W40" s="1"/>
      <c r="X40" s="1"/>
      <c r="Y40" s="1"/>
      <c r="Z40" s="1"/>
      <c r="AA40" s="1"/>
      <c r="AB40" s="1"/>
      <c r="AC40" s="1"/>
      <c r="AD40" s="1"/>
      <c r="AE40" s="1"/>
    </row>
    <row r="41" spans="3:31">
      <c r="H41" s="462">
        <v>0</v>
      </c>
      <c r="I41" s="119">
        <v>28</v>
      </c>
      <c r="J41" s="40" t="s">
        <v>34</v>
      </c>
      <c r="K41" s="1"/>
      <c r="L41" s="1"/>
      <c r="N41" s="31"/>
      <c r="Q41" s="1"/>
      <c r="R41" s="57"/>
      <c r="S41" s="31"/>
      <c r="T41" s="31"/>
      <c r="U41" s="31"/>
      <c r="V41" s="31"/>
      <c r="W41" s="1"/>
      <c r="X41" s="1"/>
      <c r="Y41" s="1"/>
      <c r="Z41" s="1"/>
      <c r="AA41" s="1"/>
      <c r="AB41" s="1"/>
      <c r="AC41" s="1"/>
      <c r="AD41" s="1"/>
      <c r="AE41" s="1"/>
    </row>
    <row r="42" spans="3:31">
      <c r="H42" s="127">
        <v>0</v>
      </c>
      <c r="I42" s="119">
        <v>35</v>
      </c>
      <c r="J42" s="40" t="s">
        <v>38</v>
      </c>
      <c r="K42" s="1"/>
      <c r="L42" s="1"/>
      <c r="M42" s="57"/>
      <c r="N42" s="31"/>
      <c r="Q42" s="1"/>
      <c r="R42" s="57"/>
      <c r="S42" s="31"/>
      <c r="T42" s="31"/>
      <c r="U42" s="31"/>
      <c r="V42" s="31"/>
      <c r="W42" s="1"/>
      <c r="X42" s="1"/>
      <c r="Y42" s="1"/>
      <c r="Z42" s="1"/>
      <c r="AA42" s="1"/>
      <c r="AB42" s="1"/>
      <c r="AC42" s="1"/>
      <c r="AD42" s="1"/>
      <c r="AE42" s="1"/>
    </row>
    <row r="43" spans="3:31">
      <c r="H43" s="402">
        <v>0</v>
      </c>
      <c r="I43" s="119">
        <v>37</v>
      </c>
      <c r="J43" s="40" t="s">
        <v>39</v>
      </c>
      <c r="K43" s="1"/>
      <c r="L43" s="1"/>
      <c r="M43" s="57"/>
      <c r="N43" s="31"/>
      <c r="Q43" s="1"/>
      <c r="R43" s="57"/>
      <c r="S43" s="37"/>
      <c r="T43" s="37"/>
      <c r="U43" s="37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3:31">
      <c r="H44" s="167">
        <f>SUM(H4:H43)</f>
        <v>211235</v>
      </c>
      <c r="I44" s="119"/>
      <c r="J44" s="5" t="s">
        <v>52</v>
      </c>
      <c r="K44" s="1"/>
      <c r="L44" s="1"/>
      <c r="M44" s="57"/>
      <c r="N44" s="31"/>
      <c r="Q44" s="1"/>
      <c r="R44" s="57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3:31">
      <c r="K45" s="1"/>
      <c r="L45" s="1"/>
      <c r="M45" s="57"/>
      <c r="N45" s="31"/>
      <c r="Q45" s="1"/>
      <c r="R45" s="154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3:31">
      <c r="L46" s="1"/>
      <c r="M46" s="57"/>
      <c r="N46" s="31"/>
      <c r="Q46" s="1"/>
      <c r="R46" s="152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3:31">
      <c r="L47" s="1"/>
      <c r="M47" s="57"/>
      <c r="N47" s="31"/>
      <c r="Q47" s="1"/>
      <c r="R47" s="153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1"/>
    </row>
    <row r="48" spans="3:31">
      <c r="C48" s="1"/>
      <c r="D48" s="1"/>
      <c r="E48" s="1"/>
      <c r="F48" s="1"/>
      <c r="G48" s="1"/>
      <c r="H48" s="263" t="s">
        <v>218</v>
      </c>
      <c r="I48" s="119"/>
      <c r="J48" s="264" t="s">
        <v>105</v>
      </c>
      <c r="K48" s="5"/>
      <c r="L48" s="452" t="s">
        <v>210</v>
      </c>
      <c r="M48" s="57"/>
      <c r="N48" s="31"/>
      <c r="Q48" s="1"/>
      <c r="R48" s="57"/>
      <c r="S48" s="31"/>
      <c r="T48" s="31"/>
      <c r="U48" s="31"/>
      <c r="V48" s="31"/>
      <c r="W48" s="1"/>
      <c r="X48" s="1"/>
      <c r="Y48" s="1"/>
      <c r="Z48" s="1"/>
      <c r="AA48" s="1"/>
      <c r="AB48" s="1"/>
      <c r="AC48" s="1"/>
      <c r="AD48" s="1"/>
      <c r="AE48" s="1"/>
    </row>
    <row r="49" spans="1:31">
      <c r="A49" s="1"/>
      <c r="B49" s="1"/>
      <c r="C49" s="1"/>
      <c r="D49" s="1"/>
      <c r="E49" s="1"/>
      <c r="F49" s="1"/>
      <c r="G49" s="1"/>
      <c r="H49" s="135" t="s">
        <v>122</v>
      </c>
      <c r="I49" s="119"/>
      <c r="J49" s="203" t="s">
        <v>11</v>
      </c>
      <c r="K49" s="5"/>
      <c r="L49" s="452" t="s">
        <v>122</v>
      </c>
      <c r="M49" s="118"/>
      <c r="Q49" s="1"/>
      <c r="R49" s="57"/>
      <c r="S49" s="31"/>
      <c r="T49" s="31"/>
      <c r="U49" s="31"/>
      <c r="V49" s="31"/>
      <c r="W49" s="1"/>
      <c r="X49" s="1"/>
      <c r="Y49" s="1"/>
      <c r="Z49" s="1"/>
      <c r="AA49" s="1"/>
      <c r="AB49" s="1"/>
      <c r="AC49" s="1"/>
      <c r="AD49" s="1"/>
      <c r="AE49" s="1"/>
    </row>
    <row r="50" spans="1:31">
      <c r="A50" s="1"/>
      <c r="B50" s="1"/>
      <c r="C50" s="1"/>
      <c r="D50" s="1"/>
      <c r="E50" s="1"/>
      <c r="F50" s="1"/>
      <c r="G50" s="1"/>
      <c r="H50" s="458">
        <v>36578</v>
      </c>
      <c r="I50" s="119">
        <v>16</v>
      </c>
      <c r="J50" s="40" t="s">
        <v>3</v>
      </c>
      <c r="K50" s="446">
        <f>SUM(I50)</f>
        <v>16</v>
      </c>
      <c r="L50" s="453">
        <v>28888</v>
      </c>
      <c r="M50" s="54"/>
      <c r="Q50" s="1"/>
      <c r="R50" s="57"/>
      <c r="S50" s="31"/>
      <c r="T50" s="31"/>
      <c r="U50" s="31"/>
      <c r="V50" s="31"/>
      <c r="W50" s="1"/>
      <c r="X50" s="1"/>
      <c r="Y50" s="1"/>
      <c r="Z50" s="1"/>
      <c r="AA50" s="1"/>
      <c r="AB50" s="1"/>
      <c r="AC50" s="1"/>
      <c r="AD50" s="1"/>
      <c r="AE50" s="1"/>
    </row>
    <row r="51" spans="1:31">
      <c r="A51" s="1"/>
      <c r="B51" s="1"/>
      <c r="C51" s="1"/>
      <c r="D51" s="1"/>
      <c r="E51" s="1"/>
      <c r="F51" s="1"/>
      <c r="G51" s="1"/>
      <c r="H51" s="127">
        <v>6519</v>
      </c>
      <c r="I51" s="119">
        <v>25</v>
      </c>
      <c r="J51" s="40" t="s">
        <v>31</v>
      </c>
      <c r="K51" s="446">
        <f t="shared" ref="K51:K59" si="7">SUM(I51)</f>
        <v>25</v>
      </c>
      <c r="L51" s="454">
        <v>459</v>
      </c>
      <c r="M51" s="54"/>
      <c r="Q51" s="1"/>
      <c r="R51" s="57"/>
      <c r="S51" s="31"/>
      <c r="T51" s="31"/>
      <c r="U51" s="31"/>
      <c r="V51" s="3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4.25" thickBot="1">
      <c r="A52" s="1"/>
      <c r="B52" s="1"/>
      <c r="C52" s="1"/>
      <c r="D52" s="1"/>
      <c r="E52" s="1"/>
      <c r="F52" s="1"/>
      <c r="G52" s="1"/>
      <c r="H52" s="127">
        <v>3227</v>
      </c>
      <c r="I52" s="119">
        <v>26</v>
      </c>
      <c r="J52" s="40" t="s">
        <v>32</v>
      </c>
      <c r="K52" s="446">
        <f t="shared" si="7"/>
        <v>26</v>
      </c>
      <c r="L52" s="454">
        <v>2924</v>
      </c>
      <c r="M52" s="54"/>
      <c r="Q52" s="1"/>
      <c r="R52" s="57"/>
      <c r="S52" s="31"/>
      <c r="T52" s="31"/>
      <c r="U52" s="31"/>
      <c r="V52" s="31"/>
      <c r="W52" s="1"/>
      <c r="X52" s="1"/>
      <c r="Y52" s="1"/>
      <c r="Z52" s="1"/>
      <c r="AA52" s="1"/>
      <c r="AB52" s="1"/>
      <c r="AC52" s="1"/>
      <c r="AD52" s="1"/>
      <c r="AE52" s="1"/>
    </row>
    <row r="53" spans="1:31">
      <c r="A53" s="73" t="s">
        <v>48</v>
      </c>
      <c r="B53" s="74" t="s">
        <v>57</v>
      </c>
      <c r="C53" s="74" t="s">
        <v>218</v>
      </c>
      <c r="D53" s="74" t="s">
        <v>210</v>
      </c>
      <c r="E53" s="74" t="s">
        <v>55</v>
      </c>
      <c r="F53" s="74" t="s">
        <v>54</v>
      </c>
      <c r="G53" s="75" t="s">
        <v>56</v>
      </c>
      <c r="H53" s="53">
        <v>1829</v>
      </c>
      <c r="I53" s="119">
        <v>38</v>
      </c>
      <c r="J53" s="40" t="s">
        <v>40</v>
      </c>
      <c r="K53" s="446">
        <f t="shared" si="7"/>
        <v>38</v>
      </c>
      <c r="L53" s="454">
        <v>1304</v>
      </c>
      <c r="M53" s="54"/>
      <c r="Q53" s="1"/>
      <c r="R53" s="57"/>
      <c r="S53" s="31"/>
      <c r="T53" s="31"/>
      <c r="U53" s="31"/>
      <c r="V53" s="31"/>
      <c r="W53" s="1"/>
      <c r="X53" s="1"/>
      <c r="Y53" s="1"/>
      <c r="Z53" s="1"/>
      <c r="AA53" s="1"/>
      <c r="AB53" s="1"/>
      <c r="AC53" s="1"/>
      <c r="AD53" s="1"/>
      <c r="AE53" s="1"/>
    </row>
    <row r="54" spans="1:31">
      <c r="A54" s="76">
        <v>1</v>
      </c>
      <c r="B54" s="40" t="s">
        <v>3</v>
      </c>
      <c r="C54" s="52">
        <f>SUM(H50)</f>
        <v>36578</v>
      </c>
      <c r="D54" s="139">
        <f>SUM(L50)</f>
        <v>28888</v>
      </c>
      <c r="E54" s="66">
        <f t="shared" ref="E54:E63" si="8">SUM(N67/M67*100)</f>
        <v>132.06484456800376</v>
      </c>
      <c r="F54" s="66">
        <f t="shared" ref="F54:F61" si="9">SUM(C54/D54*100)</f>
        <v>126.62004984768762</v>
      </c>
      <c r="G54" s="77"/>
      <c r="H54" s="53">
        <v>789</v>
      </c>
      <c r="I54" s="119">
        <v>31</v>
      </c>
      <c r="J54" s="40" t="s">
        <v>130</v>
      </c>
      <c r="K54" s="446">
        <f t="shared" si="7"/>
        <v>31</v>
      </c>
      <c r="L54" s="454">
        <v>548</v>
      </c>
      <c r="M54" s="54"/>
      <c r="Q54" s="1"/>
      <c r="R54" s="57"/>
      <c r="S54" s="31"/>
      <c r="T54" s="31"/>
      <c r="U54" s="31"/>
      <c r="V54" s="31"/>
      <c r="W54" s="1"/>
      <c r="X54" s="1"/>
      <c r="Y54" s="1"/>
      <c r="Z54" s="1"/>
      <c r="AA54" s="1"/>
      <c r="AB54" s="1"/>
      <c r="AC54" s="1"/>
      <c r="AD54" s="1"/>
      <c r="AE54" s="1"/>
    </row>
    <row r="55" spans="1:31">
      <c r="A55" s="76">
        <v>2</v>
      </c>
      <c r="B55" s="40" t="s">
        <v>31</v>
      </c>
      <c r="C55" s="52">
        <f t="shared" ref="C55:C63" si="10">SUM(H51)</f>
        <v>6519</v>
      </c>
      <c r="D55" s="139">
        <f t="shared" ref="D55:D63" si="11">SUM(L51)</f>
        <v>459</v>
      </c>
      <c r="E55" s="66">
        <f t="shared" si="8"/>
        <v>153.17199248120301</v>
      </c>
      <c r="F55" s="66">
        <f t="shared" si="9"/>
        <v>1420.2614379084966</v>
      </c>
      <c r="G55" s="77"/>
      <c r="H55" s="53">
        <v>769</v>
      </c>
      <c r="I55" s="119">
        <v>34</v>
      </c>
      <c r="J55" s="40" t="s">
        <v>1</v>
      </c>
      <c r="K55" s="446">
        <f t="shared" si="7"/>
        <v>34</v>
      </c>
      <c r="L55" s="454">
        <v>594</v>
      </c>
      <c r="M55" s="54"/>
      <c r="Q55" s="1"/>
      <c r="R55" s="57"/>
      <c r="S55" s="31"/>
      <c r="T55" s="31"/>
      <c r="U55" s="31"/>
      <c r="V55" s="31"/>
      <c r="W55" s="1"/>
      <c r="X55" s="1"/>
      <c r="Y55" s="1"/>
      <c r="Z55" s="1"/>
      <c r="AA55" s="1"/>
      <c r="AB55" s="1"/>
      <c r="AC55" s="1"/>
      <c r="AD55" s="1"/>
      <c r="AE55" s="1"/>
    </row>
    <row r="56" spans="1:31">
      <c r="A56" s="76">
        <v>3</v>
      </c>
      <c r="B56" s="40" t="s">
        <v>32</v>
      </c>
      <c r="C56" s="52">
        <f t="shared" si="10"/>
        <v>3227</v>
      </c>
      <c r="D56" s="139">
        <f t="shared" si="11"/>
        <v>2924</v>
      </c>
      <c r="E56" s="66">
        <f t="shared" si="8"/>
        <v>135.93091828138165</v>
      </c>
      <c r="F56" s="66">
        <f t="shared" si="9"/>
        <v>110.3625170998632</v>
      </c>
      <c r="G56" s="77"/>
      <c r="H56" s="127">
        <v>735</v>
      </c>
      <c r="I56" s="119">
        <v>14</v>
      </c>
      <c r="J56" s="40" t="s">
        <v>21</v>
      </c>
      <c r="K56" s="446">
        <f t="shared" si="7"/>
        <v>14</v>
      </c>
      <c r="L56" s="454">
        <v>565</v>
      </c>
      <c r="M56" s="54"/>
      <c r="Q56" s="1"/>
      <c r="R56" s="57"/>
      <c r="S56" s="31"/>
      <c r="T56" s="31"/>
      <c r="U56" s="31"/>
      <c r="V56" s="31"/>
      <c r="W56" s="1"/>
      <c r="X56" s="1"/>
      <c r="Y56" s="1"/>
      <c r="Z56" s="1"/>
      <c r="AA56" s="1"/>
      <c r="AB56" s="1"/>
      <c r="AC56" s="1"/>
      <c r="AD56" s="1"/>
      <c r="AE56" s="1"/>
    </row>
    <row r="57" spans="1:31">
      <c r="A57" s="76">
        <v>4</v>
      </c>
      <c r="B57" s="40" t="s">
        <v>40</v>
      </c>
      <c r="C57" s="52">
        <f t="shared" si="10"/>
        <v>1829</v>
      </c>
      <c r="D57" s="139">
        <f t="shared" si="11"/>
        <v>1304</v>
      </c>
      <c r="E57" s="66">
        <f t="shared" si="8"/>
        <v>92.094662638469288</v>
      </c>
      <c r="F57" s="66">
        <f t="shared" si="9"/>
        <v>140.26073619631902</v>
      </c>
      <c r="G57" s="77"/>
      <c r="H57" s="53">
        <v>722</v>
      </c>
      <c r="I57" s="119">
        <v>33</v>
      </c>
      <c r="J57" s="40" t="s">
        <v>0</v>
      </c>
      <c r="K57" s="446">
        <f t="shared" si="7"/>
        <v>33</v>
      </c>
      <c r="L57" s="454">
        <v>479</v>
      </c>
      <c r="M57" s="54"/>
      <c r="Q57" s="1"/>
      <c r="R57" s="57"/>
      <c r="S57" s="31"/>
      <c r="T57" s="31"/>
      <c r="U57" s="31"/>
      <c r="V57" s="31"/>
      <c r="W57" s="1"/>
      <c r="X57" s="1"/>
      <c r="Y57" s="1"/>
      <c r="Z57" s="1"/>
      <c r="AA57" s="1"/>
      <c r="AB57" s="1"/>
      <c r="AC57" s="1"/>
      <c r="AD57" s="1"/>
      <c r="AE57" s="1"/>
    </row>
    <row r="58" spans="1:31">
      <c r="A58" s="76">
        <v>5</v>
      </c>
      <c r="B58" s="40" t="s">
        <v>130</v>
      </c>
      <c r="C58" s="52">
        <f t="shared" si="10"/>
        <v>789</v>
      </c>
      <c r="D58" s="139">
        <f t="shared" si="11"/>
        <v>548</v>
      </c>
      <c r="E58" s="66">
        <f t="shared" si="8"/>
        <v>118.46846846846846</v>
      </c>
      <c r="F58" s="66">
        <f t="shared" si="9"/>
        <v>143.97810218978103</v>
      </c>
      <c r="G58" s="87"/>
      <c r="H58" s="53">
        <v>497</v>
      </c>
      <c r="I58" s="119">
        <v>1</v>
      </c>
      <c r="J58" s="40" t="s">
        <v>4</v>
      </c>
      <c r="K58" s="446">
        <f t="shared" si="7"/>
        <v>1</v>
      </c>
      <c r="L58" s="454">
        <v>461</v>
      </c>
      <c r="M58" s="54"/>
      <c r="Q58" s="1"/>
      <c r="R58" s="57"/>
      <c r="S58" s="31"/>
      <c r="T58" s="31"/>
      <c r="U58" s="31"/>
      <c r="V58" s="3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4.25" thickBot="1">
      <c r="A59" s="76">
        <v>6</v>
      </c>
      <c r="B59" s="40" t="s">
        <v>1</v>
      </c>
      <c r="C59" s="52">
        <f t="shared" si="10"/>
        <v>769</v>
      </c>
      <c r="D59" s="139">
        <f t="shared" si="11"/>
        <v>594</v>
      </c>
      <c r="E59" s="66">
        <f t="shared" si="8"/>
        <v>117.76416539050535</v>
      </c>
      <c r="F59" s="66">
        <f t="shared" si="9"/>
        <v>129.46127946127945</v>
      </c>
      <c r="G59" s="77"/>
      <c r="H59" s="532">
        <v>396</v>
      </c>
      <c r="I59" s="195">
        <v>40</v>
      </c>
      <c r="J59" s="103" t="s">
        <v>2</v>
      </c>
      <c r="K59" s="447">
        <f t="shared" si="7"/>
        <v>40</v>
      </c>
      <c r="L59" s="455">
        <v>545</v>
      </c>
      <c r="M59" s="54"/>
      <c r="Q59" s="1"/>
      <c r="R59" s="57"/>
      <c r="S59" s="31"/>
      <c r="T59" s="31"/>
      <c r="U59" s="31"/>
      <c r="V59" s="31"/>
      <c r="W59" s="1"/>
      <c r="X59" s="1"/>
      <c r="Y59" s="1"/>
      <c r="Z59" s="1"/>
      <c r="AA59" s="1"/>
      <c r="AB59" s="1"/>
      <c r="AC59" s="1"/>
      <c r="AD59" s="1"/>
      <c r="AE59" s="1"/>
    </row>
    <row r="60" spans="1:31" s="58" customFormat="1" ht="14.25" thickTop="1">
      <c r="A60" s="519">
        <v>7</v>
      </c>
      <c r="B60" s="40" t="s">
        <v>21</v>
      </c>
      <c r="C60" s="128">
        <f t="shared" si="10"/>
        <v>735</v>
      </c>
      <c r="D60" s="139">
        <f t="shared" si="11"/>
        <v>565</v>
      </c>
      <c r="E60" s="301">
        <f t="shared" si="8"/>
        <v>188.46153846153845</v>
      </c>
      <c r="F60" s="301">
        <f t="shared" si="9"/>
        <v>130.08849557522123</v>
      </c>
      <c r="G60" s="520"/>
      <c r="H60" s="539">
        <v>323</v>
      </c>
      <c r="I60" s="307">
        <v>17</v>
      </c>
      <c r="J60" s="546" t="s">
        <v>23</v>
      </c>
      <c r="K60" s="521" t="s">
        <v>9</v>
      </c>
      <c r="L60" s="522">
        <v>39013</v>
      </c>
      <c r="M60" s="523"/>
      <c r="N60" s="130"/>
      <c r="Q60" s="129"/>
      <c r="R60" s="523"/>
      <c r="S60" s="130"/>
      <c r="T60" s="130"/>
      <c r="U60" s="130"/>
      <c r="V60" s="130"/>
      <c r="W60" s="129"/>
      <c r="X60" s="129"/>
      <c r="Y60" s="129"/>
      <c r="Z60" s="129"/>
      <c r="AA60" s="129"/>
      <c r="AB60" s="129"/>
      <c r="AC60" s="129"/>
      <c r="AD60" s="129"/>
      <c r="AE60" s="129"/>
    </row>
    <row r="61" spans="1:31">
      <c r="A61" s="76">
        <v>8</v>
      </c>
      <c r="B61" s="40" t="s">
        <v>0</v>
      </c>
      <c r="C61" s="52">
        <f t="shared" si="10"/>
        <v>722</v>
      </c>
      <c r="D61" s="139">
        <f t="shared" si="11"/>
        <v>479</v>
      </c>
      <c r="E61" s="66">
        <f t="shared" si="8"/>
        <v>85.850178359096319</v>
      </c>
      <c r="F61" s="66">
        <f t="shared" si="9"/>
        <v>150.73068893528182</v>
      </c>
      <c r="G61" s="88"/>
      <c r="H61" s="53">
        <v>206</v>
      </c>
      <c r="I61" s="119">
        <v>24</v>
      </c>
      <c r="J61" s="409" t="s">
        <v>30</v>
      </c>
      <c r="K61" s="67"/>
      <c r="L61" s="1"/>
      <c r="M61" s="57"/>
      <c r="N61" s="31"/>
      <c r="Q61" s="1"/>
      <c r="R61" s="57"/>
      <c r="S61" s="31"/>
      <c r="T61" s="31"/>
      <c r="U61" s="31"/>
      <c r="V61" s="31"/>
      <c r="W61" s="1"/>
      <c r="X61" s="1"/>
      <c r="Y61" s="1"/>
      <c r="Z61" s="1"/>
      <c r="AA61" s="1"/>
      <c r="AB61" s="1"/>
      <c r="AC61" s="1"/>
      <c r="AD61" s="1"/>
      <c r="AE61" s="1"/>
    </row>
    <row r="62" spans="1:31">
      <c r="A62" s="76">
        <v>9</v>
      </c>
      <c r="B62" s="40" t="s">
        <v>4</v>
      </c>
      <c r="C62" s="52">
        <f t="shared" si="10"/>
        <v>497</v>
      </c>
      <c r="D62" s="139">
        <f t="shared" si="11"/>
        <v>461</v>
      </c>
      <c r="E62" s="66">
        <f t="shared" si="8"/>
        <v>214.22413793103448</v>
      </c>
      <c r="F62" s="66">
        <f>SUM(C62/D62*100)</f>
        <v>107.80911062906723</v>
      </c>
      <c r="G62" s="87"/>
      <c r="H62" s="127">
        <v>196</v>
      </c>
      <c r="I62" s="119">
        <v>13</v>
      </c>
      <c r="J62" s="40" t="s">
        <v>7</v>
      </c>
      <c r="K62" s="67"/>
      <c r="L62" s="1"/>
      <c r="M62" s="57"/>
      <c r="N62" s="31"/>
      <c r="Q62" s="1"/>
      <c r="R62" s="57"/>
      <c r="S62" s="31"/>
      <c r="T62" s="31"/>
      <c r="U62" s="31"/>
      <c r="V62" s="3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4.25" thickBot="1">
      <c r="A63" s="89">
        <v>10</v>
      </c>
      <c r="B63" s="103" t="s">
        <v>2</v>
      </c>
      <c r="C63" s="52">
        <f t="shared" si="10"/>
        <v>396</v>
      </c>
      <c r="D63" s="139">
        <f t="shared" si="11"/>
        <v>545</v>
      </c>
      <c r="E63" s="72">
        <f t="shared" si="8"/>
        <v>106.1662198391421</v>
      </c>
      <c r="F63" s="66">
        <f>SUM(C63/D63*100)</f>
        <v>72.660550458715605</v>
      </c>
      <c r="G63" s="90"/>
      <c r="H63" s="53">
        <v>164</v>
      </c>
      <c r="I63" s="119">
        <v>37</v>
      </c>
      <c r="J63" s="40" t="s">
        <v>39</v>
      </c>
      <c r="K63" s="67"/>
      <c r="L63" s="1"/>
      <c r="M63" s="57"/>
      <c r="N63" s="31"/>
      <c r="Q63" s="1"/>
      <c r="R63" s="57"/>
      <c r="S63" s="31"/>
      <c r="T63" s="31"/>
      <c r="U63" s="31"/>
      <c r="V63" s="3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4.25" thickBot="1">
      <c r="A64" s="80"/>
      <c r="B64" s="81" t="s">
        <v>62</v>
      </c>
      <c r="C64" s="82">
        <f>SUM(H90)</f>
        <v>53185</v>
      </c>
      <c r="D64" s="82">
        <f>SUM(L60)</f>
        <v>39013</v>
      </c>
      <c r="E64" s="85">
        <f>SUM(N77/M77*100)</f>
        <v>130.81709956709958</v>
      </c>
      <c r="F64" s="85">
        <f>SUM(C64/D64*100)</f>
        <v>136.32635275421015</v>
      </c>
      <c r="G64" s="86"/>
      <c r="H64" s="485">
        <v>80</v>
      </c>
      <c r="I64" s="119">
        <v>9</v>
      </c>
      <c r="J64" s="464" t="s">
        <v>208</v>
      </c>
      <c r="K64" s="61"/>
      <c r="L64" s="1"/>
      <c r="M64" s="57"/>
      <c r="N64" s="31"/>
      <c r="Q64" s="1"/>
      <c r="R64" s="57"/>
      <c r="S64" s="31"/>
      <c r="T64" s="31"/>
      <c r="U64" s="31"/>
      <c r="V64" s="31"/>
      <c r="W64" s="1"/>
      <c r="X64" s="1"/>
      <c r="Y64" s="1"/>
      <c r="Z64" s="1"/>
      <c r="AA64" s="1"/>
      <c r="AB64" s="1"/>
      <c r="AC64" s="1"/>
      <c r="AD64" s="1"/>
      <c r="AE64" s="1"/>
    </row>
    <row r="65" spans="3:31">
      <c r="H65" s="52">
        <v>60</v>
      </c>
      <c r="I65" s="119">
        <v>15</v>
      </c>
      <c r="J65" s="40" t="s">
        <v>22</v>
      </c>
      <c r="L65" s="1"/>
      <c r="M65" s="57"/>
      <c r="N65" s="31"/>
      <c r="Q65" s="1"/>
      <c r="R65" s="57"/>
      <c r="S65" s="31"/>
      <c r="T65" s="31"/>
      <c r="U65" s="31"/>
      <c r="V65" s="31"/>
      <c r="W65" s="1"/>
      <c r="X65" s="1"/>
      <c r="Y65" s="1"/>
      <c r="Z65" s="1"/>
      <c r="AA65" s="1"/>
      <c r="AB65" s="1"/>
      <c r="AC65" s="1"/>
      <c r="AD65" s="1"/>
      <c r="AE65" s="1"/>
    </row>
    <row r="66" spans="3:31">
      <c r="H66" s="53">
        <v>42</v>
      </c>
      <c r="I66" s="119">
        <v>19</v>
      </c>
      <c r="J66" s="40" t="s">
        <v>25</v>
      </c>
      <c r="K66" s="1"/>
      <c r="L66" s="265" t="s">
        <v>105</v>
      </c>
      <c r="M66" s="478" t="s">
        <v>78</v>
      </c>
      <c r="N66" s="51" t="s">
        <v>84</v>
      </c>
      <c r="Q66" s="1"/>
      <c r="R66" s="57"/>
      <c r="S66" s="31"/>
      <c r="T66" s="31"/>
      <c r="U66" s="31"/>
      <c r="V66" s="31"/>
      <c r="W66" s="1"/>
      <c r="X66" s="1"/>
      <c r="Y66" s="1"/>
      <c r="Z66" s="1"/>
      <c r="AA66" s="1"/>
      <c r="AB66" s="1"/>
      <c r="AC66" s="1"/>
      <c r="AD66" s="1"/>
      <c r="AE66" s="1"/>
    </row>
    <row r="67" spans="3:31">
      <c r="C67" s="31"/>
      <c r="H67" s="127">
        <v>41</v>
      </c>
      <c r="I67" s="119">
        <v>36</v>
      </c>
      <c r="J67" s="40" t="s">
        <v>5</v>
      </c>
      <c r="K67" s="5">
        <f>SUM(I50)</f>
        <v>16</v>
      </c>
      <c r="L67" s="40" t="s">
        <v>3</v>
      </c>
      <c r="M67" s="240">
        <v>27697</v>
      </c>
      <c r="N67" s="128">
        <f>SUM(H50)</f>
        <v>36578</v>
      </c>
      <c r="Q67" s="1"/>
      <c r="R67" s="57"/>
      <c r="S67" s="31"/>
      <c r="T67" s="31"/>
      <c r="U67" s="31"/>
      <c r="V67" s="31"/>
      <c r="W67" s="1"/>
      <c r="X67" s="1"/>
      <c r="Y67" s="1"/>
      <c r="Z67" s="1"/>
      <c r="AA67" s="1"/>
      <c r="AB67" s="1"/>
      <c r="AC67" s="1"/>
      <c r="AD67" s="1"/>
      <c r="AE67" s="1"/>
    </row>
    <row r="68" spans="3:31">
      <c r="C68" s="31"/>
      <c r="H68" s="53">
        <v>12</v>
      </c>
      <c r="I68" s="119">
        <v>23</v>
      </c>
      <c r="J68" s="40" t="s">
        <v>29</v>
      </c>
      <c r="K68" s="5">
        <f t="shared" ref="K68:K76" si="12">SUM(I51)</f>
        <v>25</v>
      </c>
      <c r="L68" s="40" t="s">
        <v>31</v>
      </c>
      <c r="M68" s="241">
        <v>4256</v>
      </c>
      <c r="N68" s="128">
        <f t="shared" ref="N68:N76" si="13">SUM(H51)</f>
        <v>6519</v>
      </c>
      <c r="Q68" s="1"/>
      <c r="R68" s="57"/>
      <c r="S68" s="31"/>
      <c r="T68" s="31"/>
      <c r="U68" s="31"/>
      <c r="V68" s="31"/>
      <c r="W68" s="1"/>
      <c r="X68" s="1"/>
      <c r="Y68" s="1"/>
      <c r="Z68" s="1"/>
      <c r="AA68" s="1"/>
      <c r="AB68" s="1"/>
      <c r="AC68" s="1"/>
      <c r="AD68" s="1"/>
      <c r="AE68" s="1"/>
    </row>
    <row r="69" spans="3:31">
      <c r="C69" s="1"/>
      <c r="H69" s="53">
        <v>0</v>
      </c>
      <c r="I69" s="119">
        <v>2</v>
      </c>
      <c r="J69" s="40" t="s">
        <v>6</v>
      </c>
      <c r="K69" s="5">
        <f t="shared" si="12"/>
        <v>26</v>
      </c>
      <c r="L69" s="40" t="s">
        <v>32</v>
      </c>
      <c r="M69" s="241">
        <v>2374</v>
      </c>
      <c r="N69" s="128">
        <f t="shared" si="13"/>
        <v>3227</v>
      </c>
      <c r="Q69" s="1"/>
      <c r="R69" s="57"/>
      <c r="S69" s="31"/>
      <c r="T69" s="31"/>
      <c r="U69" s="31"/>
      <c r="V69" s="31"/>
      <c r="W69" s="1"/>
      <c r="X69" s="1"/>
      <c r="Y69" s="1"/>
      <c r="Z69" s="1"/>
      <c r="AA69" s="1"/>
      <c r="AB69" s="1"/>
      <c r="AC69" s="1"/>
      <c r="AD69" s="1"/>
      <c r="AE69" s="1"/>
    </row>
    <row r="70" spans="3:31">
      <c r="H70" s="53">
        <v>0</v>
      </c>
      <c r="I70" s="119">
        <v>3</v>
      </c>
      <c r="J70" s="40" t="s">
        <v>12</v>
      </c>
      <c r="K70" s="5">
        <f t="shared" si="12"/>
        <v>38</v>
      </c>
      <c r="L70" s="40" t="s">
        <v>40</v>
      </c>
      <c r="M70" s="241">
        <v>1986</v>
      </c>
      <c r="N70" s="128">
        <f t="shared" si="13"/>
        <v>1829</v>
      </c>
      <c r="Q70" s="1"/>
      <c r="R70" s="57"/>
      <c r="S70" s="31"/>
      <c r="T70" s="31"/>
      <c r="U70" s="31"/>
      <c r="V70" s="31"/>
      <c r="W70" s="1"/>
      <c r="X70" s="1"/>
      <c r="Y70" s="1"/>
      <c r="Z70" s="1"/>
      <c r="AA70" s="1"/>
      <c r="AB70" s="1"/>
      <c r="AC70" s="1"/>
      <c r="AD70" s="1"/>
      <c r="AE70" s="1"/>
    </row>
    <row r="71" spans="3:31">
      <c r="H71" s="127">
        <v>0</v>
      </c>
      <c r="I71" s="119">
        <v>4</v>
      </c>
      <c r="J71" s="40" t="s">
        <v>13</v>
      </c>
      <c r="K71" s="5">
        <f t="shared" si="12"/>
        <v>31</v>
      </c>
      <c r="L71" s="40" t="s">
        <v>130</v>
      </c>
      <c r="M71" s="241">
        <v>666</v>
      </c>
      <c r="N71" s="128">
        <f t="shared" si="13"/>
        <v>789</v>
      </c>
      <c r="Q71" s="1"/>
      <c r="R71" s="57"/>
      <c r="S71" s="31"/>
      <c r="T71" s="31"/>
      <c r="U71" s="31"/>
      <c r="V71" s="31"/>
      <c r="W71" s="1"/>
      <c r="X71" s="1"/>
      <c r="Y71" s="1"/>
      <c r="Z71" s="1"/>
      <c r="AA71" s="1"/>
      <c r="AB71" s="1"/>
      <c r="AC71" s="1"/>
      <c r="AD71" s="1"/>
      <c r="AE71" s="1"/>
    </row>
    <row r="72" spans="3:31">
      <c r="H72" s="53">
        <v>0</v>
      </c>
      <c r="I72" s="119">
        <v>5</v>
      </c>
      <c r="J72" s="40" t="s">
        <v>14</v>
      </c>
      <c r="K72" s="5">
        <f t="shared" si="12"/>
        <v>34</v>
      </c>
      <c r="L72" s="40" t="s">
        <v>1</v>
      </c>
      <c r="M72" s="241">
        <v>653</v>
      </c>
      <c r="N72" s="128">
        <f t="shared" si="13"/>
        <v>769</v>
      </c>
      <c r="Q72" s="1"/>
      <c r="R72" s="57"/>
      <c r="S72" s="31"/>
      <c r="T72" s="31"/>
      <c r="U72" s="31"/>
      <c r="V72" s="31"/>
      <c r="W72" s="1"/>
      <c r="X72" s="1"/>
      <c r="Y72" s="1"/>
      <c r="Z72" s="1"/>
      <c r="AA72" s="1"/>
      <c r="AB72" s="1"/>
      <c r="AC72" s="1"/>
      <c r="AD72" s="1"/>
      <c r="AE72" s="1"/>
    </row>
    <row r="73" spans="3:31">
      <c r="H73" s="53">
        <v>0</v>
      </c>
      <c r="I73" s="119">
        <v>6</v>
      </c>
      <c r="J73" s="40" t="s">
        <v>15</v>
      </c>
      <c r="K73" s="5">
        <f t="shared" si="12"/>
        <v>14</v>
      </c>
      <c r="L73" s="40" t="s">
        <v>21</v>
      </c>
      <c r="M73" s="241">
        <v>390</v>
      </c>
      <c r="N73" s="128">
        <f t="shared" si="13"/>
        <v>735</v>
      </c>
      <c r="Q73" s="1"/>
      <c r="R73" s="57"/>
      <c r="S73" s="31"/>
      <c r="T73" s="31"/>
      <c r="U73" s="31"/>
      <c r="V73" s="31"/>
      <c r="W73" s="1"/>
      <c r="X73" s="1"/>
      <c r="Y73" s="1"/>
      <c r="Z73" s="1"/>
      <c r="AA73" s="1"/>
      <c r="AB73" s="1"/>
      <c r="AC73" s="1"/>
      <c r="AD73" s="1"/>
      <c r="AE73" s="1"/>
    </row>
    <row r="74" spans="3:31">
      <c r="H74" s="53">
        <v>0</v>
      </c>
      <c r="I74" s="119">
        <v>7</v>
      </c>
      <c r="J74" s="40" t="s">
        <v>16</v>
      </c>
      <c r="K74" s="5">
        <f t="shared" si="12"/>
        <v>33</v>
      </c>
      <c r="L74" s="40" t="s">
        <v>0</v>
      </c>
      <c r="M74" s="241">
        <v>841</v>
      </c>
      <c r="N74" s="128">
        <f t="shared" si="13"/>
        <v>722</v>
      </c>
      <c r="Q74" s="1"/>
      <c r="R74" s="57"/>
      <c r="S74" s="31"/>
      <c r="T74" s="31"/>
      <c r="U74" s="31"/>
      <c r="V74" s="31"/>
      <c r="W74" s="1"/>
      <c r="X74" s="1"/>
      <c r="Y74" s="1"/>
      <c r="Z74" s="1"/>
      <c r="AA74" s="1"/>
      <c r="AB74" s="1"/>
      <c r="AC74" s="1"/>
      <c r="AD74" s="1"/>
      <c r="AE74" s="1"/>
    </row>
    <row r="75" spans="3:31">
      <c r="H75" s="53">
        <v>0</v>
      </c>
      <c r="I75" s="119">
        <v>8</v>
      </c>
      <c r="J75" s="40" t="s">
        <v>17</v>
      </c>
      <c r="K75" s="5">
        <f t="shared" si="12"/>
        <v>1</v>
      </c>
      <c r="L75" s="40" t="s">
        <v>4</v>
      </c>
      <c r="M75" s="241">
        <v>232</v>
      </c>
      <c r="N75" s="128">
        <f t="shared" si="13"/>
        <v>497</v>
      </c>
      <c r="Q75" s="1"/>
      <c r="R75" s="57"/>
      <c r="S75" s="31"/>
      <c r="T75" s="31"/>
      <c r="U75" s="31"/>
      <c r="V75" s="31"/>
      <c r="W75" s="1"/>
      <c r="X75" s="1"/>
      <c r="Y75" s="1"/>
      <c r="Z75" s="1"/>
      <c r="AA75" s="1"/>
      <c r="AB75" s="1"/>
      <c r="AC75" s="1"/>
      <c r="AD75" s="1"/>
      <c r="AE75" s="1"/>
    </row>
    <row r="76" spans="3:31" ht="14.25" thickBot="1">
      <c r="H76" s="53">
        <v>0</v>
      </c>
      <c r="I76" s="119">
        <v>10</v>
      </c>
      <c r="J76" s="40" t="s">
        <v>18</v>
      </c>
      <c r="K76" s="18">
        <f t="shared" si="12"/>
        <v>40</v>
      </c>
      <c r="L76" s="103" t="s">
        <v>2</v>
      </c>
      <c r="M76" s="242">
        <v>373</v>
      </c>
      <c r="N76" s="235">
        <f t="shared" si="13"/>
        <v>396</v>
      </c>
      <c r="Q76" s="1"/>
      <c r="R76" s="57"/>
      <c r="S76" s="31"/>
      <c r="T76" s="31"/>
      <c r="U76" s="31"/>
      <c r="V76" s="31"/>
      <c r="W76" s="1"/>
      <c r="X76" s="1"/>
      <c r="Y76" s="1"/>
      <c r="Z76" s="1"/>
      <c r="AA76" s="1"/>
      <c r="AB76" s="1"/>
      <c r="AC76" s="1"/>
      <c r="AD76" s="1"/>
      <c r="AE76" s="1"/>
    </row>
    <row r="77" spans="3:31" ht="14.25" thickTop="1">
      <c r="H77" s="53">
        <v>0</v>
      </c>
      <c r="I77" s="119">
        <v>11</v>
      </c>
      <c r="J77" s="40" t="s">
        <v>19</v>
      </c>
      <c r="K77" s="5"/>
      <c r="L77" s="162" t="s">
        <v>70</v>
      </c>
      <c r="M77" s="414">
        <v>40656</v>
      </c>
      <c r="N77" s="243">
        <f>SUM(H90)</f>
        <v>53185</v>
      </c>
      <c r="Q77" s="1"/>
      <c r="R77" s="57"/>
      <c r="S77" s="31"/>
      <c r="T77" s="31"/>
      <c r="U77" s="31"/>
      <c r="V77" s="31"/>
      <c r="W77" s="1"/>
      <c r="X77" s="1"/>
      <c r="Y77" s="1"/>
      <c r="Z77" s="1"/>
      <c r="AA77" s="1"/>
      <c r="AB77" s="1"/>
      <c r="AC77" s="1"/>
      <c r="AD77" s="1"/>
      <c r="AE77" s="1"/>
    </row>
    <row r="78" spans="3:31">
      <c r="H78" s="52">
        <v>0</v>
      </c>
      <c r="I78" s="119">
        <v>12</v>
      </c>
      <c r="J78" s="40" t="s">
        <v>20</v>
      </c>
      <c r="M78" s="58"/>
      <c r="Q78" s="1"/>
      <c r="R78" s="57"/>
      <c r="S78" s="31"/>
      <c r="T78" s="31"/>
      <c r="U78" s="31"/>
      <c r="V78" s="31"/>
      <c r="W78" s="1"/>
      <c r="X78" s="1"/>
      <c r="Y78" s="1"/>
      <c r="Z78" s="1"/>
      <c r="AA78" s="1"/>
      <c r="AB78" s="1"/>
      <c r="AC78" s="1"/>
      <c r="AD78" s="1"/>
      <c r="AE78" s="1"/>
    </row>
    <row r="79" spans="3:31">
      <c r="H79" s="127">
        <v>0</v>
      </c>
      <c r="I79" s="119">
        <v>18</v>
      </c>
      <c r="J79" s="40" t="s">
        <v>24</v>
      </c>
      <c r="Q79" s="1"/>
      <c r="R79" s="57"/>
      <c r="S79" s="31"/>
      <c r="T79" s="31"/>
      <c r="U79" s="31"/>
      <c r="V79" s="31"/>
      <c r="W79" s="1"/>
      <c r="X79" s="1"/>
      <c r="Y79" s="1"/>
      <c r="Z79" s="1"/>
      <c r="AA79" s="1"/>
      <c r="AB79" s="1"/>
      <c r="AC79" s="1"/>
      <c r="AD79" s="1"/>
      <c r="AE79" s="1"/>
    </row>
    <row r="80" spans="3:31">
      <c r="H80" s="485">
        <v>0</v>
      </c>
      <c r="I80" s="119">
        <v>20</v>
      </c>
      <c r="J80" s="40" t="s">
        <v>26</v>
      </c>
      <c r="Q80" s="1"/>
      <c r="R80" s="57"/>
      <c r="S80" s="31"/>
      <c r="T80" s="31"/>
      <c r="U80" s="31"/>
      <c r="V80" s="31"/>
      <c r="W80" s="1"/>
      <c r="X80" s="1"/>
      <c r="Y80" s="1"/>
      <c r="Z80" s="1"/>
      <c r="AA80" s="1"/>
      <c r="AB80" s="1"/>
      <c r="AC80" s="1"/>
      <c r="AD80" s="1"/>
      <c r="AE80" s="1"/>
    </row>
    <row r="81" spans="8:31">
      <c r="H81" s="52">
        <v>0</v>
      </c>
      <c r="I81" s="119">
        <v>21</v>
      </c>
      <c r="J81" s="40" t="s">
        <v>81</v>
      </c>
      <c r="Q81" s="1"/>
      <c r="R81" s="57"/>
      <c r="S81" s="31"/>
      <c r="T81" s="31"/>
      <c r="U81" s="31"/>
      <c r="V81" s="31"/>
      <c r="W81" s="1"/>
      <c r="X81" s="1"/>
      <c r="Y81" s="1"/>
      <c r="Z81" s="1"/>
      <c r="AA81" s="1"/>
      <c r="AB81" s="1"/>
      <c r="AC81" s="1"/>
      <c r="AD81" s="1"/>
      <c r="AE81" s="1"/>
    </row>
    <row r="82" spans="8:31">
      <c r="H82" s="53">
        <v>0</v>
      </c>
      <c r="I82" s="119">
        <v>22</v>
      </c>
      <c r="J82" s="40" t="s">
        <v>28</v>
      </c>
      <c r="Q82" s="1"/>
      <c r="R82" s="57"/>
      <c r="S82" s="31"/>
      <c r="T82" s="31"/>
      <c r="U82" s="31"/>
      <c r="V82" s="31"/>
      <c r="W82" s="1"/>
      <c r="X82" s="1"/>
      <c r="Y82" s="1"/>
      <c r="Z82" s="1"/>
      <c r="AA82" s="1"/>
      <c r="AB82" s="1"/>
      <c r="AC82" s="1"/>
      <c r="AD82" s="1"/>
      <c r="AE82" s="1"/>
    </row>
    <row r="83" spans="8:31">
      <c r="H83" s="127">
        <v>0</v>
      </c>
      <c r="I83" s="119">
        <v>27</v>
      </c>
      <c r="J83" s="40" t="s">
        <v>33</v>
      </c>
      <c r="Q83" s="1"/>
      <c r="R83" s="57"/>
      <c r="S83" s="31"/>
      <c r="T83" s="31"/>
      <c r="U83" s="31"/>
      <c r="V83" s="31"/>
      <c r="W83" s="1"/>
      <c r="X83" s="1"/>
      <c r="Y83" s="1"/>
      <c r="Z83" s="1"/>
      <c r="AA83" s="1"/>
      <c r="AB83" s="1"/>
      <c r="AC83" s="1"/>
      <c r="AD83" s="1"/>
      <c r="AE83" s="1"/>
    </row>
    <row r="84" spans="8:31">
      <c r="H84" s="127">
        <v>0</v>
      </c>
      <c r="I84" s="119">
        <v>28</v>
      </c>
      <c r="J84" s="40" t="s">
        <v>34</v>
      </c>
      <c r="Q84" s="1"/>
      <c r="R84" s="57"/>
      <c r="S84" s="31"/>
      <c r="T84" s="31"/>
      <c r="U84" s="31"/>
      <c r="V84" s="31"/>
      <c r="W84" s="1"/>
      <c r="X84" s="1"/>
      <c r="Y84" s="1"/>
      <c r="Z84" s="1"/>
      <c r="AA84" s="1"/>
      <c r="AB84" s="1"/>
      <c r="AC84" s="1"/>
      <c r="AD84" s="1"/>
      <c r="AE84" s="1"/>
    </row>
    <row r="85" spans="8:31">
      <c r="H85" s="53">
        <v>0</v>
      </c>
      <c r="I85" s="119">
        <v>29</v>
      </c>
      <c r="J85" s="40" t="s">
        <v>58</v>
      </c>
      <c r="Q85" s="1"/>
      <c r="R85" s="57"/>
      <c r="S85" s="31"/>
      <c r="T85" s="31"/>
      <c r="U85" s="31"/>
      <c r="V85" s="31"/>
      <c r="W85" s="1"/>
      <c r="X85" s="1"/>
      <c r="Y85" s="1"/>
      <c r="Z85" s="1"/>
      <c r="AA85" s="1"/>
      <c r="AB85" s="1"/>
      <c r="AC85" s="1"/>
      <c r="AD85" s="1"/>
      <c r="AE85" s="1"/>
    </row>
    <row r="86" spans="8:31">
      <c r="H86" s="127">
        <v>0</v>
      </c>
      <c r="I86" s="119">
        <v>30</v>
      </c>
      <c r="J86" s="40" t="s">
        <v>35</v>
      </c>
      <c r="Q86" s="1"/>
      <c r="R86" s="57"/>
      <c r="S86" s="31"/>
      <c r="T86" s="31"/>
      <c r="U86" s="31"/>
      <c r="V86" s="31"/>
      <c r="W86" s="1"/>
      <c r="X86" s="1"/>
      <c r="Y86" s="1"/>
      <c r="Z86" s="1"/>
      <c r="AA86" s="1"/>
      <c r="AB86" s="1"/>
      <c r="AC86" s="1"/>
      <c r="AD86" s="1"/>
      <c r="AE86" s="1"/>
    </row>
    <row r="87" spans="8:31">
      <c r="H87" s="53">
        <v>0</v>
      </c>
      <c r="I87" s="119">
        <v>32</v>
      </c>
      <c r="J87" s="40" t="s">
        <v>37</v>
      </c>
      <c r="Q87" s="1"/>
      <c r="R87" s="57"/>
      <c r="S87" s="31"/>
      <c r="T87" s="31"/>
      <c r="U87" s="31"/>
      <c r="V87" s="31"/>
      <c r="W87" s="1"/>
      <c r="X87" s="1"/>
      <c r="Y87" s="1"/>
      <c r="Z87" s="1"/>
      <c r="AA87" s="1"/>
      <c r="AB87" s="1"/>
      <c r="AC87" s="1"/>
      <c r="AD87" s="1"/>
      <c r="AE87" s="1"/>
    </row>
    <row r="88" spans="8:31">
      <c r="H88" s="53">
        <v>0</v>
      </c>
      <c r="I88" s="119">
        <v>35</v>
      </c>
      <c r="J88" s="40" t="s">
        <v>38</v>
      </c>
      <c r="Q88" s="1"/>
      <c r="R88" s="57"/>
      <c r="S88" s="37"/>
      <c r="T88" s="37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8:31">
      <c r="H89" s="53">
        <v>0</v>
      </c>
      <c r="I89" s="119">
        <v>39</v>
      </c>
      <c r="J89" s="40" t="s">
        <v>41</v>
      </c>
      <c r="Q89" s="1"/>
      <c r="R89" s="57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8:31">
      <c r="H90" s="165">
        <f>SUM(H50:H89)</f>
        <v>53185</v>
      </c>
      <c r="I90" s="119"/>
      <c r="J90" s="5" t="s">
        <v>52</v>
      </c>
      <c r="Q90" s="1"/>
      <c r="R90" s="154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8:31">
      <c r="Q91" s="1"/>
      <c r="R91" s="154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8:31">
      <c r="Q92" s="1"/>
      <c r="R92" s="154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8:31">
      <c r="Q93" s="1"/>
      <c r="R93" s="154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8:31">
      <c r="Q94" s="1"/>
      <c r="R94" s="154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8:31">
      <c r="Q95" s="1"/>
      <c r="R95" s="154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</sheetData>
  <sortState ref="H49:J89">
    <sortCondition descending="1" ref="H4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&amp;14-7-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D91"/>
  <sheetViews>
    <sheetView zoomScaleNormal="100" workbookViewId="0">
      <selection activeCell="L43" sqref="L43"/>
    </sheetView>
  </sheetViews>
  <sheetFormatPr defaultRowHeight="13.5" customHeight="1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style="1" customWidth="1"/>
    <col min="14" max="14" width="14.25" style="1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>
      <c r="H1" s="226" t="s">
        <v>124</v>
      </c>
      <c r="I1" t="s">
        <v>53</v>
      </c>
      <c r="J1" s="55"/>
      <c r="K1" s="1"/>
      <c r="L1" s="56"/>
      <c r="N1" s="56"/>
      <c r="O1" s="57"/>
      <c r="Q1" s="1"/>
      <c r="R1" s="15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8:30" ht="13.5" customHeight="1">
      <c r="H2" s="403" t="s">
        <v>221</v>
      </c>
      <c r="I2" s="5"/>
      <c r="J2" s="256" t="s">
        <v>124</v>
      </c>
      <c r="K2" s="117"/>
      <c r="L2" s="437" t="s">
        <v>213</v>
      </c>
      <c r="N2" s="57"/>
      <c r="O2" s="2"/>
      <c r="Q2" s="1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8:30" ht="13.5" customHeight="1">
      <c r="H3" s="28" t="s">
        <v>122</v>
      </c>
      <c r="I3" s="5"/>
      <c r="J3" s="203" t="s">
        <v>11</v>
      </c>
      <c r="K3" s="117"/>
      <c r="L3" s="438" t="s">
        <v>122</v>
      </c>
      <c r="N3" s="57"/>
      <c r="O3" s="2"/>
      <c r="Q3" s="1"/>
      <c r="R3" s="57"/>
      <c r="S3" s="31"/>
      <c r="T3" s="31"/>
      <c r="U3" s="31"/>
      <c r="V3" s="31"/>
      <c r="W3" s="1"/>
      <c r="X3" s="1"/>
      <c r="Y3" s="1"/>
      <c r="Z3" s="1"/>
      <c r="AA3" s="1"/>
      <c r="AB3" s="1"/>
      <c r="AC3" s="1"/>
      <c r="AD3" s="1"/>
    </row>
    <row r="4" spans="8:30" ht="13.5" customHeight="1">
      <c r="H4" s="128">
        <v>33781</v>
      </c>
      <c r="I4" s="119">
        <v>33</v>
      </c>
      <c r="J4" s="226" t="s">
        <v>0</v>
      </c>
      <c r="K4" s="168">
        <f>SUM(I4)</f>
        <v>33</v>
      </c>
      <c r="L4" s="430">
        <v>32524</v>
      </c>
      <c r="M4" s="136"/>
      <c r="N4" s="134"/>
      <c r="O4" s="2"/>
      <c r="Q4" s="1"/>
      <c r="R4" s="57"/>
      <c r="S4" s="31"/>
      <c r="T4" s="31"/>
      <c r="U4" s="31"/>
      <c r="V4" s="31"/>
      <c r="W4" s="1"/>
      <c r="X4" s="1"/>
      <c r="Y4" s="1"/>
      <c r="Z4" s="1"/>
      <c r="AA4" s="1"/>
      <c r="AB4" s="1"/>
      <c r="AC4" s="1"/>
      <c r="AD4" s="1"/>
    </row>
    <row r="5" spans="8:30" ht="13.5" customHeight="1">
      <c r="H5" s="127">
        <v>33752</v>
      </c>
      <c r="I5" s="119">
        <v>34</v>
      </c>
      <c r="J5" s="226" t="s">
        <v>1</v>
      </c>
      <c r="K5" s="168">
        <f t="shared" ref="K5:K13" si="0">SUM(I5)</f>
        <v>34</v>
      </c>
      <c r="L5" s="431">
        <v>37706</v>
      </c>
      <c r="M5" s="136"/>
      <c r="N5" s="134"/>
      <c r="O5" s="2"/>
      <c r="Q5" s="1"/>
      <c r="R5" s="57"/>
      <c r="S5" s="31"/>
      <c r="T5" s="31"/>
      <c r="U5" s="31"/>
      <c r="V5" s="31"/>
      <c r="W5" s="1"/>
      <c r="X5" s="1"/>
      <c r="Y5" s="1"/>
      <c r="Z5" s="1"/>
      <c r="AA5" s="1"/>
      <c r="AB5" s="1"/>
      <c r="AC5" s="1"/>
      <c r="AD5" s="1"/>
    </row>
    <row r="6" spans="8:30" ht="13.5" customHeight="1">
      <c r="H6" s="402">
        <v>17238</v>
      </c>
      <c r="I6" s="119">
        <v>40</v>
      </c>
      <c r="J6" s="226" t="s">
        <v>2</v>
      </c>
      <c r="K6" s="168">
        <f t="shared" si="0"/>
        <v>40</v>
      </c>
      <c r="L6" s="431">
        <v>15611</v>
      </c>
      <c r="M6" s="136"/>
      <c r="N6" s="129"/>
      <c r="O6" s="2"/>
      <c r="Q6" s="1"/>
      <c r="R6" s="57"/>
      <c r="S6" s="31"/>
      <c r="T6" s="31"/>
      <c r="U6" s="31"/>
      <c r="V6" s="31"/>
      <c r="W6" s="1"/>
      <c r="X6" s="1"/>
      <c r="Y6" s="1"/>
      <c r="Z6" s="1"/>
      <c r="AA6" s="1"/>
      <c r="AB6" s="1"/>
      <c r="AC6" s="1"/>
      <c r="AD6" s="1"/>
    </row>
    <row r="7" spans="8:30" ht="13.5" customHeight="1">
      <c r="H7" s="127">
        <v>8932</v>
      </c>
      <c r="I7" s="119">
        <v>9</v>
      </c>
      <c r="J7" s="486" t="s">
        <v>207</v>
      </c>
      <c r="K7" s="168">
        <f t="shared" si="0"/>
        <v>9</v>
      </c>
      <c r="L7" s="431">
        <v>7357</v>
      </c>
      <c r="M7" s="136"/>
      <c r="O7" s="2"/>
      <c r="Q7" s="1"/>
      <c r="R7" s="57"/>
      <c r="S7" s="31"/>
      <c r="T7" s="31"/>
      <c r="U7" s="31"/>
      <c r="V7" s="31"/>
      <c r="W7" s="1"/>
      <c r="X7" s="1"/>
      <c r="Y7" s="1"/>
      <c r="Z7" s="1"/>
      <c r="AA7" s="1"/>
      <c r="AB7" s="1"/>
      <c r="AC7" s="1"/>
      <c r="AD7" s="1"/>
    </row>
    <row r="8" spans="8:30" ht="13.5" customHeight="1">
      <c r="H8" s="127">
        <v>8665</v>
      </c>
      <c r="I8" s="119">
        <v>13</v>
      </c>
      <c r="J8" s="226" t="s">
        <v>7</v>
      </c>
      <c r="K8" s="168">
        <f t="shared" si="0"/>
        <v>13</v>
      </c>
      <c r="L8" s="431">
        <v>5854</v>
      </c>
      <c r="M8" s="136"/>
      <c r="N8" s="134"/>
      <c r="O8" s="2"/>
      <c r="Q8" s="1"/>
      <c r="R8" s="57"/>
      <c r="S8" s="31"/>
      <c r="T8" s="31"/>
      <c r="U8" s="31"/>
      <c r="V8" s="31"/>
      <c r="W8" s="1"/>
      <c r="X8" s="1"/>
      <c r="Y8" s="1"/>
      <c r="Z8" s="1"/>
      <c r="AA8" s="1"/>
      <c r="AB8" s="1"/>
      <c r="AC8" s="1"/>
      <c r="AD8" s="1"/>
    </row>
    <row r="9" spans="8:30" ht="13.5" customHeight="1">
      <c r="H9" s="127">
        <v>7662</v>
      </c>
      <c r="I9" s="119">
        <v>24</v>
      </c>
      <c r="J9" s="226" t="s">
        <v>30</v>
      </c>
      <c r="K9" s="168">
        <f t="shared" si="0"/>
        <v>24</v>
      </c>
      <c r="L9" s="431">
        <v>6319</v>
      </c>
      <c r="M9" s="136"/>
      <c r="O9" s="2"/>
      <c r="Q9" s="1"/>
      <c r="R9" s="57"/>
      <c r="S9" s="31"/>
      <c r="T9" s="31"/>
      <c r="U9" s="31"/>
      <c r="V9" s="31"/>
      <c r="W9" s="1"/>
      <c r="X9" s="1"/>
      <c r="Y9" s="1"/>
      <c r="Z9" s="1"/>
      <c r="AA9" s="1"/>
      <c r="AB9" s="1"/>
      <c r="AC9" s="1"/>
      <c r="AD9" s="1"/>
    </row>
    <row r="10" spans="8:30" ht="13.5" customHeight="1">
      <c r="H10" s="127">
        <v>6760</v>
      </c>
      <c r="I10" s="119">
        <v>36</v>
      </c>
      <c r="J10" s="226" t="s">
        <v>5</v>
      </c>
      <c r="K10" s="168">
        <f t="shared" si="0"/>
        <v>36</v>
      </c>
      <c r="L10" s="431">
        <v>7293</v>
      </c>
      <c r="M10" s="136"/>
      <c r="O10" s="2"/>
      <c r="Q10" s="1"/>
      <c r="R10" s="57"/>
      <c r="S10" s="31"/>
      <c r="T10" s="31"/>
      <c r="U10" s="31"/>
      <c r="V10" s="31"/>
      <c r="W10" s="1"/>
      <c r="X10" s="1"/>
      <c r="Y10" s="1"/>
      <c r="Z10" s="1"/>
      <c r="AA10" s="1"/>
      <c r="AB10" s="1"/>
      <c r="AC10" s="1"/>
      <c r="AD10" s="1"/>
    </row>
    <row r="11" spans="8:30" ht="13.5" customHeight="1">
      <c r="H11" s="127">
        <v>3924</v>
      </c>
      <c r="I11" s="119">
        <v>25</v>
      </c>
      <c r="J11" s="226" t="s">
        <v>31</v>
      </c>
      <c r="K11" s="168">
        <f t="shared" si="0"/>
        <v>25</v>
      </c>
      <c r="L11" s="431">
        <v>2846</v>
      </c>
      <c r="M11" s="136"/>
      <c r="O11" s="2"/>
      <c r="Q11" s="1"/>
      <c r="R11" s="57"/>
      <c r="S11" s="31"/>
      <c r="T11" s="31"/>
      <c r="U11" s="31"/>
      <c r="V11" s="31"/>
      <c r="W11" s="1"/>
      <c r="X11" s="1"/>
      <c r="Y11" s="1"/>
      <c r="Z11" s="1"/>
      <c r="AA11" s="1"/>
      <c r="AB11" s="1"/>
      <c r="AC11" s="1"/>
      <c r="AD11" s="1"/>
    </row>
    <row r="12" spans="8:30" ht="13.5" customHeight="1">
      <c r="H12" s="127">
        <v>2430</v>
      </c>
      <c r="I12" s="119">
        <v>12</v>
      </c>
      <c r="J12" s="226" t="s">
        <v>20</v>
      </c>
      <c r="K12" s="168">
        <f t="shared" si="0"/>
        <v>12</v>
      </c>
      <c r="L12" s="431">
        <v>2360</v>
      </c>
      <c r="M12" s="136"/>
      <c r="O12" s="1"/>
      <c r="Q12" s="1"/>
      <c r="R12" s="57"/>
      <c r="S12" s="31"/>
      <c r="T12" s="31"/>
      <c r="U12" s="130"/>
      <c r="V12" s="31"/>
      <c r="W12" s="1"/>
      <c r="X12" s="1"/>
      <c r="Y12" s="1"/>
      <c r="Z12" s="1"/>
      <c r="AA12" s="1"/>
      <c r="AB12" s="1"/>
      <c r="AC12" s="1"/>
      <c r="AD12" s="1"/>
    </row>
    <row r="13" spans="8:30" ht="13.5" customHeight="1" thickBot="1">
      <c r="H13" s="547">
        <v>1496</v>
      </c>
      <c r="I13" s="195">
        <v>16</v>
      </c>
      <c r="J13" s="306" t="s">
        <v>3</v>
      </c>
      <c r="K13" s="255">
        <f t="shared" si="0"/>
        <v>16</v>
      </c>
      <c r="L13" s="439">
        <v>1002</v>
      </c>
      <c r="M13" s="137"/>
      <c r="N13" s="138"/>
      <c r="O13" s="1"/>
      <c r="Q13" s="1"/>
      <c r="R13" s="57"/>
      <c r="S13" s="31"/>
      <c r="T13" s="31"/>
      <c r="U13" s="31"/>
      <c r="V13" s="31"/>
      <c r="W13" s="1"/>
      <c r="X13" s="1"/>
      <c r="Y13" s="1"/>
      <c r="Z13" s="1"/>
      <c r="AA13" s="1"/>
      <c r="AB13" s="1"/>
      <c r="AC13" s="1"/>
      <c r="AD13" s="1"/>
    </row>
    <row r="14" spans="8:30" ht="13.5" customHeight="1" thickTop="1">
      <c r="H14" s="461">
        <v>987</v>
      </c>
      <c r="I14" s="307">
        <v>26</v>
      </c>
      <c r="J14" s="308" t="s">
        <v>32</v>
      </c>
      <c r="K14" s="117" t="s">
        <v>9</v>
      </c>
      <c r="L14" s="440">
        <v>125239</v>
      </c>
      <c r="N14" s="57"/>
      <c r="O14" s="1"/>
      <c r="Q14" s="1"/>
      <c r="R14" s="57"/>
      <c r="S14" s="31"/>
      <c r="T14" s="31"/>
      <c r="U14" s="31"/>
      <c r="V14" s="31"/>
      <c r="W14" s="1"/>
      <c r="X14" s="1"/>
      <c r="Y14" s="1"/>
      <c r="Z14" s="1"/>
      <c r="AA14" s="1"/>
      <c r="AB14" s="1"/>
      <c r="AC14" s="1"/>
      <c r="AD14" s="1"/>
    </row>
    <row r="15" spans="8:30" ht="13.5" customHeight="1">
      <c r="H15" s="127">
        <v>887</v>
      </c>
      <c r="I15" s="119">
        <v>1</v>
      </c>
      <c r="J15" s="226" t="s">
        <v>4</v>
      </c>
      <c r="K15" s="61"/>
      <c r="L15" s="31"/>
      <c r="N15" s="65"/>
      <c r="O15" s="1"/>
      <c r="Q15" s="1"/>
      <c r="R15" s="57"/>
      <c r="S15" s="31"/>
      <c r="T15" s="31"/>
      <c r="U15" s="31"/>
      <c r="V15" s="31"/>
      <c r="W15" s="1"/>
      <c r="X15" s="1"/>
      <c r="Y15" s="1"/>
      <c r="Z15" s="1"/>
      <c r="AA15" s="1"/>
      <c r="AB15" s="1"/>
      <c r="AC15" s="1"/>
      <c r="AD15" s="1"/>
    </row>
    <row r="16" spans="8:30" ht="13.5" customHeight="1">
      <c r="H16" s="127">
        <v>855</v>
      </c>
      <c r="I16" s="119">
        <v>38</v>
      </c>
      <c r="J16" s="226" t="s">
        <v>40</v>
      </c>
      <c r="K16" s="61"/>
      <c r="Q16" s="1"/>
      <c r="R16" s="57"/>
      <c r="S16" s="31"/>
      <c r="T16" s="31"/>
      <c r="U16" s="31"/>
      <c r="V16" s="31"/>
      <c r="W16" s="1"/>
      <c r="X16" s="1"/>
      <c r="Y16" s="1"/>
      <c r="Z16" s="1"/>
      <c r="AA16" s="1"/>
      <c r="AB16" s="1"/>
      <c r="AC16" s="1"/>
      <c r="AD16" s="1"/>
    </row>
    <row r="17" spans="1:30" ht="13.5" customHeight="1">
      <c r="H17" s="127">
        <v>660</v>
      </c>
      <c r="I17" s="119">
        <v>17</v>
      </c>
      <c r="J17" s="226" t="s">
        <v>23</v>
      </c>
      <c r="K17" s="54"/>
      <c r="L17" s="31"/>
      <c r="Q17" s="1"/>
      <c r="R17" s="57"/>
      <c r="S17" s="31"/>
      <c r="T17" s="31"/>
      <c r="U17" s="31"/>
      <c r="V17" s="31"/>
      <c r="W17" s="1"/>
      <c r="X17" s="1"/>
      <c r="Y17" s="1"/>
      <c r="Z17" s="1"/>
      <c r="AA17" s="1"/>
      <c r="AB17" s="1"/>
      <c r="AC17" s="1"/>
      <c r="AD17" s="1"/>
    </row>
    <row r="18" spans="1:30" ht="13.5" customHeight="1">
      <c r="H18" s="170">
        <v>645</v>
      </c>
      <c r="I18" s="119">
        <v>31</v>
      </c>
      <c r="J18" s="119" t="s">
        <v>188</v>
      </c>
      <c r="K18" s="54"/>
      <c r="L18" s="31"/>
      <c r="Q18" s="1"/>
      <c r="R18" s="57"/>
      <c r="S18" s="31"/>
      <c r="T18" s="31"/>
      <c r="U18" s="31"/>
      <c r="V18" s="31"/>
      <c r="W18" s="1"/>
      <c r="X18" s="1"/>
      <c r="Y18" s="1"/>
      <c r="Z18" s="1"/>
      <c r="AA18" s="1"/>
      <c r="AB18" s="1"/>
      <c r="AC18" s="1"/>
      <c r="AD18" s="1"/>
    </row>
    <row r="19" spans="1:30" ht="13.5" customHeight="1">
      <c r="H19" s="128">
        <v>624</v>
      </c>
      <c r="I19" s="119">
        <v>6</v>
      </c>
      <c r="J19" s="226" t="s">
        <v>15</v>
      </c>
      <c r="K19" s="1"/>
      <c r="L19" s="65" t="s">
        <v>79</v>
      </c>
      <c r="M19" s="133" t="s">
        <v>71</v>
      </c>
      <c r="N19" s="51" t="s">
        <v>84</v>
      </c>
      <c r="Q19" s="1"/>
      <c r="R19" s="57"/>
      <c r="S19" s="31"/>
      <c r="T19" s="31"/>
      <c r="U19" s="31"/>
      <c r="V19" s="31"/>
      <c r="W19" s="1"/>
      <c r="X19" s="1"/>
      <c r="Y19" s="1"/>
      <c r="Z19" s="1"/>
      <c r="AA19" s="1"/>
      <c r="AB19" s="1"/>
      <c r="AC19" s="1"/>
      <c r="AD19" s="1"/>
    </row>
    <row r="20" spans="1:30" ht="13.5" customHeight="1" thickBot="1">
      <c r="H20" s="127">
        <v>597</v>
      </c>
      <c r="I20" s="119">
        <v>21</v>
      </c>
      <c r="J20" s="226" t="s">
        <v>27</v>
      </c>
      <c r="K20" s="168">
        <f>SUM(I4)</f>
        <v>33</v>
      </c>
      <c r="L20" s="226" t="s">
        <v>0</v>
      </c>
      <c r="M20" s="441">
        <v>32855</v>
      </c>
      <c r="N20" s="128">
        <f>SUM(H4)</f>
        <v>33781</v>
      </c>
      <c r="Q20" s="1"/>
      <c r="R20" s="57"/>
      <c r="S20" s="31"/>
      <c r="T20" s="31"/>
      <c r="U20" s="31"/>
      <c r="V20" s="31"/>
      <c r="W20" s="1"/>
      <c r="X20" s="1"/>
      <c r="Y20" s="1"/>
      <c r="Z20" s="1"/>
      <c r="AA20" s="1"/>
      <c r="AB20" s="1"/>
      <c r="AC20" s="1"/>
      <c r="AD20" s="1"/>
    </row>
    <row r="21" spans="1:30" ht="13.5" customHeight="1">
      <c r="A21" s="73" t="s">
        <v>48</v>
      </c>
      <c r="B21" s="74" t="s">
        <v>57</v>
      </c>
      <c r="C21" s="74" t="s">
        <v>218</v>
      </c>
      <c r="D21" s="74" t="s">
        <v>210</v>
      </c>
      <c r="E21" s="74" t="s">
        <v>55</v>
      </c>
      <c r="F21" s="74" t="s">
        <v>54</v>
      </c>
      <c r="G21" s="75" t="s">
        <v>56</v>
      </c>
      <c r="H21" s="127">
        <v>380</v>
      </c>
      <c r="I21" s="119">
        <v>14</v>
      </c>
      <c r="J21" s="226" t="s">
        <v>21</v>
      </c>
      <c r="K21" s="168">
        <f t="shared" ref="K21:K29" si="1">SUM(I5)</f>
        <v>34</v>
      </c>
      <c r="L21" s="226" t="s">
        <v>1</v>
      </c>
      <c r="M21" s="442">
        <v>28600</v>
      </c>
      <c r="N21" s="128">
        <f t="shared" ref="N21:N29" si="2">SUM(H5)</f>
        <v>33752</v>
      </c>
      <c r="Q21" s="1"/>
      <c r="R21" s="57"/>
      <c r="S21" s="31"/>
      <c r="T21" s="31"/>
      <c r="U21" s="31"/>
      <c r="V21" s="31"/>
      <c r="W21" s="1"/>
      <c r="X21" s="1"/>
      <c r="Y21" s="1"/>
      <c r="Z21" s="1"/>
      <c r="AA21" s="1"/>
      <c r="AB21" s="1"/>
      <c r="AC21" s="1"/>
      <c r="AD21" s="1"/>
    </row>
    <row r="22" spans="1:30" ht="13.5" customHeight="1">
      <c r="A22" s="76">
        <v>1</v>
      </c>
      <c r="B22" s="226" t="s">
        <v>0</v>
      </c>
      <c r="C22" s="52">
        <f>SUM(H4)</f>
        <v>33781</v>
      </c>
      <c r="D22" s="139">
        <f>SUM(L4)</f>
        <v>32524</v>
      </c>
      <c r="E22" s="70">
        <f t="shared" ref="E22:E31" si="3">SUM(N20/M20*100)</f>
        <v>102.81844468117487</v>
      </c>
      <c r="F22" s="66">
        <f t="shared" ref="F22:F32" si="4">SUM(C22/D22*100)</f>
        <v>103.86483827327513</v>
      </c>
      <c r="G22" s="77"/>
      <c r="H22" s="127">
        <v>278</v>
      </c>
      <c r="I22" s="119">
        <v>22</v>
      </c>
      <c r="J22" s="226" t="s">
        <v>28</v>
      </c>
      <c r="K22" s="168">
        <f t="shared" si="1"/>
        <v>40</v>
      </c>
      <c r="L22" s="226" t="s">
        <v>2</v>
      </c>
      <c r="M22" s="442">
        <v>15453</v>
      </c>
      <c r="N22" s="128">
        <f t="shared" si="2"/>
        <v>17238</v>
      </c>
      <c r="Q22" s="1"/>
      <c r="R22" s="57"/>
      <c r="S22" s="31"/>
      <c r="T22" s="31"/>
      <c r="U22" s="31"/>
      <c r="V22" s="31"/>
      <c r="W22" s="1"/>
      <c r="X22" s="1"/>
      <c r="Y22" s="1"/>
      <c r="Z22" s="1"/>
      <c r="AA22" s="1"/>
      <c r="AB22" s="1"/>
      <c r="AC22" s="1"/>
      <c r="AD22" s="1"/>
    </row>
    <row r="23" spans="1:30" ht="13.5" customHeight="1">
      <c r="A23" s="76">
        <v>2</v>
      </c>
      <c r="B23" s="226" t="s">
        <v>1</v>
      </c>
      <c r="C23" s="52">
        <f t="shared" ref="C23:C31" si="5">SUM(H5)</f>
        <v>33752</v>
      </c>
      <c r="D23" s="139">
        <f t="shared" ref="D23:D31" si="6">SUM(L5)</f>
        <v>37706</v>
      </c>
      <c r="E23" s="70">
        <f t="shared" si="3"/>
        <v>118.013986013986</v>
      </c>
      <c r="F23" s="66">
        <f t="shared" si="4"/>
        <v>89.513605261762052</v>
      </c>
      <c r="G23" s="77"/>
      <c r="H23" s="127">
        <v>180</v>
      </c>
      <c r="I23" s="119">
        <v>18</v>
      </c>
      <c r="J23" s="226" t="s">
        <v>24</v>
      </c>
      <c r="K23" s="168">
        <f t="shared" si="1"/>
        <v>9</v>
      </c>
      <c r="L23" s="486" t="s">
        <v>206</v>
      </c>
      <c r="M23" s="442">
        <v>7211</v>
      </c>
      <c r="N23" s="128">
        <f t="shared" si="2"/>
        <v>8932</v>
      </c>
      <c r="Q23" s="1"/>
      <c r="R23" s="57"/>
      <c r="S23" s="31"/>
      <c r="T23" s="31"/>
      <c r="U23" s="31"/>
      <c r="V23" s="31"/>
      <c r="W23" s="1"/>
      <c r="X23" s="1"/>
      <c r="Y23" s="1"/>
      <c r="Z23" s="1"/>
      <c r="AA23" s="1"/>
      <c r="AB23" s="1"/>
      <c r="AC23" s="1"/>
      <c r="AD23" s="1"/>
    </row>
    <row r="24" spans="1:30" ht="13.5" customHeight="1">
      <c r="A24" s="76">
        <v>3</v>
      </c>
      <c r="B24" s="226" t="s">
        <v>2</v>
      </c>
      <c r="C24" s="52">
        <f t="shared" si="5"/>
        <v>17238</v>
      </c>
      <c r="D24" s="139">
        <f t="shared" si="6"/>
        <v>15611</v>
      </c>
      <c r="E24" s="70">
        <f t="shared" si="3"/>
        <v>111.55115511551155</v>
      </c>
      <c r="F24" s="66">
        <f t="shared" si="4"/>
        <v>110.42213823585934</v>
      </c>
      <c r="G24" s="77"/>
      <c r="H24" s="127">
        <v>112</v>
      </c>
      <c r="I24" s="119">
        <v>11</v>
      </c>
      <c r="J24" s="226" t="s">
        <v>19</v>
      </c>
      <c r="K24" s="168">
        <f t="shared" si="1"/>
        <v>13</v>
      </c>
      <c r="L24" s="226" t="s">
        <v>7</v>
      </c>
      <c r="M24" s="442">
        <v>7686</v>
      </c>
      <c r="N24" s="128">
        <f t="shared" si="2"/>
        <v>8665</v>
      </c>
      <c r="Q24" s="1"/>
      <c r="R24" s="57"/>
      <c r="S24" s="31"/>
      <c r="T24" s="31"/>
      <c r="U24" s="31"/>
      <c r="V24" s="31"/>
      <c r="W24" s="1"/>
      <c r="X24" s="1"/>
      <c r="Y24" s="1"/>
      <c r="Z24" s="1"/>
      <c r="AA24" s="1"/>
      <c r="AB24" s="1"/>
      <c r="AC24" s="1"/>
      <c r="AD24" s="1"/>
    </row>
    <row r="25" spans="1:30" ht="13.5" customHeight="1">
      <c r="A25" s="76">
        <v>4</v>
      </c>
      <c r="B25" s="486" t="s">
        <v>206</v>
      </c>
      <c r="C25" s="52">
        <f t="shared" si="5"/>
        <v>8932</v>
      </c>
      <c r="D25" s="139">
        <f t="shared" si="6"/>
        <v>7357</v>
      </c>
      <c r="E25" s="70">
        <f t="shared" si="3"/>
        <v>123.86631535154623</v>
      </c>
      <c r="F25" s="66">
        <f t="shared" si="4"/>
        <v>121.4081826831589</v>
      </c>
      <c r="G25" s="77"/>
      <c r="H25" s="127">
        <v>59</v>
      </c>
      <c r="I25" s="119">
        <v>15</v>
      </c>
      <c r="J25" s="226" t="s">
        <v>22</v>
      </c>
      <c r="K25" s="168">
        <f t="shared" si="1"/>
        <v>24</v>
      </c>
      <c r="L25" s="226" t="s">
        <v>30</v>
      </c>
      <c r="M25" s="442">
        <v>6546</v>
      </c>
      <c r="N25" s="128">
        <f t="shared" si="2"/>
        <v>7662</v>
      </c>
      <c r="Q25" s="1"/>
      <c r="R25" s="57"/>
      <c r="S25" s="31"/>
      <c r="T25" s="31"/>
      <c r="U25" s="31"/>
      <c r="V25" s="31"/>
      <c r="W25" s="1"/>
      <c r="X25" s="1"/>
      <c r="Y25" s="1"/>
      <c r="Z25" s="1"/>
      <c r="AA25" s="1"/>
      <c r="AB25" s="1"/>
      <c r="AC25" s="1"/>
      <c r="AD25" s="1"/>
    </row>
    <row r="26" spans="1:30" ht="13.5" customHeight="1">
      <c r="A26" s="76">
        <v>5</v>
      </c>
      <c r="B26" s="226" t="s">
        <v>7</v>
      </c>
      <c r="C26" s="52">
        <f t="shared" si="5"/>
        <v>8665</v>
      </c>
      <c r="D26" s="139">
        <f t="shared" si="6"/>
        <v>5854</v>
      </c>
      <c r="E26" s="70">
        <f t="shared" si="3"/>
        <v>112.73744470465783</v>
      </c>
      <c r="F26" s="66">
        <f t="shared" si="4"/>
        <v>148.01844892381277</v>
      </c>
      <c r="G26" s="87"/>
      <c r="H26" s="127">
        <v>48</v>
      </c>
      <c r="I26" s="119">
        <v>32</v>
      </c>
      <c r="J26" s="226" t="s">
        <v>37</v>
      </c>
      <c r="K26" s="168">
        <f t="shared" si="1"/>
        <v>36</v>
      </c>
      <c r="L26" s="226" t="s">
        <v>5</v>
      </c>
      <c r="M26" s="442">
        <v>6165</v>
      </c>
      <c r="N26" s="128">
        <f t="shared" si="2"/>
        <v>6760</v>
      </c>
      <c r="Q26" s="1"/>
      <c r="R26" s="57"/>
      <c r="S26" s="31"/>
      <c r="T26" s="31"/>
      <c r="U26" s="31"/>
      <c r="V26" s="31"/>
      <c r="W26" s="1"/>
      <c r="X26" s="1"/>
      <c r="Y26" s="1"/>
      <c r="Z26" s="1"/>
      <c r="AA26" s="1"/>
      <c r="AB26" s="1"/>
      <c r="AC26" s="1"/>
      <c r="AD26" s="1"/>
    </row>
    <row r="27" spans="1:30" ht="13.5" customHeight="1">
      <c r="A27" s="76">
        <v>6</v>
      </c>
      <c r="B27" s="226" t="s">
        <v>30</v>
      </c>
      <c r="C27" s="52">
        <f t="shared" si="5"/>
        <v>7662</v>
      </c>
      <c r="D27" s="139">
        <f t="shared" si="6"/>
        <v>6319</v>
      </c>
      <c r="E27" s="70">
        <f t="shared" si="3"/>
        <v>117.04857928505959</v>
      </c>
      <c r="F27" s="66">
        <f t="shared" si="4"/>
        <v>121.25336287387245</v>
      </c>
      <c r="G27" s="91"/>
      <c r="H27" s="127">
        <v>30</v>
      </c>
      <c r="I27" s="119">
        <v>29</v>
      </c>
      <c r="J27" s="226" t="s">
        <v>118</v>
      </c>
      <c r="K27" s="168">
        <f t="shared" si="1"/>
        <v>25</v>
      </c>
      <c r="L27" s="226" t="s">
        <v>31</v>
      </c>
      <c r="M27" s="442">
        <v>3400</v>
      </c>
      <c r="N27" s="128">
        <f t="shared" si="2"/>
        <v>3924</v>
      </c>
      <c r="Q27" s="1"/>
      <c r="R27" s="57"/>
      <c r="S27" s="31"/>
      <c r="T27" s="31"/>
      <c r="U27" s="31"/>
      <c r="V27" s="31"/>
      <c r="W27" s="1"/>
      <c r="X27" s="1"/>
      <c r="Y27" s="1"/>
      <c r="Z27" s="1"/>
      <c r="AA27" s="1"/>
      <c r="AB27" s="1"/>
      <c r="AC27" s="1"/>
      <c r="AD27" s="1"/>
    </row>
    <row r="28" spans="1:30" ht="13.5" customHeight="1">
      <c r="A28" s="76">
        <v>7</v>
      </c>
      <c r="B28" s="226" t="s">
        <v>5</v>
      </c>
      <c r="C28" s="52">
        <f t="shared" si="5"/>
        <v>6760</v>
      </c>
      <c r="D28" s="139">
        <f t="shared" si="6"/>
        <v>7293</v>
      </c>
      <c r="E28" s="70">
        <f t="shared" si="3"/>
        <v>109.65125709651258</v>
      </c>
      <c r="F28" s="66">
        <f t="shared" si="4"/>
        <v>92.691622103386806</v>
      </c>
      <c r="G28" s="77"/>
      <c r="H28" s="402">
        <v>28</v>
      </c>
      <c r="I28" s="119">
        <v>2</v>
      </c>
      <c r="J28" s="226" t="s">
        <v>6</v>
      </c>
      <c r="K28" s="168">
        <f t="shared" si="1"/>
        <v>12</v>
      </c>
      <c r="L28" s="226" t="s">
        <v>20</v>
      </c>
      <c r="M28" s="442">
        <v>2810</v>
      </c>
      <c r="N28" s="128">
        <f t="shared" si="2"/>
        <v>2430</v>
      </c>
      <c r="Q28" s="1"/>
      <c r="R28" s="57"/>
      <c r="S28" s="31"/>
      <c r="T28" s="31"/>
      <c r="U28" s="31"/>
      <c r="V28" s="31"/>
      <c r="W28" s="1"/>
      <c r="X28" s="1"/>
      <c r="Y28" s="1"/>
      <c r="Z28" s="1"/>
      <c r="AA28" s="1"/>
      <c r="AB28" s="1"/>
      <c r="AC28" s="1"/>
      <c r="AD28" s="1"/>
    </row>
    <row r="29" spans="1:30" ht="13.5" customHeight="1" thickBot="1">
      <c r="A29" s="76">
        <v>8</v>
      </c>
      <c r="B29" s="226" t="s">
        <v>31</v>
      </c>
      <c r="C29" s="52">
        <f t="shared" si="5"/>
        <v>3924</v>
      </c>
      <c r="D29" s="139">
        <f t="shared" si="6"/>
        <v>2846</v>
      </c>
      <c r="E29" s="70">
        <f t="shared" si="3"/>
        <v>115.41176470588235</v>
      </c>
      <c r="F29" s="66">
        <f t="shared" si="4"/>
        <v>137.87772312016867</v>
      </c>
      <c r="G29" s="88"/>
      <c r="H29" s="127">
        <v>26</v>
      </c>
      <c r="I29" s="119">
        <v>27</v>
      </c>
      <c r="J29" s="226" t="s">
        <v>33</v>
      </c>
      <c r="K29" s="255">
        <f t="shared" si="1"/>
        <v>16</v>
      </c>
      <c r="L29" s="306" t="s">
        <v>3</v>
      </c>
      <c r="M29" s="443">
        <v>1315</v>
      </c>
      <c r="N29" s="128">
        <f t="shared" si="2"/>
        <v>1496</v>
      </c>
      <c r="Q29" s="1"/>
      <c r="R29" s="57"/>
      <c r="S29" s="31"/>
      <c r="T29" s="31"/>
      <c r="U29" s="31"/>
      <c r="V29" s="31"/>
      <c r="W29" s="1"/>
      <c r="X29" s="1"/>
      <c r="Y29" s="1"/>
      <c r="Z29" s="1"/>
      <c r="AA29" s="1"/>
      <c r="AB29" s="1"/>
      <c r="AC29" s="1"/>
      <c r="AD29" s="1"/>
    </row>
    <row r="30" spans="1:30" ht="13.5" customHeight="1" thickTop="1">
      <c r="A30" s="76">
        <v>9</v>
      </c>
      <c r="B30" s="226" t="s">
        <v>20</v>
      </c>
      <c r="C30" s="52">
        <f t="shared" si="5"/>
        <v>2430</v>
      </c>
      <c r="D30" s="139">
        <f t="shared" si="6"/>
        <v>2360</v>
      </c>
      <c r="E30" s="70">
        <f t="shared" si="3"/>
        <v>86.47686832740213</v>
      </c>
      <c r="F30" s="66">
        <f t="shared" si="4"/>
        <v>102.96610169491525</v>
      </c>
      <c r="G30" s="87"/>
      <c r="H30" s="127">
        <v>8</v>
      </c>
      <c r="I30" s="119">
        <v>39</v>
      </c>
      <c r="J30" s="226" t="s">
        <v>41</v>
      </c>
      <c r="K30" s="162"/>
      <c r="L30" s="460" t="s">
        <v>132</v>
      </c>
      <c r="M30" s="444">
        <v>121840</v>
      </c>
      <c r="N30" s="128">
        <f>SUM(H44)</f>
        <v>131049</v>
      </c>
      <c r="Q30" s="1"/>
      <c r="R30" s="57"/>
      <c r="S30" s="31"/>
      <c r="T30" s="31"/>
      <c r="U30" s="31"/>
      <c r="V30" s="31"/>
      <c r="W30" s="1"/>
      <c r="X30" s="1"/>
      <c r="Y30" s="1"/>
      <c r="Z30" s="1"/>
      <c r="AA30" s="1"/>
      <c r="AB30" s="1"/>
      <c r="AC30" s="1"/>
      <c r="AD30" s="1"/>
    </row>
    <row r="31" spans="1:30" ht="13.5" customHeight="1" thickBot="1">
      <c r="A31" s="89">
        <v>10</v>
      </c>
      <c r="B31" s="306" t="s">
        <v>3</v>
      </c>
      <c r="C31" s="52">
        <f t="shared" si="5"/>
        <v>1496</v>
      </c>
      <c r="D31" s="139">
        <f t="shared" si="6"/>
        <v>1002</v>
      </c>
      <c r="E31" s="71">
        <f t="shared" si="3"/>
        <v>113.76425855513308</v>
      </c>
      <c r="F31" s="78">
        <f t="shared" si="4"/>
        <v>149.30139720558881</v>
      </c>
      <c r="G31" s="90"/>
      <c r="H31" s="127">
        <v>2</v>
      </c>
      <c r="I31" s="119">
        <v>20</v>
      </c>
      <c r="J31" s="226" t="s">
        <v>26</v>
      </c>
      <c r="K31" s="54"/>
      <c r="L31" s="298"/>
      <c r="Q31" s="1"/>
      <c r="R31" s="57"/>
      <c r="S31" s="31"/>
      <c r="T31" s="31"/>
      <c r="U31" s="31"/>
      <c r="V31" s="31"/>
      <c r="W31" s="1"/>
      <c r="X31" s="1"/>
      <c r="Y31" s="1"/>
      <c r="Z31" s="1"/>
      <c r="AA31" s="1"/>
      <c r="AB31" s="1"/>
      <c r="AC31" s="1"/>
      <c r="AD31" s="1"/>
    </row>
    <row r="32" spans="1:30" ht="13.5" customHeight="1" thickBot="1">
      <c r="A32" s="80"/>
      <c r="B32" s="81" t="s">
        <v>62</v>
      </c>
      <c r="C32" s="82">
        <f>SUM(H44)</f>
        <v>131049</v>
      </c>
      <c r="D32" s="82">
        <f>SUM(L14)</f>
        <v>125239</v>
      </c>
      <c r="E32" s="83">
        <f>SUM(N30/M30*100)</f>
        <v>107.55827314510833</v>
      </c>
      <c r="F32" s="78">
        <f t="shared" si="4"/>
        <v>104.63912998347161</v>
      </c>
      <c r="G32" s="86"/>
      <c r="H32" s="128">
        <v>2</v>
      </c>
      <c r="I32" s="119">
        <v>23</v>
      </c>
      <c r="J32" s="226" t="s">
        <v>29</v>
      </c>
      <c r="K32" s="54"/>
      <c r="L32" s="297"/>
      <c r="Q32" s="1"/>
      <c r="R32" s="57"/>
      <c r="S32" s="31"/>
      <c r="T32" s="31"/>
      <c r="U32" s="31"/>
      <c r="V32" s="31"/>
      <c r="W32" s="1"/>
      <c r="X32" s="1"/>
      <c r="Y32" s="1"/>
      <c r="Z32" s="1"/>
      <c r="AA32" s="1"/>
      <c r="AB32" s="1"/>
      <c r="AC32" s="1"/>
      <c r="AD32" s="1"/>
    </row>
    <row r="33" spans="3:30" ht="13.5" customHeight="1">
      <c r="H33" s="127">
        <v>1</v>
      </c>
      <c r="I33" s="119">
        <v>4</v>
      </c>
      <c r="J33" s="226" t="s">
        <v>13</v>
      </c>
      <c r="K33" s="54"/>
      <c r="L33" s="297"/>
      <c r="Q33" s="1"/>
      <c r="R33" s="57"/>
      <c r="S33" s="31"/>
      <c r="T33" s="31"/>
      <c r="U33" s="31"/>
      <c r="V33" s="31"/>
      <c r="W33" s="1"/>
      <c r="X33" s="1"/>
      <c r="Y33" s="1"/>
      <c r="Z33" s="1"/>
      <c r="AA33" s="1"/>
      <c r="AB33" s="1"/>
      <c r="AC33" s="1"/>
      <c r="AD33" s="1"/>
    </row>
    <row r="34" spans="3:30" ht="13.5" customHeight="1">
      <c r="C34" s="14"/>
      <c r="D34" s="14"/>
      <c r="H34" s="170">
        <v>0</v>
      </c>
      <c r="I34" s="119">
        <v>3</v>
      </c>
      <c r="J34" s="226" t="s">
        <v>12</v>
      </c>
      <c r="K34" s="54"/>
      <c r="L34" s="297"/>
      <c r="Q34" s="1"/>
      <c r="R34" s="57"/>
      <c r="S34" s="31"/>
      <c r="T34" s="31"/>
      <c r="U34" s="31"/>
      <c r="V34" s="31"/>
      <c r="W34" s="1"/>
      <c r="X34" s="1"/>
      <c r="Y34" s="1"/>
      <c r="Z34" s="1"/>
      <c r="AA34" s="1"/>
      <c r="AB34" s="1"/>
      <c r="AC34" s="1"/>
      <c r="AD34" s="1"/>
    </row>
    <row r="35" spans="3:30" ht="13.5" customHeight="1">
      <c r="H35" s="128">
        <v>0</v>
      </c>
      <c r="I35" s="119">
        <v>5</v>
      </c>
      <c r="J35" s="226" t="s">
        <v>14</v>
      </c>
      <c r="K35" s="54"/>
      <c r="L35" s="297"/>
      <c r="Q35" s="1"/>
      <c r="R35" s="57"/>
      <c r="S35" s="31"/>
      <c r="T35" s="31"/>
      <c r="U35" s="31"/>
      <c r="V35" s="31"/>
      <c r="W35" s="1"/>
      <c r="X35" s="1"/>
      <c r="Y35" s="1"/>
      <c r="Z35" s="1"/>
      <c r="AA35" s="1"/>
      <c r="AB35" s="1"/>
      <c r="AC35" s="1"/>
      <c r="AD35" s="1"/>
    </row>
    <row r="36" spans="3:30" ht="13.5" customHeight="1">
      <c r="H36" s="127">
        <v>0</v>
      </c>
      <c r="I36" s="119">
        <v>7</v>
      </c>
      <c r="J36" s="226" t="s">
        <v>16</v>
      </c>
      <c r="K36" s="54"/>
      <c r="L36" s="297"/>
      <c r="Q36" s="1"/>
      <c r="R36" s="57"/>
      <c r="S36" s="31"/>
      <c r="T36" s="31"/>
      <c r="U36" s="31"/>
      <c r="V36" s="31"/>
      <c r="W36" s="1"/>
      <c r="X36" s="1"/>
      <c r="Y36" s="1"/>
      <c r="Z36" s="1"/>
      <c r="AA36" s="1"/>
      <c r="AB36" s="1"/>
      <c r="AC36" s="1"/>
      <c r="AD36" s="1"/>
    </row>
    <row r="37" spans="3:30" ht="13.5" customHeight="1">
      <c r="H37" s="127">
        <v>0</v>
      </c>
      <c r="I37" s="119">
        <v>8</v>
      </c>
      <c r="J37" s="226" t="s">
        <v>17</v>
      </c>
      <c r="K37" s="54"/>
      <c r="L37" s="31"/>
      <c r="Q37" s="1"/>
      <c r="R37" s="57"/>
      <c r="S37" s="31"/>
      <c r="T37" s="31"/>
      <c r="U37" s="31"/>
      <c r="V37" s="130"/>
      <c r="W37" s="1"/>
      <c r="X37" s="1"/>
      <c r="Y37" s="1"/>
      <c r="Z37" s="1"/>
      <c r="AA37" s="1"/>
      <c r="AB37" s="1"/>
      <c r="AC37" s="1"/>
      <c r="AD37" s="1"/>
    </row>
    <row r="38" spans="3:30" ht="13.5" customHeight="1">
      <c r="H38" s="127">
        <v>0</v>
      </c>
      <c r="I38" s="119">
        <v>10</v>
      </c>
      <c r="J38" s="226" t="s">
        <v>18</v>
      </c>
      <c r="K38" s="54"/>
      <c r="L38" s="31"/>
      <c r="Q38" s="1"/>
      <c r="R38" s="57"/>
      <c r="S38" s="31"/>
      <c r="T38" s="31"/>
      <c r="U38" s="31"/>
      <c r="V38" s="31"/>
      <c r="W38" s="1"/>
      <c r="X38" s="1"/>
      <c r="Y38" s="1"/>
      <c r="Z38" s="1"/>
      <c r="AA38" s="1"/>
      <c r="AB38" s="1"/>
      <c r="AC38" s="1"/>
      <c r="AD38" s="1"/>
    </row>
    <row r="39" spans="3:30" ht="13.5" customHeight="1">
      <c r="H39" s="402">
        <v>0</v>
      </c>
      <c r="I39" s="119">
        <v>19</v>
      </c>
      <c r="J39" s="226" t="s">
        <v>25</v>
      </c>
      <c r="K39" s="54"/>
      <c r="L39" s="31"/>
      <c r="Q39" s="1"/>
      <c r="R39" s="57"/>
      <c r="S39" s="31"/>
      <c r="T39" s="31"/>
      <c r="U39" s="31"/>
      <c r="V39" s="31"/>
      <c r="W39" s="1"/>
      <c r="X39" s="1"/>
      <c r="Y39" s="1"/>
      <c r="Z39" s="1"/>
      <c r="AA39" s="1"/>
      <c r="AB39" s="1"/>
      <c r="AC39" s="1"/>
      <c r="AD39" s="1"/>
    </row>
    <row r="40" spans="3:30" ht="13.5" customHeight="1">
      <c r="H40" s="127">
        <v>0</v>
      </c>
      <c r="I40" s="119">
        <v>28</v>
      </c>
      <c r="J40" s="226" t="s">
        <v>34</v>
      </c>
      <c r="K40" s="54"/>
      <c r="L40" s="31"/>
      <c r="Q40" s="1"/>
      <c r="R40" s="57"/>
      <c r="S40" s="31"/>
      <c r="T40" s="31"/>
      <c r="U40" s="31"/>
      <c r="V40" s="31"/>
      <c r="W40" s="1"/>
      <c r="X40" s="1"/>
      <c r="Y40" s="1"/>
      <c r="Z40" s="1"/>
      <c r="AA40" s="1"/>
      <c r="AB40" s="1"/>
      <c r="AC40" s="1"/>
      <c r="AD40" s="1"/>
    </row>
    <row r="41" spans="3:30" ht="13.5" customHeight="1">
      <c r="H41" s="127">
        <v>0</v>
      </c>
      <c r="I41" s="119">
        <v>30</v>
      </c>
      <c r="J41" s="226" t="s">
        <v>35</v>
      </c>
      <c r="K41" s="54"/>
      <c r="L41" s="31"/>
      <c r="Q41" s="1"/>
      <c r="R41" s="57"/>
      <c r="S41" s="31"/>
      <c r="T41" s="31"/>
      <c r="U41" s="31"/>
      <c r="V41" s="31"/>
      <c r="W41" s="1"/>
      <c r="X41" s="1"/>
      <c r="Y41" s="1"/>
      <c r="Z41" s="1"/>
      <c r="AA41" s="1"/>
      <c r="AB41" s="1"/>
      <c r="AC41" s="1"/>
      <c r="AD41" s="1"/>
    </row>
    <row r="42" spans="3:30" ht="13.5" customHeight="1">
      <c r="H42" s="127">
        <v>0</v>
      </c>
      <c r="I42" s="119">
        <v>35</v>
      </c>
      <c r="J42" s="226" t="s">
        <v>38</v>
      </c>
      <c r="K42" s="54"/>
      <c r="L42" s="31"/>
      <c r="Q42" s="1"/>
      <c r="R42" s="57"/>
      <c r="S42" s="31"/>
      <c r="T42" s="31"/>
      <c r="U42" s="31"/>
      <c r="V42" s="31"/>
      <c r="W42" s="1"/>
      <c r="X42" s="1"/>
      <c r="Y42" s="1"/>
      <c r="Z42" s="1"/>
      <c r="AA42" s="1"/>
      <c r="AB42" s="1"/>
      <c r="AC42" s="1"/>
      <c r="AD42" s="1"/>
    </row>
    <row r="43" spans="3:30" ht="13.5" customHeight="1">
      <c r="H43" s="402">
        <v>0</v>
      </c>
      <c r="I43" s="119">
        <v>37</v>
      </c>
      <c r="J43" s="226" t="s">
        <v>39</v>
      </c>
      <c r="K43" s="54"/>
      <c r="L43" s="31"/>
      <c r="Q43" s="1"/>
      <c r="R43" s="57"/>
      <c r="S43" s="37"/>
      <c r="T43" s="37"/>
      <c r="U43" s="37"/>
      <c r="V43" s="37"/>
      <c r="W43" s="1"/>
      <c r="X43" s="1"/>
      <c r="Y43" s="1"/>
      <c r="Z43" s="1"/>
      <c r="AA43" s="1"/>
      <c r="AB43" s="1"/>
      <c r="AC43" s="1"/>
      <c r="AD43" s="1"/>
    </row>
    <row r="44" spans="3:30" ht="13.5" customHeight="1">
      <c r="H44" s="165">
        <f>SUM(H4:H43)</f>
        <v>131049</v>
      </c>
      <c r="I44" s="5"/>
      <c r="J44" s="225" t="s">
        <v>129</v>
      </c>
      <c r="K44" s="69"/>
      <c r="L44" s="1"/>
      <c r="Q44" s="1"/>
      <c r="R44" s="57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3:30" ht="13.5" customHeight="1">
      <c r="K45" s="1"/>
      <c r="L45" s="1"/>
      <c r="O45" s="1"/>
      <c r="Q45" s="1"/>
      <c r="R45" s="152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3:30" ht="13.5" customHeight="1">
      <c r="K46" s="1"/>
      <c r="L46" s="1"/>
      <c r="Q46" s="1"/>
      <c r="R46" s="56"/>
      <c r="S46" s="149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</row>
    <row r="47" spans="3:30" ht="13.5" customHeight="1">
      <c r="I47" t="s">
        <v>53</v>
      </c>
      <c r="J47" s="55"/>
      <c r="K47" s="1"/>
      <c r="L47" s="56"/>
      <c r="N47" s="56"/>
      <c r="Q47" s="1"/>
      <c r="R47" s="57"/>
      <c r="S47" s="31"/>
      <c r="T47" s="31"/>
      <c r="U47" s="31"/>
      <c r="V47" s="31"/>
      <c r="W47" s="1"/>
      <c r="X47" s="1"/>
      <c r="Y47" s="1"/>
      <c r="Z47" s="1"/>
      <c r="AA47" s="1"/>
      <c r="AB47" s="1"/>
      <c r="AC47" s="1"/>
      <c r="AD47" s="1"/>
    </row>
    <row r="48" spans="3:30" ht="13.5" customHeight="1">
      <c r="H48" s="257" t="s">
        <v>218</v>
      </c>
      <c r="I48" s="5"/>
      <c r="J48" s="252" t="s">
        <v>127</v>
      </c>
      <c r="K48" s="117"/>
      <c r="L48" s="416" t="s">
        <v>213</v>
      </c>
      <c r="N48" s="57"/>
      <c r="Q48" s="1"/>
      <c r="R48" s="57"/>
      <c r="S48" s="31"/>
      <c r="T48" s="31"/>
      <c r="U48" s="31"/>
      <c r="V48" s="31"/>
      <c r="W48" s="1"/>
      <c r="X48" s="1"/>
      <c r="Y48" s="1"/>
      <c r="Z48" s="1"/>
      <c r="AA48" s="1"/>
      <c r="AB48" s="1"/>
      <c r="AC48" s="1"/>
      <c r="AD48" s="1"/>
    </row>
    <row r="49" spans="1:30" ht="13.5" customHeight="1">
      <c r="H49" s="11" t="s">
        <v>122</v>
      </c>
      <c r="I49" s="5"/>
      <c r="J49" s="203" t="s">
        <v>11</v>
      </c>
      <c r="K49" s="140"/>
      <c r="L49" s="135" t="s">
        <v>122</v>
      </c>
      <c r="N49" s="57"/>
      <c r="Q49" s="1"/>
      <c r="R49" s="57"/>
      <c r="S49" s="31"/>
      <c r="T49" s="31"/>
      <c r="U49" s="31"/>
      <c r="V49" s="31"/>
      <c r="W49" s="1"/>
      <c r="X49" s="1"/>
      <c r="Y49" s="1"/>
      <c r="Z49" s="1"/>
      <c r="AA49" s="1"/>
      <c r="AB49" s="1"/>
      <c r="AC49" s="1"/>
      <c r="AD49" s="1"/>
    </row>
    <row r="50" spans="1:30" ht="13.5" customHeight="1">
      <c r="H50" s="128">
        <v>48747</v>
      </c>
      <c r="I50" s="226">
        <v>36</v>
      </c>
      <c r="J50" s="225" t="s">
        <v>5</v>
      </c>
      <c r="K50" s="171">
        <f>SUM(I50)</f>
        <v>36</v>
      </c>
      <c r="L50" s="417">
        <v>16652</v>
      </c>
      <c r="M50" s="114"/>
      <c r="N50" s="57"/>
      <c r="O50" s="31"/>
      <c r="Q50" s="1"/>
      <c r="R50" s="57"/>
      <c r="S50" s="31"/>
      <c r="T50" s="31"/>
      <c r="U50" s="31"/>
      <c r="V50" s="31"/>
      <c r="W50" s="1"/>
      <c r="X50" s="1"/>
      <c r="Y50" s="1"/>
      <c r="Z50" s="1"/>
      <c r="AA50" s="1"/>
      <c r="AB50" s="1"/>
      <c r="AC50" s="1"/>
      <c r="AD50" s="1"/>
    </row>
    <row r="51" spans="1:30" ht="13.5" customHeight="1">
      <c r="H51" s="127">
        <v>29086</v>
      </c>
      <c r="I51" s="226">
        <v>17</v>
      </c>
      <c r="J51" s="225" t="s">
        <v>23</v>
      </c>
      <c r="K51" s="171">
        <f t="shared" ref="K51:K59" si="7">SUM(I51)</f>
        <v>17</v>
      </c>
      <c r="L51" s="417">
        <v>14087</v>
      </c>
      <c r="M51" s="114"/>
      <c r="N51" s="57"/>
      <c r="O51" s="31"/>
      <c r="Q51" s="1"/>
      <c r="R51" s="57"/>
      <c r="S51" s="31"/>
      <c r="T51" s="31"/>
      <c r="U51" s="31"/>
      <c r="V51" s="31"/>
      <c r="W51" s="1"/>
      <c r="X51" s="1"/>
      <c r="Y51" s="1"/>
      <c r="Z51" s="1"/>
      <c r="AA51" s="1"/>
      <c r="AB51" s="1"/>
      <c r="AC51" s="1"/>
      <c r="AD51" s="1"/>
    </row>
    <row r="52" spans="1:30" ht="13.5" customHeight="1">
      <c r="H52" s="402">
        <v>19867</v>
      </c>
      <c r="I52" s="226">
        <v>16</v>
      </c>
      <c r="J52" s="225" t="s">
        <v>3</v>
      </c>
      <c r="K52" s="171">
        <f t="shared" si="7"/>
        <v>16</v>
      </c>
      <c r="L52" s="417">
        <v>23978</v>
      </c>
      <c r="M52" s="114"/>
      <c r="N52" s="57"/>
      <c r="O52" s="31"/>
      <c r="Q52" s="1"/>
      <c r="R52" s="57"/>
      <c r="S52" s="31"/>
      <c r="T52" s="31"/>
      <c r="U52" s="31"/>
      <c r="V52" s="31"/>
      <c r="W52" s="1"/>
      <c r="X52" s="1"/>
      <c r="Y52" s="1"/>
      <c r="Z52" s="1"/>
      <c r="AA52" s="1"/>
      <c r="AB52" s="1"/>
      <c r="AC52" s="1"/>
      <c r="AD52" s="1"/>
    </row>
    <row r="53" spans="1:30" ht="13.5" customHeight="1" thickBot="1">
      <c r="H53" s="127">
        <v>19791</v>
      </c>
      <c r="I53" s="226">
        <v>26</v>
      </c>
      <c r="J53" s="225" t="s">
        <v>32</v>
      </c>
      <c r="K53" s="171">
        <f t="shared" si="7"/>
        <v>26</v>
      </c>
      <c r="L53" s="417">
        <v>17740</v>
      </c>
      <c r="M53" s="114"/>
      <c r="N53" s="57"/>
      <c r="O53" s="1"/>
      <c r="Q53" s="1"/>
      <c r="R53" s="57"/>
      <c r="S53" s="31"/>
      <c r="T53" s="31"/>
      <c r="U53" s="31"/>
      <c r="V53" s="31"/>
      <c r="W53" s="1"/>
      <c r="X53" s="1"/>
      <c r="Y53" s="1"/>
      <c r="Z53" s="1"/>
      <c r="AA53" s="1"/>
      <c r="AB53" s="1"/>
      <c r="AC53" s="1"/>
      <c r="AD53" s="1"/>
    </row>
    <row r="54" spans="1:30" ht="13.5" customHeight="1">
      <c r="A54" s="73" t="s">
        <v>48</v>
      </c>
      <c r="B54" s="74" t="s">
        <v>57</v>
      </c>
      <c r="C54" s="74" t="s">
        <v>218</v>
      </c>
      <c r="D54" s="74" t="s">
        <v>210</v>
      </c>
      <c r="E54" s="74" t="s">
        <v>55</v>
      </c>
      <c r="F54" s="74" t="s">
        <v>54</v>
      </c>
      <c r="G54" s="75" t="s">
        <v>56</v>
      </c>
      <c r="H54" s="127">
        <v>15145</v>
      </c>
      <c r="I54" s="226">
        <v>40</v>
      </c>
      <c r="J54" s="225" t="s">
        <v>2</v>
      </c>
      <c r="K54" s="171">
        <f t="shared" si="7"/>
        <v>40</v>
      </c>
      <c r="L54" s="417">
        <v>23016</v>
      </c>
      <c r="M54" s="114"/>
      <c r="N54" s="57"/>
      <c r="O54" s="1"/>
      <c r="Q54" s="1"/>
      <c r="R54" s="57"/>
      <c r="S54" s="31"/>
      <c r="T54" s="31"/>
      <c r="U54" s="31"/>
      <c r="V54" s="31"/>
      <c r="W54" s="1"/>
      <c r="X54" s="1"/>
      <c r="Y54" s="1"/>
      <c r="Z54" s="1"/>
      <c r="AA54" s="1"/>
      <c r="AB54" s="1"/>
      <c r="AC54" s="1"/>
      <c r="AD54" s="1"/>
    </row>
    <row r="55" spans="1:30" ht="13.5" customHeight="1">
      <c r="A55" s="76">
        <v>1</v>
      </c>
      <c r="B55" s="225" t="s">
        <v>5</v>
      </c>
      <c r="C55" s="52">
        <f>SUM(H50)</f>
        <v>48747</v>
      </c>
      <c r="D55" s="9">
        <f t="shared" ref="D55:D64" si="8">SUM(L50)</f>
        <v>16652</v>
      </c>
      <c r="E55" s="66">
        <f>SUM(N66/M66*100)</f>
        <v>90.528720262967298</v>
      </c>
      <c r="F55" s="66">
        <f t="shared" ref="F55:F65" si="9">SUM(C55/D55*100)</f>
        <v>292.73961085755468</v>
      </c>
      <c r="G55" s="77"/>
      <c r="H55" s="402">
        <v>13830</v>
      </c>
      <c r="I55" s="226">
        <v>24</v>
      </c>
      <c r="J55" s="225" t="s">
        <v>30</v>
      </c>
      <c r="K55" s="171">
        <f t="shared" si="7"/>
        <v>24</v>
      </c>
      <c r="L55" s="417">
        <v>13437</v>
      </c>
      <c r="M55" s="114"/>
      <c r="N55" s="57"/>
      <c r="O55" s="1"/>
      <c r="Q55" s="1"/>
      <c r="R55" s="57"/>
      <c r="S55" s="31"/>
      <c r="T55" s="31"/>
      <c r="U55" s="31"/>
      <c r="V55" s="31"/>
      <c r="W55" s="1"/>
      <c r="X55" s="1"/>
      <c r="Y55" s="1"/>
      <c r="Z55" s="1"/>
      <c r="AA55" s="1"/>
      <c r="AB55" s="1"/>
      <c r="AC55" s="1"/>
      <c r="AD55" s="1"/>
    </row>
    <row r="56" spans="1:30" ht="13.5" customHeight="1">
      <c r="A56" s="76">
        <v>2</v>
      </c>
      <c r="B56" s="225" t="s">
        <v>23</v>
      </c>
      <c r="C56" s="52">
        <f t="shared" ref="C56:C64" si="10">SUM(H51)</f>
        <v>29086</v>
      </c>
      <c r="D56" s="9">
        <f t="shared" si="8"/>
        <v>14087</v>
      </c>
      <c r="E56" s="66">
        <f t="shared" ref="E56:E65" si="11">SUM(N67/M67*100)</f>
        <v>102.89009161979554</v>
      </c>
      <c r="F56" s="66">
        <f t="shared" si="9"/>
        <v>206.47405409242566</v>
      </c>
      <c r="G56" s="77"/>
      <c r="H56" s="127">
        <v>8580</v>
      </c>
      <c r="I56" s="226">
        <v>38</v>
      </c>
      <c r="J56" s="225" t="s">
        <v>40</v>
      </c>
      <c r="K56" s="171">
        <f t="shared" si="7"/>
        <v>38</v>
      </c>
      <c r="L56" s="417">
        <v>12180</v>
      </c>
      <c r="M56" s="114"/>
      <c r="N56" s="57"/>
      <c r="O56" s="1"/>
      <c r="Q56" s="1"/>
      <c r="R56" s="57"/>
      <c r="S56" s="31"/>
      <c r="T56" s="31"/>
      <c r="U56" s="31"/>
      <c r="V56" s="31"/>
      <c r="W56" s="1"/>
      <c r="X56" s="1"/>
      <c r="Y56" s="1"/>
      <c r="Z56" s="1"/>
      <c r="AA56" s="1"/>
      <c r="AB56" s="1"/>
      <c r="AC56" s="1"/>
      <c r="AD56" s="1"/>
    </row>
    <row r="57" spans="1:30" ht="13.5" customHeight="1">
      <c r="A57" s="76">
        <v>3</v>
      </c>
      <c r="B57" s="225" t="s">
        <v>3</v>
      </c>
      <c r="C57" s="52">
        <f t="shared" si="10"/>
        <v>19867</v>
      </c>
      <c r="D57" s="9">
        <f t="shared" si="8"/>
        <v>23978</v>
      </c>
      <c r="E57" s="66">
        <f t="shared" si="11"/>
        <v>120.54486985013044</v>
      </c>
      <c r="F57" s="66">
        <f t="shared" si="9"/>
        <v>82.855117190758193</v>
      </c>
      <c r="G57" s="77"/>
      <c r="H57" s="127">
        <v>7763</v>
      </c>
      <c r="I57" s="225">
        <v>25</v>
      </c>
      <c r="J57" s="225" t="s">
        <v>31</v>
      </c>
      <c r="K57" s="171">
        <f t="shared" si="7"/>
        <v>25</v>
      </c>
      <c r="L57" s="417">
        <v>7839</v>
      </c>
      <c r="M57" s="114"/>
      <c r="N57" s="57"/>
      <c r="O57" s="1"/>
      <c r="Q57" s="1"/>
      <c r="R57" s="57"/>
      <c r="S57" s="31"/>
      <c r="T57" s="31"/>
      <c r="U57" s="31"/>
      <c r="V57" s="31"/>
      <c r="W57" s="1"/>
      <c r="X57" s="1"/>
      <c r="Y57" s="1"/>
      <c r="Z57" s="1"/>
      <c r="AA57" s="1"/>
      <c r="AB57" s="1"/>
      <c r="AC57" s="1"/>
      <c r="AD57" s="1"/>
    </row>
    <row r="58" spans="1:30" ht="13.5" customHeight="1">
      <c r="A58" s="76">
        <v>4</v>
      </c>
      <c r="B58" s="225" t="s">
        <v>32</v>
      </c>
      <c r="C58" s="52">
        <f t="shared" si="10"/>
        <v>19791</v>
      </c>
      <c r="D58" s="9">
        <f t="shared" si="8"/>
        <v>17740</v>
      </c>
      <c r="E58" s="66">
        <f t="shared" si="11"/>
        <v>117.27305048589713</v>
      </c>
      <c r="F58" s="66">
        <f t="shared" si="9"/>
        <v>111.56144306651635</v>
      </c>
      <c r="G58" s="77"/>
      <c r="H58" s="532">
        <v>7438</v>
      </c>
      <c r="I58" s="306">
        <v>37</v>
      </c>
      <c r="J58" s="228" t="s">
        <v>39</v>
      </c>
      <c r="K58" s="171">
        <f t="shared" si="7"/>
        <v>37</v>
      </c>
      <c r="L58" s="415">
        <v>6729</v>
      </c>
      <c r="M58" s="114"/>
      <c r="N58" s="57"/>
      <c r="O58" s="1"/>
      <c r="Q58" s="1"/>
      <c r="R58" s="57"/>
      <c r="S58" s="31"/>
      <c r="T58" s="31"/>
      <c r="U58" s="31"/>
      <c r="V58" s="31"/>
      <c r="W58" s="1"/>
      <c r="X58" s="1"/>
      <c r="Y58" s="1"/>
      <c r="Z58" s="1"/>
      <c r="AA58" s="1"/>
      <c r="AB58" s="1"/>
      <c r="AC58" s="1"/>
      <c r="AD58" s="1"/>
    </row>
    <row r="59" spans="1:30" ht="13.5" customHeight="1" thickBot="1">
      <c r="A59" s="76">
        <v>5</v>
      </c>
      <c r="B59" s="225" t="s">
        <v>2</v>
      </c>
      <c r="C59" s="52">
        <f t="shared" si="10"/>
        <v>15145</v>
      </c>
      <c r="D59" s="9">
        <f t="shared" si="8"/>
        <v>23016</v>
      </c>
      <c r="E59" s="66">
        <f t="shared" si="11"/>
        <v>120.02694563322238</v>
      </c>
      <c r="F59" s="66">
        <f t="shared" si="9"/>
        <v>65.802050747306211</v>
      </c>
      <c r="G59" s="87"/>
      <c r="H59" s="548">
        <v>6721</v>
      </c>
      <c r="I59" s="306">
        <v>33</v>
      </c>
      <c r="J59" s="228" t="s">
        <v>0</v>
      </c>
      <c r="K59" s="171">
        <f t="shared" si="7"/>
        <v>33</v>
      </c>
      <c r="L59" s="415">
        <v>9049</v>
      </c>
      <c r="M59" s="114"/>
      <c r="N59" s="57"/>
      <c r="O59" s="1"/>
      <c r="Q59" s="1"/>
      <c r="R59" s="57"/>
      <c r="S59" s="31"/>
      <c r="T59" s="31"/>
      <c r="U59" s="31"/>
      <c r="V59" s="31"/>
      <c r="W59" s="1"/>
      <c r="X59" s="1"/>
      <c r="Y59" s="1"/>
      <c r="Z59" s="1"/>
      <c r="AA59" s="1"/>
      <c r="AB59" s="1"/>
      <c r="AC59" s="1"/>
      <c r="AD59" s="1"/>
    </row>
    <row r="60" spans="1:30" ht="13.5" customHeight="1">
      <c r="A60" s="76">
        <v>6</v>
      </c>
      <c r="B60" s="225" t="s">
        <v>30</v>
      </c>
      <c r="C60" s="52">
        <f t="shared" si="10"/>
        <v>13830</v>
      </c>
      <c r="D60" s="9">
        <f t="shared" si="8"/>
        <v>13437</v>
      </c>
      <c r="E60" s="66">
        <f t="shared" si="11"/>
        <v>106.11524591421775</v>
      </c>
      <c r="F60" s="66">
        <f t="shared" si="9"/>
        <v>102.92475999106942</v>
      </c>
      <c r="G60" s="77"/>
      <c r="H60" s="549">
        <v>5020</v>
      </c>
      <c r="I60" s="308">
        <v>34</v>
      </c>
      <c r="J60" s="309" t="s">
        <v>1</v>
      </c>
      <c r="K60" s="117" t="s">
        <v>9</v>
      </c>
      <c r="L60" s="419">
        <v>169203</v>
      </c>
      <c r="O60" s="1"/>
      <c r="Q60" s="1"/>
      <c r="R60" s="57"/>
      <c r="S60" s="31"/>
      <c r="T60" s="31"/>
      <c r="U60" s="31"/>
      <c r="V60" s="31"/>
      <c r="W60" s="1"/>
      <c r="X60" s="1"/>
      <c r="Y60" s="1"/>
      <c r="Z60" s="1"/>
      <c r="AA60" s="1"/>
      <c r="AB60" s="1"/>
      <c r="AC60" s="1"/>
      <c r="AD60" s="1"/>
    </row>
    <row r="61" spans="1:30" ht="13.5" customHeight="1">
      <c r="A61" s="76">
        <v>7</v>
      </c>
      <c r="B61" s="225" t="s">
        <v>40</v>
      </c>
      <c r="C61" s="52">
        <f t="shared" si="10"/>
        <v>8580</v>
      </c>
      <c r="D61" s="9">
        <f t="shared" si="8"/>
        <v>12180</v>
      </c>
      <c r="E61" s="66">
        <f t="shared" si="11"/>
        <v>100.48014990045672</v>
      </c>
      <c r="F61" s="66">
        <f t="shared" si="9"/>
        <v>70.443349753694591</v>
      </c>
      <c r="G61" s="77"/>
      <c r="H61" s="127">
        <v>4131</v>
      </c>
      <c r="I61" s="226">
        <v>30</v>
      </c>
      <c r="J61" s="225" t="s">
        <v>121</v>
      </c>
      <c r="K61" s="61"/>
      <c r="L61" s="31"/>
      <c r="N61" s="65"/>
      <c r="O61" s="1"/>
      <c r="Q61" s="1"/>
      <c r="R61" s="57"/>
      <c r="S61" s="31"/>
      <c r="T61" s="31"/>
      <c r="U61" s="31"/>
      <c r="V61" s="31"/>
      <c r="W61" s="1"/>
      <c r="X61" s="1"/>
      <c r="Y61" s="1"/>
      <c r="Z61" s="1"/>
      <c r="AA61" s="1"/>
      <c r="AB61" s="1"/>
      <c r="AC61" s="1"/>
      <c r="AD61" s="1"/>
    </row>
    <row r="62" spans="1:30" ht="13.5" customHeight="1">
      <c r="A62" s="76">
        <v>8</v>
      </c>
      <c r="B62" s="225" t="s">
        <v>31</v>
      </c>
      <c r="C62" s="52">
        <f t="shared" si="10"/>
        <v>7763</v>
      </c>
      <c r="D62" s="9">
        <f t="shared" si="8"/>
        <v>7839</v>
      </c>
      <c r="E62" s="66">
        <f t="shared" si="11"/>
        <v>104.34139784946237</v>
      </c>
      <c r="F62" s="66">
        <f t="shared" si="9"/>
        <v>99.030488582727401</v>
      </c>
      <c r="G62" s="88"/>
      <c r="H62" s="127">
        <v>3825</v>
      </c>
      <c r="I62" s="225">
        <v>15</v>
      </c>
      <c r="J62" s="225" t="s">
        <v>22</v>
      </c>
      <c r="K62" s="61"/>
      <c r="Q62" s="1"/>
      <c r="R62" s="57"/>
      <c r="S62" s="31"/>
      <c r="T62" s="31"/>
      <c r="U62" s="31"/>
      <c r="V62" s="31"/>
      <c r="W62" s="1"/>
      <c r="X62" s="1"/>
      <c r="Y62" s="1"/>
      <c r="Z62" s="1"/>
      <c r="AA62" s="1"/>
      <c r="AB62" s="1"/>
      <c r="AC62" s="1"/>
      <c r="AD62" s="1"/>
    </row>
    <row r="63" spans="1:30" ht="13.5" customHeight="1">
      <c r="A63" s="76">
        <v>9</v>
      </c>
      <c r="B63" s="228" t="s">
        <v>39</v>
      </c>
      <c r="C63" s="52">
        <f t="shared" si="10"/>
        <v>7438</v>
      </c>
      <c r="D63" s="9">
        <f t="shared" si="8"/>
        <v>6729</v>
      </c>
      <c r="E63" s="66">
        <f t="shared" si="11"/>
        <v>114.67776749922911</v>
      </c>
      <c r="F63" s="66">
        <f t="shared" si="9"/>
        <v>110.53648387576163</v>
      </c>
      <c r="G63" s="87"/>
      <c r="H63" s="127">
        <v>3285</v>
      </c>
      <c r="I63" s="225">
        <v>1</v>
      </c>
      <c r="J63" s="225" t="s">
        <v>4</v>
      </c>
      <c r="K63" s="54"/>
      <c r="L63" s="31"/>
      <c r="Q63" s="1"/>
      <c r="R63" s="57"/>
      <c r="S63" s="31"/>
      <c r="T63" s="31"/>
      <c r="U63" s="31"/>
      <c r="V63" s="31"/>
      <c r="W63" s="1"/>
      <c r="X63" s="1"/>
      <c r="Y63" s="1"/>
      <c r="Z63" s="1"/>
      <c r="AA63" s="1"/>
      <c r="AB63" s="1"/>
      <c r="AC63" s="1"/>
      <c r="AD63" s="1"/>
    </row>
    <row r="64" spans="1:30" ht="13.5" customHeight="1" thickBot="1">
      <c r="A64" s="89">
        <v>10</v>
      </c>
      <c r="B64" s="228" t="s">
        <v>0</v>
      </c>
      <c r="C64" s="52">
        <f t="shared" si="10"/>
        <v>6721</v>
      </c>
      <c r="D64" s="9">
        <f t="shared" si="8"/>
        <v>9049</v>
      </c>
      <c r="E64" s="72">
        <f t="shared" si="11"/>
        <v>132.27711080495965</v>
      </c>
      <c r="F64" s="66">
        <f t="shared" si="9"/>
        <v>74.273400375732123</v>
      </c>
      <c r="G64" s="90"/>
      <c r="H64" s="170">
        <v>1769</v>
      </c>
      <c r="I64" s="226">
        <v>35</v>
      </c>
      <c r="J64" s="225" t="s">
        <v>38</v>
      </c>
      <c r="K64" s="54"/>
      <c r="L64" s="31"/>
      <c r="Q64" s="1"/>
      <c r="R64" s="57"/>
      <c r="S64" s="31"/>
      <c r="T64" s="31"/>
      <c r="U64" s="31"/>
      <c r="V64" s="31"/>
      <c r="W64" s="1"/>
      <c r="X64" s="1"/>
      <c r="Y64" s="1"/>
      <c r="Z64" s="1"/>
      <c r="AA64" s="1"/>
      <c r="AB64" s="1"/>
      <c r="AC64" s="1"/>
      <c r="AD64" s="1"/>
    </row>
    <row r="65" spans="1:30" ht="13.5" customHeight="1" thickBot="1">
      <c r="A65" s="80"/>
      <c r="B65" s="81" t="s">
        <v>62</v>
      </c>
      <c r="C65" s="82">
        <f>SUM(H90)</f>
        <v>202857</v>
      </c>
      <c r="D65" s="82">
        <f>SUM(L60)</f>
        <v>169203</v>
      </c>
      <c r="E65" s="85">
        <f t="shared" si="11"/>
        <v>105.02725903068648</v>
      </c>
      <c r="F65" s="85">
        <f t="shared" si="9"/>
        <v>119.88971826740659</v>
      </c>
      <c r="G65" s="86"/>
      <c r="H65" s="128">
        <v>1705</v>
      </c>
      <c r="I65" s="225">
        <v>39</v>
      </c>
      <c r="J65" s="225" t="s">
        <v>41</v>
      </c>
      <c r="K65" s="1"/>
      <c r="L65" s="266" t="s">
        <v>127</v>
      </c>
      <c r="M65" s="200" t="s">
        <v>89</v>
      </c>
      <c r="N65" t="s">
        <v>84</v>
      </c>
      <c r="Q65" s="1"/>
      <c r="R65" s="57"/>
      <c r="S65" s="31"/>
      <c r="T65" s="31"/>
      <c r="U65" s="31"/>
      <c r="V65" s="31"/>
      <c r="W65" s="1"/>
      <c r="X65" s="1"/>
      <c r="Y65" s="1"/>
      <c r="Z65" s="1"/>
      <c r="AA65" s="1"/>
      <c r="AB65" s="1"/>
      <c r="AC65" s="1"/>
      <c r="AD65" s="1"/>
    </row>
    <row r="66" spans="1:30" ht="13.5" customHeight="1">
      <c r="H66" s="127">
        <v>1685</v>
      </c>
      <c r="I66" s="225">
        <v>18</v>
      </c>
      <c r="J66" s="225" t="s">
        <v>24</v>
      </c>
      <c r="K66" s="164">
        <f>SUM(I50)</f>
        <v>36</v>
      </c>
      <c r="L66" s="225" t="s">
        <v>5</v>
      </c>
      <c r="M66" s="429">
        <v>53847</v>
      </c>
      <c r="N66" s="128">
        <f>SUM(H50)</f>
        <v>48747</v>
      </c>
      <c r="Q66" s="1"/>
      <c r="R66" s="57"/>
      <c r="S66" s="31"/>
      <c r="T66" s="31"/>
      <c r="U66" s="31"/>
      <c r="V66" s="31"/>
      <c r="W66" s="1"/>
      <c r="X66" s="1"/>
      <c r="Y66" s="1"/>
      <c r="Z66" s="1"/>
      <c r="AA66" s="1"/>
      <c r="AB66" s="1"/>
      <c r="AC66" s="1"/>
      <c r="AD66" s="1"/>
    </row>
    <row r="67" spans="1:30" ht="13.5" customHeight="1">
      <c r="H67" s="127">
        <v>1513</v>
      </c>
      <c r="I67" s="226">
        <v>29</v>
      </c>
      <c r="J67" s="225" t="s">
        <v>118</v>
      </c>
      <c r="K67" s="164">
        <f t="shared" ref="K67:K75" si="12">SUM(I51)</f>
        <v>17</v>
      </c>
      <c r="L67" s="225" t="s">
        <v>23</v>
      </c>
      <c r="M67" s="427">
        <v>28269</v>
      </c>
      <c r="N67" s="128">
        <f t="shared" ref="N67:N75" si="13">SUM(H51)</f>
        <v>29086</v>
      </c>
      <c r="Q67" s="1"/>
      <c r="R67" s="57"/>
      <c r="S67" s="31"/>
      <c r="T67" s="31"/>
      <c r="U67" s="31"/>
      <c r="V67" s="31"/>
      <c r="W67" s="1"/>
      <c r="X67" s="1"/>
      <c r="Y67" s="1"/>
      <c r="Z67" s="1"/>
      <c r="AA67" s="1"/>
      <c r="AB67" s="1"/>
      <c r="AC67" s="1"/>
      <c r="AD67" s="1"/>
    </row>
    <row r="68" spans="1:30" ht="13.5" customHeight="1">
      <c r="C68" s="31"/>
      <c r="D68" s="1"/>
      <c r="H68" s="127">
        <v>1321</v>
      </c>
      <c r="I68" s="226">
        <v>14</v>
      </c>
      <c r="J68" s="225" t="s">
        <v>21</v>
      </c>
      <c r="K68" s="164">
        <f t="shared" si="12"/>
        <v>16</v>
      </c>
      <c r="L68" s="225" t="s">
        <v>3</v>
      </c>
      <c r="M68" s="427">
        <v>16481</v>
      </c>
      <c r="N68" s="128">
        <f t="shared" si="13"/>
        <v>19867</v>
      </c>
      <c r="Q68" s="1"/>
      <c r="R68" s="57"/>
      <c r="S68" s="31"/>
      <c r="T68" s="31"/>
      <c r="U68" s="31"/>
      <c r="V68" s="31"/>
      <c r="W68" s="1"/>
      <c r="X68" s="1"/>
      <c r="Y68" s="1"/>
      <c r="Z68" s="1"/>
      <c r="AA68" s="1"/>
      <c r="AB68" s="1"/>
      <c r="AC68" s="1"/>
      <c r="AD68" s="1"/>
    </row>
    <row r="69" spans="1:30" ht="13.5" customHeight="1">
      <c r="H69" s="127">
        <v>600</v>
      </c>
      <c r="I69" s="225">
        <v>9</v>
      </c>
      <c r="J69" s="464" t="s">
        <v>207</v>
      </c>
      <c r="K69" s="164">
        <f t="shared" si="12"/>
        <v>26</v>
      </c>
      <c r="L69" s="225" t="s">
        <v>32</v>
      </c>
      <c r="M69" s="427">
        <v>16876</v>
      </c>
      <c r="N69" s="128">
        <f t="shared" si="13"/>
        <v>19791</v>
      </c>
      <c r="Q69" s="1"/>
      <c r="R69" s="57"/>
      <c r="S69" s="31"/>
      <c r="T69" s="31"/>
      <c r="U69" s="31"/>
      <c r="V69" s="31"/>
      <c r="W69" s="1"/>
      <c r="X69" s="1"/>
      <c r="Y69" s="1"/>
      <c r="Z69" s="1"/>
      <c r="AA69" s="1"/>
      <c r="AB69" s="1"/>
      <c r="AC69" s="1"/>
      <c r="AD69" s="1"/>
    </row>
    <row r="70" spans="1:30" ht="13.5" customHeight="1">
      <c r="H70" s="127">
        <v>383</v>
      </c>
      <c r="I70" s="225">
        <v>21</v>
      </c>
      <c r="J70" s="225" t="s">
        <v>27</v>
      </c>
      <c r="K70" s="164">
        <f t="shared" si="12"/>
        <v>40</v>
      </c>
      <c r="L70" s="225" t="s">
        <v>2</v>
      </c>
      <c r="M70" s="427">
        <v>12618</v>
      </c>
      <c r="N70" s="128">
        <f t="shared" si="13"/>
        <v>15145</v>
      </c>
      <c r="Q70" s="1"/>
      <c r="R70" s="57"/>
      <c r="S70" s="31"/>
      <c r="T70" s="31"/>
      <c r="U70" s="31"/>
      <c r="V70" s="31"/>
      <c r="W70" s="1"/>
      <c r="X70" s="1"/>
      <c r="Y70" s="1"/>
      <c r="Z70" s="1"/>
      <c r="AA70" s="1"/>
      <c r="AB70" s="1"/>
      <c r="AC70" s="1"/>
      <c r="AD70" s="1"/>
    </row>
    <row r="71" spans="1:30" ht="13.5" customHeight="1">
      <c r="H71" s="127">
        <v>379</v>
      </c>
      <c r="I71" s="225">
        <v>13</v>
      </c>
      <c r="J71" s="225" t="s">
        <v>7</v>
      </c>
      <c r="K71" s="164">
        <f t="shared" si="12"/>
        <v>24</v>
      </c>
      <c r="L71" s="225" t="s">
        <v>30</v>
      </c>
      <c r="M71" s="427">
        <v>13033</v>
      </c>
      <c r="N71" s="128">
        <f t="shared" si="13"/>
        <v>13830</v>
      </c>
      <c r="Q71" s="1"/>
      <c r="R71" s="57"/>
      <c r="S71" s="31"/>
      <c r="T71" s="31"/>
      <c r="U71" s="31"/>
      <c r="V71" s="31"/>
      <c r="W71" s="1"/>
      <c r="X71" s="1"/>
      <c r="Y71" s="1"/>
      <c r="Z71" s="1"/>
      <c r="AA71" s="1"/>
      <c r="AB71" s="1"/>
      <c r="AC71" s="1"/>
      <c r="AD71" s="1"/>
    </row>
    <row r="72" spans="1:30" ht="13.5" customHeight="1">
      <c r="H72" s="127">
        <v>78</v>
      </c>
      <c r="I72" s="225">
        <v>27</v>
      </c>
      <c r="J72" s="225" t="s">
        <v>33</v>
      </c>
      <c r="K72" s="164">
        <f t="shared" si="12"/>
        <v>38</v>
      </c>
      <c r="L72" s="225" t="s">
        <v>40</v>
      </c>
      <c r="M72" s="427">
        <v>8539</v>
      </c>
      <c r="N72" s="128">
        <f t="shared" si="13"/>
        <v>8580</v>
      </c>
      <c r="Q72" s="1"/>
      <c r="R72" s="57"/>
      <c r="S72" s="31"/>
      <c r="T72" s="31"/>
      <c r="U72" s="31"/>
      <c r="V72" s="31"/>
      <c r="W72" s="1"/>
      <c r="X72" s="1"/>
      <c r="Y72" s="1"/>
      <c r="Z72" s="1"/>
      <c r="AA72" s="1"/>
      <c r="AB72" s="1"/>
      <c r="AC72" s="1"/>
      <c r="AD72" s="1"/>
    </row>
    <row r="73" spans="1:30" ht="13.5" customHeight="1">
      <c r="H73" s="127">
        <v>50</v>
      </c>
      <c r="I73" s="225">
        <v>4</v>
      </c>
      <c r="J73" s="225" t="s">
        <v>13</v>
      </c>
      <c r="K73" s="164">
        <f t="shared" si="12"/>
        <v>25</v>
      </c>
      <c r="L73" s="225" t="s">
        <v>31</v>
      </c>
      <c r="M73" s="427">
        <v>7440</v>
      </c>
      <c r="N73" s="128">
        <f t="shared" si="13"/>
        <v>7763</v>
      </c>
      <c r="Q73" s="1"/>
      <c r="R73" s="57"/>
      <c r="S73" s="31"/>
      <c r="T73" s="31"/>
      <c r="U73" s="31"/>
      <c r="V73" s="31"/>
      <c r="W73" s="1"/>
      <c r="X73" s="1"/>
      <c r="Y73" s="1"/>
      <c r="Z73" s="1"/>
      <c r="AA73" s="1"/>
      <c r="AB73" s="1"/>
      <c r="AC73" s="1"/>
      <c r="AD73" s="1"/>
    </row>
    <row r="74" spans="1:30" ht="13.5" customHeight="1">
      <c r="H74" s="127">
        <v>50</v>
      </c>
      <c r="I74" s="225">
        <v>8</v>
      </c>
      <c r="J74" s="225" t="s">
        <v>17</v>
      </c>
      <c r="K74" s="164">
        <f t="shared" si="12"/>
        <v>37</v>
      </c>
      <c r="L74" s="228" t="s">
        <v>39</v>
      </c>
      <c r="M74" s="428">
        <v>6486</v>
      </c>
      <c r="N74" s="128">
        <f t="shared" si="13"/>
        <v>7438</v>
      </c>
      <c r="Q74" s="1"/>
      <c r="R74" s="57"/>
      <c r="S74" s="31"/>
      <c r="T74" s="31"/>
      <c r="U74" s="31"/>
      <c r="V74" s="31"/>
      <c r="W74" s="1"/>
      <c r="X74" s="1"/>
      <c r="Y74" s="1"/>
      <c r="Z74" s="1"/>
      <c r="AA74" s="1"/>
      <c r="AB74" s="1"/>
      <c r="AC74" s="1"/>
      <c r="AD74" s="1"/>
    </row>
    <row r="75" spans="1:30" ht="13.5" customHeight="1" thickBot="1">
      <c r="H75" s="127">
        <v>39</v>
      </c>
      <c r="I75" s="225">
        <v>22</v>
      </c>
      <c r="J75" s="225" t="s">
        <v>28</v>
      </c>
      <c r="K75" s="164">
        <f t="shared" si="12"/>
        <v>33</v>
      </c>
      <c r="L75" s="228" t="s">
        <v>0</v>
      </c>
      <c r="M75" s="428">
        <v>5081</v>
      </c>
      <c r="N75" s="235">
        <f t="shared" si="13"/>
        <v>6721</v>
      </c>
      <c r="Q75" s="1"/>
      <c r="R75" s="57"/>
      <c r="S75" s="31"/>
      <c r="T75" s="31"/>
      <c r="U75" s="31"/>
      <c r="V75" s="31"/>
      <c r="W75" s="1"/>
      <c r="X75" s="1"/>
      <c r="Y75" s="1"/>
      <c r="Z75" s="1"/>
      <c r="AA75" s="1"/>
      <c r="AB75" s="1"/>
      <c r="AC75" s="1"/>
      <c r="AD75" s="1"/>
    </row>
    <row r="76" spans="1:30" ht="13.5" customHeight="1" thickTop="1">
      <c r="H76" s="127">
        <v>30</v>
      </c>
      <c r="I76" s="225">
        <v>28</v>
      </c>
      <c r="J76" s="225" t="s">
        <v>34</v>
      </c>
      <c r="K76" s="5"/>
      <c r="L76" s="460" t="s">
        <v>132</v>
      </c>
      <c r="M76" s="473">
        <v>193147</v>
      </c>
      <c r="N76" s="243">
        <f>SUM(H90)</f>
        <v>202857</v>
      </c>
      <c r="Q76" s="1"/>
      <c r="R76" s="57"/>
      <c r="S76" s="31"/>
      <c r="T76" s="31"/>
      <c r="U76" s="31"/>
      <c r="V76" s="31"/>
      <c r="W76" s="1"/>
      <c r="X76" s="1"/>
      <c r="Y76" s="1"/>
      <c r="Z76" s="1"/>
      <c r="AA76" s="1"/>
      <c r="AB76" s="1"/>
      <c r="AC76" s="1"/>
      <c r="AD76" s="1"/>
    </row>
    <row r="77" spans="1:30" ht="13.5" customHeight="1">
      <c r="H77" s="402">
        <v>14</v>
      </c>
      <c r="I77" s="225">
        <v>11</v>
      </c>
      <c r="J77" s="225" t="s">
        <v>19</v>
      </c>
      <c r="K77" s="54"/>
      <c r="L77" s="36"/>
      <c r="Q77" s="1"/>
      <c r="R77" s="57"/>
      <c r="S77" s="31"/>
      <c r="T77" s="31"/>
      <c r="U77" s="31"/>
      <c r="V77" s="31"/>
      <c r="W77" s="1"/>
      <c r="X77" s="1"/>
      <c r="Y77" s="1"/>
      <c r="Z77" s="1"/>
      <c r="AA77" s="1"/>
      <c r="AB77" s="1"/>
      <c r="AC77" s="1"/>
      <c r="AD77" s="1"/>
    </row>
    <row r="78" spans="1:30" ht="13.5" customHeight="1">
      <c r="H78" s="128">
        <v>10</v>
      </c>
      <c r="I78" s="225">
        <v>23</v>
      </c>
      <c r="J78" s="225" t="s">
        <v>29</v>
      </c>
      <c r="K78" s="54"/>
      <c r="L78" s="36"/>
      <c r="Q78" s="1"/>
      <c r="R78" s="57"/>
      <c r="S78" s="31"/>
      <c r="T78" s="31"/>
      <c r="U78" s="31"/>
      <c r="V78" s="31"/>
      <c r="W78" s="1"/>
      <c r="X78" s="1"/>
      <c r="Y78" s="1"/>
      <c r="Z78" s="1"/>
      <c r="AA78" s="1"/>
      <c r="AB78" s="1"/>
      <c r="AC78" s="1"/>
      <c r="AD78" s="1"/>
    </row>
    <row r="79" spans="1:30" ht="13.5" customHeight="1">
      <c r="H79" s="127">
        <v>2</v>
      </c>
      <c r="I79" s="225">
        <v>20</v>
      </c>
      <c r="J79" s="225" t="s">
        <v>26</v>
      </c>
      <c r="K79" s="54"/>
      <c r="L79" s="36"/>
      <c r="Q79" s="1"/>
      <c r="R79" s="57"/>
      <c r="S79" s="31"/>
      <c r="T79" s="31"/>
      <c r="U79" s="31"/>
      <c r="V79" s="31"/>
      <c r="W79" s="1"/>
      <c r="X79" s="1"/>
      <c r="Y79" s="1"/>
      <c r="Z79" s="1"/>
      <c r="AA79" s="1"/>
      <c r="AB79" s="1"/>
      <c r="AC79" s="1"/>
      <c r="AD79" s="1"/>
    </row>
    <row r="80" spans="1:30" ht="13.5" customHeight="1">
      <c r="H80" s="170">
        <v>0</v>
      </c>
      <c r="I80" s="225">
        <v>2</v>
      </c>
      <c r="J80" s="225" t="s">
        <v>6</v>
      </c>
      <c r="K80" s="54"/>
      <c r="L80" s="36"/>
      <c r="Q80" s="1"/>
      <c r="R80" s="57"/>
      <c r="S80" s="31"/>
      <c r="T80" s="31"/>
      <c r="U80" s="31"/>
      <c r="V80" s="31"/>
      <c r="W80" s="1"/>
      <c r="X80" s="1"/>
      <c r="Y80" s="1"/>
      <c r="Z80" s="1"/>
      <c r="AA80" s="1"/>
      <c r="AB80" s="1"/>
      <c r="AC80" s="1"/>
      <c r="AD80" s="1"/>
    </row>
    <row r="81" spans="8:30" ht="13.5" customHeight="1">
      <c r="H81" s="458">
        <v>0</v>
      </c>
      <c r="I81" s="225">
        <v>3</v>
      </c>
      <c r="J81" s="225" t="s">
        <v>12</v>
      </c>
      <c r="K81" s="54"/>
      <c r="L81" s="36"/>
      <c r="Q81" s="1"/>
      <c r="R81" s="57"/>
      <c r="S81" s="31"/>
      <c r="T81" s="31"/>
      <c r="U81" s="31"/>
      <c r="V81" s="31"/>
      <c r="W81" s="1"/>
      <c r="X81" s="1"/>
      <c r="Y81" s="1"/>
      <c r="Z81" s="1"/>
      <c r="AA81" s="1"/>
      <c r="AB81" s="1"/>
      <c r="AC81" s="1"/>
      <c r="AD81" s="1"/>
    </row>
    <row r="82" spans="8:30" ht="13.5" customHeight="1">
      <c r="H82" s="127">
        <v>0</v>
      </c>
      <c r="I82" s="225">
        <v>5</v>
      </c>
      <c r="J82" s="225" t="s">
        <v>14</v>
      </c>
      <c r="K82" s="54"/>
      <c r="L82" s="36"/>
      <c r="Q82" s="1"/>
      <c r="R82" s="57"/>
      <c r="S82" s="31"/>
      <c r="T82" s="31"/>
      <c r="U82" s="31"/>
      <c r="V82" s="31"/>
      <c r="W82" s="1"/>
      <c r="X82" s="1"/>
      <c r="Y82" s="1"/>
      <c r="Z82" s="1"/>
      <c r="AA82" s="1"/>
      <c r="AB82" s="1"/>
      <c r="AC82" s="1"/>
      <c r="AD82" s="1"/>
    </row>
    <row r="83" spans="8:30" ht="13.5" customHeight="1">
      <c r="H83" s="269">
        <v>0</v>
      </c>
      <c r="I83" s="225">
        <v>6</v>
      </c>
      <c r="J83" s="225" t="s">
        <v>15</v>
      </c>
      <c r="K83" s="54"/>
      <c r="L83" s="36"/>
      <c r="Q83" s="1"/>
      <c r="R83" s="57"/>
      <c r="S83" s="31"/>
      <c r="T83" s="31"/>
      <c r="U83" s="31"/>
      <c r="V83" s="31"/>
      <c r="W83" s="1"/>
      <c r="X83" s="1"/>
      <c r="Y83" s="1"/>
      <c r="Z83" s="1"/>
      <c r="AA83" s="1"/>
      <c r="AB83" s="1"/>
      <c r="AC83" s="1"/>
      <c r="AD83" s="1"/>
    </row>
    <row r="84" spans="8:30" ht="13.5" customHeight="1">
      <c r="H84" s="127">
        <v>0</v>
      </c>
      <c r="I84" s="225">
        <v>7</v>
      </c>
      <c r="J84" s="225" t="s">
        <v>16</v>
      </c>
      <c r="K84" s="54"/>
      <c r="L84" s="36"/>
      <c r="Q84" s="1"/>
      <c r="R84" s="57"/>
      <c r="S84" s="31"/>
      <c r="T84" s="31"/>
      <c r="U84" s="31"/>
      <c r="V84" s="31"/>
      <c r="W84" s="1"/>
      <c r="X84" s="1"/>
      <c r="Y84" s="1"/>
      <c r="Z84" s="1"/>
      <c r="AA84" s="1"/>
      <c r="AB84" s="1"/>
      <c r="AC84" s="1"/>
      <c r="AD84" s="1"/>
    </row>
    <row r="85" spans="8:30" ht="13.5" customHeight="1">
      <c r="H85" s="127">
        <v>0</v>
      </c>
      <c r="I85" s="225">
        <v>10</v>
      </c>
      <c r="J85" s="225" t="s">
        <v>18</v>
      </c>
      <c r="K85" s="54"/>
      <c r="L85" s="36"/>
      <c r="Q85" s="1"/>
      <c r="R85" s="57"/>
      <c r="S85" s="31"/>
      <c r="T85" s="31"/>
      <c r="U85" s="31"/>
      <c r="V85" s="31"/>
      <c r="W85" s="1"/>
      <c r="X85" s="1"/>
      <c r="Y85" s="1"/>
      <c r="Z85" s="1"/>
      <c r="AA85" s="1"/>
      <c r="AB85" s="1"/>
      <c r="AC85" s="1"/>
      <c r="AD85" s="1"/>
    </row>
    <row r="86" spans="8:30" ht="13.5" customHeight="1">
      <c r="H86" s="127">
        <v>0</v>
      </c>
      <c r="I86" s="226">
        <v>12</v>
      </c>
      <c r="J86" s="226" t="s">
        <v>20</v>
      </c>
      <c r="K86" s="54"/>
      <c r="L86" s="36"/>
      <c r="Q86" s="1"/>
      <c r="R86" s="57"/>
      <c r="S86" s="31"/>
      <c r="T86" s="31"/>
      <c r="U86" s="31"/>
      <c r="V86" s="31"/>
      <c r="W86" s="1"/>
      <c r="X86" s="1"/>
      <c r="Y86" s="1"/>
      <c r="Z86" s="1"/>
      <c r="AA86" s="1"/>
      <c r="AB86" s="1"/>
      <c r="AC86" s="1"/>
      <c r="AD86" s="1"/>
    </row>
    <row r="87" spans="8:30" ht="13.5" customHeight="1">
      <c r="H87" s="127">
        <v>0</v>
      </c>
      <c r="I87" s="225">
        <v>19</v>
      </c>
      <c r="J87" s="225" t="s">
        <v>25</v>
      </c>
      <c r="K87" s="54"/>
      <c r="L87" s="31"/>
      <c r="Q87" s="1"/>
      <c r="R87" s="57"/>
      <c r="S87" s="37"/>
      <c r="T87" s="37"/>
      <c r="U87" s="37"/>
      <c r="V87" s="1"/>
      <c r="W87" s="1"/>
      <c r="X87" s="1"/>
      <c r="Y87" s="1"/>
      <c r="Z87" s="1"/>
      <c r="AA87" s="1"/>
      <c r="AB87" s="1"/>
      <c r="AC87" s="1"/>
      <c r="AD87" s="1"/>
    </row>
    <row r="88" spans="8:30" ht="13.5" customHeight="1">
      <c r="H88" s="127">
        <v>0</v>
      </c>
      <c r="I88" s="225">
        <v>31</v>
      </c>
      <c r="J88" s="225" t="s">
        <v>36</v>
      </c>
      <c r="K88" s="54"/>
      <c r="L88" s="3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8:30" ht="13.5" customHeight="1">
      <c r="H89" s="127">
        <v>0</v>
      </c>
      <c r="I89" s="225">
        <v>32</v>
      </c>
      <c r="J89" s="225" t="s">
        <v>37</v>
      </c>
      <c r="K89" s="54"/>
      <c r="L89" s="31"/>
    </row>
    <row r="90" spans="8:30" ht="13.5" customHeight="1">
      <c r="H90" s="165">
        <f>SUM(H50:H89)</f>
        <v>202857</v>
      </c>
      <c r="I90" s="5"/>
      <c r="J90" s="10" t="s">
        <v>52</v>
      </c>
      <c r="K90" s="69"/>
      <c r="L90" s="1"/>
    </row>
    <row r="91" spans="8:30" ht="13.5" customHeight="1">
      <c r="K91" s="1"/>
      <c r="L91" s="1"/>
    </row>
  </sheetData>
  <sortState ref="H49:J89">
    <sortCondition descending="1" ref="H4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&amp;14-8-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N62"/>
  <sheetViews>
    <sheetView topLeftCell="A19" zoomScaleNormal="100" workbookViewId="0">
      <selection activeCell="L36" sqref="L36"/>
    </sheetView>
  </sheetViews>
  <sheetFormatPr defaultRowHeight="13.5"/>
  <cols>
    <col min="1" max="1" width="5.625" style="310" customWidth="1"/>
    <col min="2" max="2" width="19.5" style="310" customWidth="1"/>
    <col min="3" max="4" width="13.25" style="310" customWidth="1"/>
    <col min="5" max="5" width="11.875" style="310" customWidth="1"/>
    <col min="6" max="6" width="15.125" style="310" customWidth="1"/>
    <col min="7" max="7" width="15" style="310" customWidth="1"/>
    <col min="8" max="8" width="15.5" style="310" customWidth="1"/>
    <col min="9" max="9" width="18.375" style="310" customWidth="1"/>
    <col min="10" max="10" width="17.125" style="310" customWidth="1"/>
    <col min="11" max="11" width="18.5" style="310" customWidth="1"/>
    <col min="12" max="12" width="16.875" style="310" customWidth="1"/>
    <col min="13" max="13" width="15.125" style="310" customWidth="1"/>
    <col min="14" max="16384" width="9" style="310"/>
  </cols>
  <sheetData>
    <row r="1" spans="1:12" ht="22.5" customHeight="1">
      <c r="A1" s="571" t="s">
        <v>234</v>
      </c>
      <c r="B1" s="572"/>
      <c r="C1" s="572"/>
      <c r="D1" s="572"/>
      <c r="E1" s="572"/>
      <c r="F1" s="572"/>
      <c r="G1" s="572"/>
      <c r="I1" s="146" t="s">
        <v>75</v>
      </c>
    </row>
    <row r="2" spans="1:12">
      <c r="A2" s="1"/>
      <c r="B2" s="1"/>
      <c r="C2" s="1"/>
      <c r="D2" s="1"/>
      <c r="E2" s="1"/>
      <c r="F2" s="1"/>
      <c r="G2" s="1"/>
      <c r="I2" s="406" t="s">
        <v>218</v>
      </c>
      <c r="J2" s="406" t="s">
        <v>218</v>
      </c>
      <c r="K2" s="410" t="s">
        <v>210</v>
      </c>
      <c r="L2" s="410" t="s">
        <v>223</v>
      </c>
    </row>
    <row r="3" spans="1:12">
      <c r="I3" s="40" t="s">
        <v>85</v>
      </c>
      <c r="J3" s="407">
        <v>154000</v>
      </c>
      <c r="K3" s="40" t="s">
        <v>85</v>
      </c>
      <c r="L3" s="411">
        <v>158207</v>
      </c>
    </row>
    <row r="4" spans="1:12">
      <c r="I4" s="18" t="s">
        <v>87</v>
      </c>
      <c r="J4" s="407">
        <v>110526</v>
      </c>
      <c r="K4" s="18" t="s">
        <v>87</v>
      </c>
      <c r="L4" s="411">
        <v>50996</v>
      </c>
    </row>
    <row r="5" spans="1:12">
      <c r="I5" s="18" t="s">
        <v>117</v>
      </c>
      <c r="J5" s="407">
        <v>97413</v>
      </c>
      <c r="K5" s="18" t="s">
        <v>117</v>
      </c>
      <c r="L5" s="411">
        <v>92852</v>
      </c>
    </row>
    <row r="6" spans="1:12">
      <c r="I6" s="18" t="s">
        <v>106</v>
      </c>
      <c r="J6" s="407">
        <v>94117</v>
      </c>
      <c r="K6" s="18" t="s">
        <v>106</v>
      </c>
      <c r="L6" s="411">
        <v>103551</v>
      </c>
    </row>
    <row r="7" spans="1:12">
      <c r="I7" s="18" t="s">
        <v>88</v>
      </c>
      <c r="J7" s="407">
        <v>87637</v>
      </c>
      <c r="K7" s="18" t="s">
        <v>88</v>
      </c>
      <c r="L7" s="411">
        <v>93390</v>
      </c>
    </row>
    <row r="8" spans="1:12">
      <c r="I8" s="18" t="s">
        <v>114</v>
      </c>
      <c r="J8" s="407">
        <v>75240</v>
      </c>
      <c r="K8" s="18" t="s">
        <v>114</v>
      </c>
      <c r="L8" s="411">
        <v>68279</v>
      </c>
    </row>
    <row r="9" spans="1:12">
      <c r="I9" s="18" t="s">
        <v>111</v>
      </c>
      <c r="J9" s="407">
        <v>56917</v>
      </c>
      <c r="K9" s="18" t="s">
        <v>111</v>
      </c>
      <c r="L9" s="411">
        <v>38587</v>
      </c>
    </row>
    <row r="10" spans="1:12">
      <c r="I10" s="18" t="s">
        <v>108</v>
      </c>
      <c r="J10" s="407">
        <v>55976</v>
      </c>
      <c r="K10" s="18" t="s">
        <v>108</v>
      </c>
      <c r="L10" s="411">
        <v>66389</v>
      </c>
    </row>
    <row r="11" spans="1:12">
      <c r="I11" s="18" t="s">
        <v>190</v>
      </c>
      <c r="J11" s="407">
        <v>51694</v>
      </c>
      <c r="K11" s="18" t="s">
        <v>190</v>
      </c>
      <c r="L11" s="411">
        <v>52249</v>
      </c>
    </row>
    <row r="12" spans="1:12" ht="14.25" thickBot="1">
      <c r="I12" s="18" t="s">
        <v>157</v>
      </c>
      <c r="J12" s="408">
        <v>51298</v>
      </c>
      <c r="K12" s="18" t="s">
        <v>157</v>
      </c>
      <c r="L12" s="412">
        <v>55683</v>
      </c>
    </row>
    <row r="13" spans="1:12" ht="15.75" thickTop="1" thickBot="1">
      <c r="A13" s="65"/>
      <c r="B13" s="211"/>
      <c r="C13" s="312"/>
      <c r="D13" s="313"/>
      <c r="E13" s="65"/>
      <c r="F13" s="39"/>
      <c r="G13" s="39"/>
      <c r="I13" s="120" t="s">
        <v>8</v>
      </c>
      <c r="J13" s="445">
        <v>1182787</v>
      </c>
      <c r="K13" s="35" t="s">
        <v>9</v>
      </c>
      <c r="L13" s="175">
        <v>1111992</v>
      </c>
    </row>
    <row r="14" spans="1:12" ht="14.25" thickTop="1">
      <c r="A14" s="1"/>
      <c r="B14" s="1"/>
      <c r="C14" s="1"/>
      <c r="D14" s="1"/>
      <c r="E14" s="1"/>
    </row>
    <row r="15" spans="1:12">
      <c r="I15" s="32"/>
    </row>
    <row r="16" spans="1:12">
      <c r="I16" s="39"/>
      <c r="J16" s="8"/>
    </row>
    <row r="17" spans="9:14">
      <c r="J17" s="37"/>
      <c r="K17" s="1"/>
      <c r="L17" s="1"/>
    </row>
    <row r="18" spans="9:14">
      <c r="I18" s="38"/>
      <c r="J18" s="2"/>
      <c r="K18" s="2"/>
      <c r="L18" s="22"/>
    </row>
    <row r="19" spans="9:14">
      <c r="I19" s="38"/>
      <c r="J19" s="2"/>
      <c r="K19" s="2"/>
      <c r="L19" s="22"/>
      <c r="M19" s="8"/>
    </row>
    <row r="20" spans="9:14">
      <c r="I20" s="38"/>
      <c r="J20" s="2"/>
      <c r="K20" s="2"/>
      <c r="L20" s="22"/>
      <c r="M20" s="8"/>
    </row>
    <row r="21" spans="9:14">
      <c r="I21" s="38"/>
      <c r="J21" s="2"/>
      <c r="K21" s="2"/>
      <c r="L21" s="22"/>
    </row>
    <row r="22" spans="9:14" ht="14.25">
      <c r="I22" s="3" t="s">
        <v>10</v>
      </c>
      <c r="J22" s="4"/>
      <c r="L22" s="22"/>
    </row>
    <row r="23" spans="9:14">
      <c r="I23" s="463" t="s">
        <v>222</v>
      </c>
      <c r="K23" s="489" t="s">
        <v>222</v>
      </c>
      <c r="L23" s="22" t="s">
        <v>71</v>
      </c>
      <c r="M23" s="8"/>
    </row>
    <row r="24" spans="9:14">
      <c r="I24" s="407">
        <f t="shared" ref="I24:I33" si="0">SUM(J3)</f>
        <v>154000</v>
      </c>
      <c r="J24" s="40" t="s">
        <v>85</v>
      </c>
      <c r="K24" s="407">
        <f>SUM(I24)</f>
        <v>154000</v>
      </c>
      <c r="L24" s="526">
        <v>163324</v>
      </c>
      <c r="M24" s="141"/>
      <c r="N24" s="1"/>
    </row>
    <row r="25" spans="9:14">
      <c r="I25" s="407">
        <f t="shared" si="0"/>
        <v>110526</v>
      </c>
      <c r="J25" s="18" t="s">
        <v>87</v>
      </c>
      <c r="K25" s="407">
        <f t="shared" ref="K25:K33" si="1">SUM(I25)</f>
        <v>110526</v>
      </c>
      <c r="L25" s="526">
        <v>93335</v>
      </c>
      <c r="M25" s="178"/>
      <c r="N25" s="1"/>
    </row>
    <row r="26" spans="9:14">
      <c r="I26" s="407">
        <f t="shared" si="0"/>
        <v>97413</v>
      </c>
      <c r="J26" s="18" t="s">
        <v>117</v>
      </c>
      <c r="K26" s="407">
        <f t="shared" si="1"/>
        <v>97413</v>
      </c>
      <c r="L26" s="526">
        <v>88256</v>
      </c>
      <c r="M26" s="141"/>
      <c r="N26" s="1"/>
    </row>
    <row r="27" spans="9:14">
      <c r="I27" s="407">
        <f t="shared" si="0"/>
        <v>94117</v>
      </c>
      <c r="J27" s="18" t="s">
        <v>106</v>
      </c>
      <c r="K27" s="407">
        <f t="shared" si="1"/>
        <v>94117</v>
      </c>
      <c r="L27" s="526">
        <v>91265</v>
      </c>
      <c r="M27" s="141"/>
      <c r="N27" s="1"/>
    </row>
    <row r="28" spans="9:14">
      <c r="I28" s="407">
        <f t="shared" si="0"/>
        <v>87637</v>
      </c>
      <c r="J28" s="18" t="s">
        <v>88</v>
      </c>
      <c r="K28" s="407">
        <f t="shared" si="1"/>
        <v>87637</v>
      </c>
      <c r="L28" s="526">
        <v>84815</v>
      </c>
      <c r="M28" s="141"/>
      <c r="N28" s="2"/>
    </row>
    <row r="29" spans="9:14">
      <c r="I29" s="407">
        <f t="shared" si="0"/>
        <v>75240</v>
      </c>
      <c r="J29" s="18" t="s">
        <v>114</v>
      </c>
      <c r="K29" s="407">
        <f t="shared" si="1"/>
        <v>75240</v>
      </c>
      <c r="L29" s="526">
        <v>72371</v>
      </c>
      <c r="M29" s="141"/>
      <c r="N29" s="1"/>
    </row>
    <row r="30" spans="9:14">
      <c r="I30" s="407">
        <f t="shared" si="0"/>
        <v>56917</v>
      </c>
      <c r="J30" s="18" t="s">
        <v>111</v>
      </c>
      <c r="K30" s="407">
        <f t="shared" si="1"/>
        <v>56917</v>
      </c>
      <c r="L30" s="526">
        <v>50800</v>
      </c>
      <c r="M30" s="141"/>
      <c r="N30" s="1"/>
    </row>
    <row r="31" spans="9:14">
      <c r="I31" s="407">
        <f t="shared" si="0"/>
        <v>55976</v>
      </c>
      <c r="J31" s="18" t="s">
        <v>108</v>
      </c>
      <c r="K31" s="407">
        <f t="shared" si="1"/>
        <v>55976</v>
      </c>
      <c r="L31" s="526">
        <v>60310</v>
      </c>
      <c r="M31" s="141"/>
      <c r="N31" s="1"/>
    </row>
    <row r="32" spans="9:14">
      <c r="I32" s="407">
        <f t="shared" si="0"/>
        <v>51694</v>
      </c>
      <c r="J32" s="18" t="s">
        <v>190</v>
      </c>
      <c r="K32" s="407">
        <f t="shared" si="1"/>
        <v>51694</v>
      </c>
      <c r="L32" s="526">
        <v>46370</v>
      </c>
      <c r="M32" s="141"/>
      <c r="N32" s="37"/>
    </row>
    <row r="33" spans="8:14">
      <c r="I33" s="407">
        <f t="shared" si="0"/>
        <v>51298</v>
      </c>
      <c r="J33" s="18" t="s">
        <v>157</v>
      </c>
      <c r="K33" s="407">
        <f t="shared" si="1"/>
        <v>51298</v>
      </c>
      <c r="L33" s="527">
        <v>52952</v>
      </c>
      <c r="M33" s="141"/>
      <c r="N33" s="37"/>
    </row>
    <row r="34" spans="8:14" ht="14.25" thickBot="1">
      <c r="H34" s="8"/>
      <c r="I34" s="172">
        <f>SUM(J13-(I24+I25+I26+I27+I28+I29+I30+I31+I32+I33))</f>
        <v>347969</v>
      </c>
      <c r="J34" s="108" t="s">
        <v>134</v>
      </c>
      <c r="K34" s="172">
        <f>SUM(I34)</f>
        <v>347969</v>
      </c>
      <c r="L34" s="172" t="s">
        <v>86</v>
      </c>
    </row>
    <row r="35" spans="8:14" ht="15.75" thickTop="1" thickBot="1">
      <c r="H35" s="8"/>
      <c r="I35" s="466">
        <f>SUM(I24:I34)</f>
        <v>1182787</v>
      </c>
      <c r="J35" s="191" t="s">
        <v>9</v>
      </c>
      <c r="K35" s="173">
        <f>SUM(J13)</f>
        <v>1182787</v>
      </c>
      <c r="L35" s="193">
        <v>1144078</v>
      </c>
    </row>
    <row r="36" spans="8:14" ht="14.25" thickTop="1"/>
    <row r="37" spans="8:14">
      <c r="I37" s="463" t="s">
        <v>214</v>
      </c>
      <c r="J37" s="65"/>
      <c r="K37" s="489" t="s">
        <v>214</v>
      </c>
    </row>
    <row r="38" spans="8:14">
      <c r="I38" s="411">
        <f>SUM(L3)</f>
        <v>158207</v>
      </c>
      <c r="J38" s="40" t="s">
        <v>85</v>
      </c>
      <c r="K38" s="411">
        <f>SUM(I38)</f>
        <v>158207</v>
      </c>
    </row>
    <row r="39" spans="8:14">
      <c r="I39" s="411">
        <f t="shared" ref="I39:I47" si="2">SUM(L4)</f>
        <v>50996</v>
      </c>
      <c r="J39" s="18" t="s">
        <v>87</v>
      </c>
      <c r="K39" s="411">
        <f t="shared" ref="K39:K47" si="3">SUM(I39)</f>
        <v>50996</v>
      </c>
    </row>
    <row r="40" spans="8:14">
      <c r="I40" s="411">
        <f t="shared" si="2"/>
        <v>92852</v>
      </c>
      <c r="J40" s="18" t="s">
        <v>117</v>
      </c>
      <c r="K40" s="411">
        <f t="shared" si="3"/>
        <v>92852</v>
      </c>
    </row>
    <row r="41" spans="8:14">
      <c r="I41" s="411">
        <f t="shared" si="2"/>
        <v>103551</v>
      </c>
      <c r="J41" s="18" t="s">
        <v>106</v>
      </c>
      <c r="K41" s="411">
        <f t="shared" si="3"/>
        <v>103551</v>
      </c>
    </row>
    <row r="42" spans="8:14">
      <c r="I42" s="411">
        <f t="shared" si="2"/>
        <v>93390</v>
      </c>
      <c r="J42" s="18" t="s">
        <v>88</v>
      </c>
      <c r="K42" s="411">
        <f t="shared" si="3"/>
        <v>93390</v>
      </c>
    </row>
    <row r="43" spans="8:14">
      <c r="I43" s="411">
        <f>SUM(L8)</f>
        <v>68279</v>
      </c>
      <c r="J43" s="18" t="s">
        <v>114</v>
      </c>
      <c r="K43" s="411">
        <f t="shared" si="3"/>
        <v>68279</v>
      </c>
    </row>
    <row r="44" spans="8:14">
      <c r="I44" s="411">
        <f t="shared" si="2"/>
        <v>38587</v>
      </c>
      <c r="J44" s="18" t="s">
        <v>111</v>
      </c>
      <c r="K44" s="411">
        <f t="shared" si="3"/>
        <v>38587</v>
      </c>
    </row>
    <row r="45" spans="8:14">
      <c r="I45" s="411">
        <f>SUM(L10)</f>
        <v>66389</v>
      </c>
      <c r="J45" s="18" t="s">
        <v>108</v>
      </c>
      <c r="K45" s="411">
        <f t="shared" si="3"/>
        <v>66389</v>
      </c>
    </row>
    <row r="46" spans="8:14">
      <c r="I46" s="411">
        <f t="shared" si="2"/>
        <v>52249</v>
      </c>
      <c r="J46" s="18" t="s">
        <v>190</v>
      </c>
      <c r="K46" s="411">
        <f t="shared" si="3"/>
        <v>52249</v>
      </c>
      <c r="M46" s="8"/>
    </row>
    <row r="47" spans="8:14">
      <c r="I47" s="411">
        <f t="shared" si="2"/>
        <v>55683</v>
      </c>
      <c r="J47" s="18" t="s">
        <v>157</v>
      </c>
      <c r="K47" s="533">
        <f t="shared" si="3"/>
        <v>55683</v>
      </c>
      <c r="M47" s="8"/>
    </row>
    <row r="48" spans="8:14" ht="14.25" thickBot="1">
      <c r="I48" s="157">
        <f>SUM(L13-(I38+I39+I40+I41+I42+I43+I44+I45+I46+I47))</f>
        <v>331809</v>
      </c>
      <c r="J48" s="103" t="s">
        <v>134</v>
      </c>
      <c r="K48" s="157">
        <f>SUM(I48)</f>
        <v>331809</v>
      </c>
    </row>
    <row r="49" spans="1:12" ht="15" thickTop="1" thickBot="1">
      <c r="I49" s="524">
        <f>SUM(I38:I48)</f>
        <v>1111992</v>
      </c>
      <c r="J49" s="465" t="s">
        <v>200</v>
      </c>
      <c r="K49" s="174">
        <f>SUM(L13)</f>
        <v>1111992</v>
      </c>
      <c r="L49" s="8"/>
    </row>
    <row r="50" spans="1:12" ht="14.25" thickTop="1"/>
    <row r="51" spans="1:12">
      <c r="A51" s="40" t="s">
        <v>48</v>
      </c>
      <c r="B51" s="28" t="s">
        <v>50</v>
      </c>
      <c r="C51" s="12" t="s">
        <v>218</v>
      </c>
      <c r="D51" s="12" t="s">
        <v>210</v>
      </c>
      <c r="E51" s="28" t="s">
        <v>43</v>
      </c>
      <c r="F51" s="28" t="s">
        <v>51</v>
      </c>
      <c r="G51" s="28" t="s">
        <v>65</v>
      </c>
      <c r="I51" s="8"/>
    </row>
    <row r="52" spans="1:12">
      <c r="A52" s="28">
        <v>1</v>
      </c>
      <c r="B52" s="40" t="s">
        <v>85</v>
      </c>
      <c r="C52" s="6">
        <f t="shared" ref="C52:C61" si="4">SUM(J3)</f>
        <v>154000</v>
      </c>
      <c r="D52" s="6">
        <f t="shared" ref="D52:D61" si="5">SUM(I38)</f>
        <v>158207</v>
      </c>
      <c r="E52" s="41">
        <f t="shared" ref="E52:E61" si="6">SUM(K24/L24*100)</f>
        <v>94.291102348705635</v>
      </c>
      <c r="F52" s="41">
        <f t="shared" ref="F52:F62" si="7">SUM(C52/D52*100)</f>
        <v>97.340825627184628</v>
      </c>
      <c r="G52" s="40"/>
      <c r="I52" s="8"/>
      <c r="K52" s="8"/>
    </row>
    <row r="53" spans="1:12">
      <c r="A53" s="28">
        <v>2</v>
      </c>
      <c r="B53" s="18" t="s">
        <v>87</v>
      </c>
      <c r="C53" s="6">
        <f t="shared" si="4"/>
        <v>110526</v>
      </c>
      <c r="D53" s="6">
        <f t="shared" si="5"/>
        <v>50996</v>
      </c>
      <c r="E53" s="41">
        <f t="shared" si="6"/>
        <v>118.41859966786308</v>
      </c>
      <c r="F53" s="41">
        <f t="shared" si="7"/>
        <v>216.73464585457683</v>
      </c>
      <c r="G53" s="40"/>
      <c r="I53" s="8"/>
    </row>
    <row r="54" spans="1:12">
      <c r="A54" s="28">
        <v>3</v>
      </c>
      <c r="B54" s="18" t="s">
        <v>117</v>
      </c>
      <c r="C54" s="6">
        <f t="shared" si="4"/>
        <v>97413</v>
      </c>
      <c r="D54" s="6">
        <f t="shared" si="5"/>
        <v>92852</v>
      </c>
      <c r="E54" s="41">
        <f t="shared" si="6"/>
        <v>110.37549854967368</v>
      </c>
      <c r="F54" s="41">
        <f t="shared" si="7"/>
        <v>104.91211820962391</v>
      </c>
      <c r="G54" s="40"/>
      <c r="I54" s="8"/>
    </row>
    <row r="55" spans="1:12" s="58" customFormat="1">
      <c r="A55" s="250">
        <v>4</v>
      </c>
      <c r="B55" s="18" t="s">
        <v>106</v>
      </c>
      <c r="C55" s="458">
        <f t="shared" si="4"/>
        <v>94117</v>
      </c>
      <c r="D55" s="458">
        <f t="shared" si="5"/>
        <v>103551</v>
      </c>
      <c r="E55" s="231">
        <f t="shared" si="6"/>
        <v>103.1249657590533</v>
      </c>
      <c r="F55" s="231">
        <f t="shared" si="7"/>
        <v>90.889513379880455</v>
      </c>
      <c r="G55" s="409"/>
    </row>
    <row r="56" spans="1:12">
      <c r="A56" s="28">
        <v>5</v>
      </c>
      <c r="B56" s="18" t="s">
        <v>88</v>
      </c>
      <c r="C56" s="6">
        <f t="shared" si="4"/>
        <v>87637</v>
      </c>
      <c r="D56" s="458">
        <f t="shared" si="5"/>
        <v>93390</v>
      </c>
      <c r="E56" s="41">
        <f t="shared" si="6"/>
        <v>103.32724164357721</v>
      </c>
      <c r="F56" s="41">
        <f t="shared" si="7"/>
        <v>93.839811542991754</v>
      </c>
      <c r="G56" s="40"/>
    </row>
    <row r="57" spans="1:12">
      <c r="A57" s="28">
        <v>6</v>
      </c>
      <c r="B57" s="18" t="s">
        <v>114</v>
      </c>
      <c r="C57" s="6">
        <f t="shared" si="4"/>
        <v>75240</v>
      </c>
      <c r="D57" s="6">
        <f t="shared" si="5"/>
        <v>68279</v>
      </c>
      <c r="E57" s="41">
        <f t="shared" si="6"/>
        <v>103.96429509057495</v>
      </c>
      <c r="F57" s="41">
        <f t="shared" si="7"/>
        <v>110.1949354852883</v>
      </c>
      <c r="G57" s="40"/>
    </row>
    <row r="58" spans="1:12" s="58" customFormat="1">
      <c r="A58" s="250">
        <v>7</v>
      </c>
      <c r="B58" s="18" t="s">
        <v>111</v>
      </c>
      <c r="C58" s="458">
        <f t="shared" si="4"/>
        <v>56917</v>
      </c>
      <c r="D58" s="458">
        <f t="shared" si="5"/>
        <v>38587</v>
      </c>
      <c r="E58" s="231">
        <f t="shared" si="6"/>
        <v>112.04133858267717</v>
      </c>
      <c r="F58" s="231">
        <f t="shared" si="7"/>
        <v>147.50304506699149</v>
      </c>
      <c r="G58" s="409"/>
    </row>
    <row r="59" spans="1:12">
      <c r="A59" s="28">
        <v>8</v>
      </c>
      <c r="B59" s="18" t="s">
        <v>108</v>
      </c>
      <c r="C59" s="6">
        <f t="shared" si="4"/>
        <v>55976</v>
      </c>
      <c r="D59" s="6">
        <f t="shared" si="5"/>
        <v>66389</v>
      </c>
      <c r="E59" s="41">
        <f t="shared" si="6"/>
        <v>92.813795390482511</v>
      </c>
      <c r="F59" s="41">
        <f t="shared" si="7"/>
        <v>84.315172694271638</v>
      </c>
      <c r="G59" s="40"/>
    </row>
    <row r="60" spans="1:12">
      <c r="A60" s="28">
        <v>9</v>
      </c>
      <c r="B60" s="18" t="s">
        <v>190</v>
      </c>
      <c r="C60" s="6">
        <f t="shared" si="4"/>
        <v>51694</v>
      </c>
      <c r="D60" s="6">
        <f t="shared" si="5"/>
        <v>52249</v>
      </c>
      <c r="E60" s="41">
        <f t="shared" si="6"/>
        <v>111.48156135432392</v>
      </c>
      <c r="F60" s="41">
        <f t="shared" si="7"/>
        <v>98.937778713468205</v>
      </c>
      <c r="G60" s="40"/>
    </row>
    <row r="61" spans="1:12" ht="14.25" thickBot="1">
      <c r="A61" s="108">
        <v>10</v>
      </c>
      <c r="B61" s="18" t="s">
        <v>157</v>
      </c>
      <c r="C61" s="111">
        <f t="shared" si="4"/>
        <v>51298</v>
      </c>
      <c r="D61" s="111">
        <f t="shared" si="5"/>
        <v>55683</v>
      </c>
      <c r="E61" s="102">
        <f t="shared" si="6"/>
        <v>96.876416377096248</v>
      </c>
      <c r="F61" s="102">
        <f t="shared" si="7"/>
        <v>92.125065100659086</v>
      </c>
      <c r="G61" s="103"/>
    </row>
    <row r="62" spans="1:12" ht="14.25" thickTop="1">
      <c r="A62" s="189"/>
      <c r="B62" s="162" t="s">
        <v>83</v>
      </c>
      <c r="C62" s="190">
        <f>SUM(J13)</f>
        <v>1182787</v>
      </c>
      <c r="D62" s="190">
        <f>SUM(L13)</f>
        <v>1111992</v>
      </c>
      <c r="E62" s="192">
        <f>SUM(C62/L35)*100</f>
        <v>103.38342315821126</v>
      </c>
      <c r="F62" s="192">
        <f t="shared" si="7"/>
        <v>106.36650263670961</v>
      </c>
      <c r="G62" s="199">
        <v>67.7</v>
      </c>
    </row>
  </sheetData>
  <mergeCells count="1">
    <mergeCell ref="A1:G1"/>
  </mergeCells>
  <phoneticPr fontId="2"/>
  <pageMargins left="0.78740157480314965" right="0" top="0.19685039370078741" bottom="0" header="0.51181102362204722" footer="0.51181102362204722"/>
  <pageSetup paperSize="9" scale="98" orientation="portrait" r:id="rId1"/>
  <headerFooter alignWithMargins="0">
    <oddFooter>&amp;C
&amp;14-9-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18</vt:i4>
      </vt:variant>
    </vt:vector>
  </HeadingPairs>
  <TitlesOfParts>
    <vt:vector size="37" baseType="lpstr">
      <vt:lpstr>貨物動向目次</vt:lpstr>
      <vt:lpstr>1・面積、会員数 </vt:lpstr>
      <vt:lpstr>2・使用状況 </vt:lpstr>
      <vt:lpstr>3・推移  </vt:lpstr>
      <vt:lpstr>4・入庫高</vt:lpstr>
      <vt:lpstr>5・東部・富士</vt:lpstr>
      <vt:lpstr>6・清水・静岡</vt:lpstr>
      <vt:lpstr>7・駿遠・西部</vt:lpstr>
      <vt:lpstr>8・保管残高</vt:lpstr>
      <vt:lpstr>9・東部、富士</vt:lpstr>
      <vt:lpstr>10・清水、静岡</vt:lpstr>
      <vt:lpstr>11・駿遠、西部</vt:lpstr>
      <vt:lpstr>12・東部推移 </vt:lpstr>
      <vt:lpstr>13・富士推移</vt:lpstr>
      <vt:lpstr>14・清水推移</vt:lpstr>
      <vt:lpstr>15・静岡推移 </vt:lpstr>
      <vt:lpstr>16・駿遠推移（千ﾄﾝ） </vt:lpstr>
      <vt:lpstr>16・駿遠推移（万ﾄﾝ）</vt:lpstr>
      <vt:lpstr>17・西部推移 </vt:lpstr>
      <vt:lpstr>'1・面積、会員数 '!Print_Area</vt:lpstr>
      <vt:lpstr>'10・清水、静岡'!Print_Area</vt:lpstr>
      <vt:lpstr>'11・駿遠、西部'!Print_Area</vt:lpstr>
      <vt:lpstr>'12・東部推移 '!Print_Area</vt:lpstr>
      <vt:lpstr>'13・富士推移'!Print_Area</vt:lpstr>
      <vt:lpstr>'14・清水推移'!Print_Area</vt:lpstr>
      <vt:lpstr>'15・静岡推移 '!Print_Area</vt:lpstr>
      <vt:lpstr>'16・駿遠推移（千ﾄﾝ） '!Print_Area</vt:lpstr>
      <vt:lpstr>'16・駿遠推移（万ﾄﾝ）'!Print_Area</vt:lpstr>
      <vt:lpstr>'17・西部推移 '!Print_Area</vt:lpstr>
      <vt:lpstr>'2・使用状況 '!Print_Area</vt:lpstr>
      <vt:lpstr>'3・推移  '!Print_Area</vt:lpstr>
      <vt:lpstr>'4・入庫高'!Print_Area</vt:lpstr>
      <vt:lpstr>'5・東部・富士'!Print_Area</vt:lpstr>
      <vt:lpstr>'6・清水・静岡'!Print_Area</vt:lpstr>
      <vt:lpstr>'7・駿遠・西部'!Print_Area</vt:lpstr>
      <vt:lpstr>'8・保管残高'!Print_Area</vt:lpstr>
      <vt:lpstr>'9・東部、富士'!Print_Area</vt:lpstr>
    </vt:vector>
  </TitlesOfParts>
  <Company>静岡県倉庫協会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静岡県倉庫協会</dc:creator>
  <cp:lastModifiedBy>r_tsukauchi</cp:lastModifiedBy>
  <cp:lastPrinted>2018-12-10T05:57:36Z</cp:lastPrinted>
  <dcterms:created xsi:type="dcterms:W3CDTF">2004-08-12T01:21:30Z</dcterms:created>
  <dcterms:modified xsi:type="dcterms:W3CDTF">2018-12-12T00:15:17Z</dcterms:modified>
</cp:coreProperties>
</file>