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drawings/drawing21.xml" ContentType="application/vnd.openxmlformats-officedocument.drawingml.chartshapes+xml"/>
  <Override PartName="/xl/charts/chart26.xml" ContentType="application/vnd.openxmlformats-officedocument.drawingml.chart+xml"/>
  <Override PartName="/xl/drawings/drawing22.xml" ContentType="application/vnd.openxmlformats-officedocument.drawingml.chartshapes+xml"/>
  <Override PartName="/xl/charts/chart27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8.xml" ContentType="application/vnd.openxmlformats-officedocument.drawingml.chart+xml"/>
  <Override PartName="/xl/drawings/drawing25.xml" ContentType="application/vnd.openxmlformats-officedocument.drawingml.chartshapes+xml"/>
  <Override PartName="/xl/charts/chart29.xml" ContentType="application/vnd.openxmlformats-officedocument.drawingml.chart+xml"/>
  <Override PartName="/xl/drawings/drawing26.xml" ContentType="application/vnd.openxmlformats-officedocument.drawingml.chartshapes+xml"/>
  <Override PartName="/xl/charts/chart30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drawings/drawing29.xml" ContentType="application/vnd.openxmlformats-officedocument.drawingml.chartshapes+xml"/>
  <Override PartName="/xl/charts/chart32.xml" ContentType="application/vnd.openxmlformats-officedocument.drawingml.chart+xml"/>
  <Override PartName="/xl/drawings/drawing30.xml" ContentType="application/vnd.openxmlformats-officedocument.drawingml.chartshapes+xml"/>
  <Override PartName="/xl/charts/chart33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34.xml" ContentType="application/vnd.openxmlformats-officedocument.drawingml.chart+xml"/>
  <Override PartName="/xl/drawings/drawing33.xml" ContentType="application/vnd.openxmlformats-officedocument.drawingml.chartshapes+xml"/>
  <Override PartName="/xl/charts/chart35.xml" ContentType="application/vnd.openxmlformats-officedocument.drawingml.chart+xml"/>
  <Override PartName="/xl/drawings/drawing34.xml" ContentType="application/vnd.openxmlformats-officedocument.drawingml.chartshapes+xml"/>
  <Override PartName="/xl/charts/chart36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drawings/drawing37.xml" ContentType="application/vnd.openxmlformats-officedocument.drawingml.chartshapes+xml"/>
  <Override PartName="/xl/charts/chart38.xml" ContentType="application/vnd.openxmlformats-officedocument.drawingml.chart+xml"/>
  <Override PartName="/xl/drawings/drawing38.xml" ContentType="application/vnd.openxmlformats-officedocument.drawingml.chartshapes+xml"/>
  <Override PartName="/xl/charts/chart39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ml.chartshapes+xml"/>
  <Override PartName="/xl/charts/chart41.xml" ContentType="application/vnd.openxmlformats-officedocument.drawingml.chart+xml"/>
  <Override PartName="/xl/drawings/drawing42.xml" ContentType="application/vnd.openxmlformats-officedocument.drawingml.chartshapes+xml"/>
  <Override PartName="/xl/charts/chart42.xml" ContentType="application/vnd.openxmlformats-officedocument.drawingml.chart+xml"/>
  <Override PartName="/xl/drawings/drawing4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国持作業\統計\統計作成\HP用\"/>
    </mc:Choice>
  </mc:AlternateContent>
  <bookViews>
    <workbookView xWindow="120" yWindow="75" windowWidth="5415" windowHeight="8340" tabRatio="597"/>
  </bookViews>
  <sheets>
    <sheet name="貨物動向目次" sheetId="52" r:id="rId1"/>
    <sheet name="1・面積、会員数 " sheetId="53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13" r:id="rId8"/>
    <sheet name="8・保管残高" sheetId="44" r:id="rId9"/>
    <sheet name="9・東部、富士" sheetId="9" r:id="rId10"/>
    <sheet name="10・清水、静岡" sheetId="17" r:id="rId11"/>
    <sheet name="11・駿遠、西部" sheetId="19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（千ﾄﾝ）" sheetId="56" r:id="rId17"/>
    <sheet name="17・西部推移 " sheetId="51" r:id="rId18"/>
  </sheets>
  <definedNames>
    <definedName name="_xlnm.Print_Area" localSheetId="1">'1・面積、会員数 '!$A$1:$M$38</definedName>
    <definedName name="_xlnm.Print_Area" localSheetId="10">'10・清水、静岡'!$A$1:$G$64</definedName>
    <definedName name="_xlnm.Print_Area" localSheetId="11">'11・駿遠、西部'!$A$1:$G$67</definedName>
    <definedName name="_xlnm.Print_Area" localSheetId="12">'12・東部推移 '!$A$1:$O$74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'16・駿遠推移（千ﾄﾝ）'!$A$1:$O$92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'8・保管残高'!$A$1:$G$62</definedName>
    <definedName name="_xlnm.Print_Area" localSheetId="9">'9・東部、富士'!$A$1:$G$64</definedName>
  </definedNames>
  <calcPr calcId="152511"/>
</workbook>
</file>

<file path=xl/calcChain.xml><?xml version="1.0" encoding="utf-8"?>
<calcChain xmlns="http://schemas.openxmlformats.org/spreadsheetml/2006/main">
  <c r="L12" i="41" l="1"/>
  <c r="L13" i="41"/>
  <c r="L14" i="41"/>
  <c r="L15" i="41"/>
  <c r="L16" i="41"/>
  <c r="L11" i="41"/>
  <c r="H44" i="15" l="1"/>
  <c r="C55" i="44" l="1"/>
  <c r="J43" i="7" l="1"/>
  <c r="N88" i="56" l="1"/>
  <c r="O88" i="56" s="1"/>
  <c r="N87" i="56"/>
  <c r="O87" i="56" s="1"/>
  <c r="N86" i="56"/>
  <c r="O86" i="56" s="1"/>
  <c r="N85" i="56"/>
  <c r="O85" i="56" s="1"/>
  <c r="N84" i="56"/>
  <c r="N58" i="56"/>
  <c r="N57" i="56"/>
  <c r="O57" i="56" s="1"/>
  <c r="N56" i="56"/>
  <c r="O56" i="56" s="1"/>
  <c r="N55" i="56"/>
  <c r="O55" i="56" s="1"/>
  <c r="N54" i="56"/>
  <c r="N29" i="56"/>
  <c r="O29" i="56" s="1"/>
  <c r="N28" i="56"/>
  <c r="O28" i="56" s="1"/>
  <c r="O27" i="56"/>
  <c r="N27" i="56"/>
  <c r="N26" i="56"/>
  <c r="O26" i="56" s="1"/>
  <c r="N25" i="56"/>
  <c r="N84" i="51" l="1"/>
  <c r="N25" i="51"/>
  <c r="N54" i="51"/>
  <c r="N84" i="49"/>
  <c r="N54" i="49"/>
  <c r="N25" i="49"/>
  <c r="N84" i="48"/>
  <c r="N54" i="48"/>
  <c r="N25" i="48"/>
  <c r="N71" i="47"/>
  <c r="N43" i="47" l="1"/>
  <c r="N19" i="47"/>
  <c r="N66" i="46" l="1"/>
  <c r="N42" i="46"/>
  <c r="O57" i="54"/>
  <c r="O58" i="54"/>
  <c r="O59" i="54"/>
  <c r="N57" i="54"/>
  <c r="N58" i="54"/>
  <c r="N59" i="54"/>
  <c r="N60" i="54"/>
  <c r="N27" i="54"/>
  <c r="N28" i="54"/>
  <c r="N29" i="54"/>
  <c r="N30" i="54"/>
  <c r="N26" i="54"/>
  <c r="N17" i="46"/>
  <c r="N86" i="54"/>
  <c r="N56" i="54"/>
  <c r="N90" i="54" l="1"/>
  <c r="O90" i="54" s="1"/>
  <c r="N89" i="54"/>
  <c r="N88" i="54"/>
  <c r="N87" i="54"/>
  <c r="O87" i="54" s="1"/>
  <c r="O28" i="54"/>
  <c r="O27" i="54"/>
  <c r="O88" i="54" l="1"/>
  <c r="O89" i="54"/>
  <c r="O60" i="54"/>
  <c r="O29" i="54"/>
  <c r="O30" i="54"/>
  <c r="N88" i="51" l="1"/>
  <c r="N58" i="51"/>
  <c r="N29" i="51"/>
  <c r="N88" i="49"/>
  <c r="N58" i="49"/>
  <c r="N29" i="49"/>
  <c r="N88" i="48"/>
  <c r="N58" i="48"/>
  <c r="N29" i="48"/>
  <c r="N75" i="47"/>
  <c r="N47" i="47"/>
  <c r="N23" i="47"/>
  <c r="N70" i="46"/>
  <c r="N46" i="46"/>
  <c r="O46" i="46" s="1"/>
  <c r="N21" i="46"/>
  <c r="D26" i="8" l="1"/>
  <c r="H44" i="8" l="1"/>
  <c r="N64" i="8" l="1"/>
  <c r="N65" i="8"/>
  <c r="N66" i="8"/>
  <c r="N67" i="8"/>
  <c r="N68" i="8"/>
  <c r="N69" i="8"/>
  <c r="N70" i="8"/>
  <c r="N71" i="8"/>
  <c r="N72" i="8"/>
  <c r="N63" i="8"/>
  <c r="F62" i="9" l="1"/>
  <c r="F60" i="17" l="1"/>
  <c r="I24" i="44" l="1"/>
  <c r="F63" i="9" l="1"/>
  <c r="D61" i="8" l="1"/>
  <c r="N56" i="51"/>
  <c r="N57" i="51"/>
  <c r="N85" i="51"/>
  <c r="O85" i="51" s="1"/>
  <c r="N86" i="51"/>
  <c r="O86" i="51" s="1"/>
  <c r="N87" i="51"/>
  <c r="N55" i="48"/>
  <c r="N56" i="48"/>
  <c r="D62" i="15"/>
  <c r="M8" i="41"/>
  <c r="L17" i="41" s="1"/>
  <c r="N55" i="51"/>
  <c r="N28" i="51"/>
  <c r="O29" i="51" s="1"/>
  <c r="N27" i="51"/>
  <c r="N26" i="51"/>
  <c r="N87" i="49"/>
  <c r="N86" i="49"/>
  <c r="O86" i="49" s="1"/>
  <c r="N85" i="49"/>
  <c r="O85" i="49"/>
  <c r="N57" i="49"/>
  <c r="N56" i="49"/>
  <c r="N55" i="49"/>
  <c r="O55" i="49" s="1"/>
  <c r="N28" i="49"/>
  <c r="O29" i="49" s="1"/>
  <c r="N27" i="49"/>
  <c r="N26" i="49"/>
  <c r="O26" i="49" s="1"/>
  <c r="N85" i="48"/>
  <c r="N86" i="48"/>
  <c r="N87" i="48"/>
  <c r="N57" i="48"/>
  <c r="N28" i="48"/>
  <c r="O29" i="48" s="1"/>
  <c r="N27" i="48"/>
  <c r="O27" i="48" s="1"/>
  <c r="N26" i="48"/>
  <c r="O26" i="48"/>
  <c r="N74" i="47"/>
  <c r="N73" i="47"/>
  <c r="O73" i="47" s="1"/>
  <c r="N72" i="47"/>
  <c r="O72" i="47" s="1"/>
  <c r="N46" i="47"/>
  <c r="N45" i="47"/>
  <c r="N44" i="47"/>
  <c r="N22" i="47"/>
  <c r="O23" i="47" s="1"/>
  <c r="N21" i="47"/>
  <c r="N20" i="47"/>
  <c r="O20" i="47"/>
  <c r="N69" i="46"/>
  <c r="N68" i="46"/>
  <c r="N67" i="46"/>
  <c r="O67" i="46" s="1"/>
  <c r="N45" i="46"/>
  <c r="N44" i="46"/>
  <c r="N43" i="46"/>
  <c r="O43" i="46" s="1"/>
  <c r="N20" i="46"/>
  <c r="O21" i="46" s="1"/>
  <c r="N19" i="46"/>
  <c r="N18" i="46"/>
  <c r="H44" i="13"/>
  <c r="C32" i="13" s="1"/>
  <c r="K35" i="44"/>
  <c r="C52" i="44"/>
  <c r="C53" i="44"/>
  <c r="C54" i="44"/>
  <c r="C56" i="44"/>
  <c r="C57" i="44"/>
  <c r="C58" i="44"/>
  <c r="C59" i="44"/>
  <c r="C60" i="44"/>
  <c r="C61" i="44"/>
  <c r="C62" i="44"/>
  <c r="N67" i="15"/>
  <c r="N68" i="15"/>
  <c r="N69" i="15"/>
  <c r="N70" i="15"/>
  <c r="N71" i="15"/>
  <c r="N72" i="15"/>
  <c r="N73" i="15"/>
  <c r="N74" i="15"/>
  <c r="N75" i="15"/>
  <c r="N76" i="15"/>
  <c r="H89" i="8"/>
  <c r="N73" i="8" s="1"/>
  <c r="N20" i="13"/>
  <c r="N21" i="13"/>
  <c r="N22" i="13"/>
  <c r="N23" i="13"/>
  <c r="N24" i="13"/>
  <c r="N25" i="13"/>
  <c r="N26" i="13"/>
  <c r="N27" i="13"/>
  <c r="N28" i="13"/>
  <c r="N29" i="13"/>
  <c r="D61" i="15"/>
  <c r="O56" i="48" l="1"/>
  <c r="O44" i="46"/>
  <c r="O27" i="51"/>
  <c r="O56" i="49"/>
  <c r="O27" i="49"/>
  <c r="O28" i="49"/>
  <c r="O86" i="48"/>
  <c r="O85" i="48"/>
  <c r="O55" i="48"/>
  <c r="O28" i="48"/>
  <c r="O46" i="47"/>
  <c r="O44" i="47"/>
  <c r="O45" i="47"/>
  <c r="O21" i="47"/>
  <c r="O22" i="47"/>
  <c r="O68" i="46"/>
  <c r="O18" i="46"/>
  <c r="O19" i="46"/>
  <c r="O20" i="46"/>
  <c r="O26" i="51"/>
  <c r="O28" i="51"/>
  <c r="D62" i="44" l="1"/>
  <c r="E62" i="44"/>
  <c r="K49" i="44"/>
  <c r="I47" i="44"/>
  <c r="D61" i="44" s="1"/>
  <c r="I46" i="44"/>
  <c r="D60" i="44" s="1"/>
  <c r="I45" i="44"/>
  <c r="D59" i="44" s="1"/>
  <c r="I44" i="44"/>
  <c r="D58" i="44" s="1"/>
  <c r="I43" i="44"/>
  <c r="D57" i="44" s="1"/>
  <c r="I42" i="44"/>
  <c r="D56" i="44" s="1"/>
  <c r="I41" i="44"/>
  <c r="D55" i="44" s="1"/>
  <c r="I40" i="44"/>
  <c r="D54" i="44" s="1"/>
  <c r="I39" i="44"/>
  <c r="D53" i="44" s="1"/>
  <c r="I38" i="44"/>
  <c r="I33" i="44"/>
  <c r="K33" i="44" s="1"/>
  <c r="E61" i="44" s="1"/>
  <c r="I32" i="44"/>
  <c r="K32" i="44" s="1"/>
  <c r="E60" i="44" s="1"/>
  <c r="I31" i="44"/>
  <c r="K31" i="44" s="1"/>
  <c r="E59" i="44" s="1"/>
  <c r="I30" i="44"/>
  <c r="K30" i="44" s="1"/>
  <c r="E58" i="44" s="1"/>
  <c r="I29" i="44"/>
  <c r="K29" i="44" s="1"/>
  <c r="E57" i="44" s="1"/>
  <c r="I28" i="44"/>
  <c r="K28" i="44" s="1"/>
  <c r="E56" i="44" s="1"/>
  <c r="I27" i="44"/>
  <c r="K27" i="44" s="1"/>
  <c r="E55" i="44" s="1"/>
  <c r="I26" i="44"/>
  <c r="K26" i="44" s="1"/>
  <c r="E54" i="44" s="1"/>
  <c r="I25" i="44"/>
  <c r="K25" i="44" s="1"/>
  <c r="E53" i="44" s="1"/>
  <c r="F54" i="44" l="1"/>
  <c r="F56" i="44"/>
  <c r="F58" i="44"/>
  <c r="F60" i="44"/>
  <c r="F53" i="44"/>
  <c r="F55" i="44"/>
  <c r="F57" i="44"/>
  <c r="F59" i="44"/>
  <c r="F61" i="44"/>
  <c r="K24" i="44"/>
  <c r="E52" i="44" s="1"/>
  <c r="K38" i="44"/>
  <c r="K39" i="44"/>
  <c r="K40" i="44"/>
  <c r="K41" i="44"/>
  <c r="K42" i="44"/>
  <c r="K43" i="44"/>
  <c r="K44" i="44"/>
  <c r="K45" i="44"/>
  <c r="K46" i="44"/>
  <c r="K47" i="44"/>
  <c r="D52" i="44"/>
  <c r="F52" i="44" s="1"/>
  <c r="F62" i="44"/>
  <c r="I34" i="44"/>
  <c r="K34" i="44" s="1"/>
  <c r="I48" i="44"/>
  <c r="K48" i="44" s="1"/>
  <c r="C27" i="8"/>
  <c r="D27" i="8"/>
  <c r="N21" i="8"/>
  <c r="E27" i="8" s="1"/>
  <c r="C55" i="13"/>
  <c r="C56" i="13"/>
  <c r="C57" i="13"/>
  <c r="C58" i="13"/>
  <c r="C59" i="13"/>
  <c r="C60" i="13"/>
  <c r="C61" i="13"/>
  <c r="C62" i="13"/>
  <c r="C63" i="13"/>
  <c r="C64" i="13"/>
  <c r="C30" i="8"/>
  <c r="D30" i="8"/>
  <c r="N26" i="8"/>
  <c r="E32" i="8" s="1"/>
  <c r="C31" i="8"/>
  <c r="D31" i="8"/>
  <c r="N25" i="8"/>
  <c r="E31" i="8" s="1"/>
  <c r="F64" i="9"/>
  <c r="D64" i="13"/>
  <c r="C62" i="8"/>
  <c r="D62" i="8"/>
  <c r="L2" i="41"/>
  <c r="N11" i="41" s="1"/>
  <c r="L3" i="41"/>
  <c r="N12" i="41" s="1"/>
  <c r="L4" i="41"/>
  <c r="N13" i="41" s="1"/>
  <c r="L5" i="41"/>
  <c r="N14" i="41" s="1"/>
  <c r="L6" i="41"/>
  <c r="N15" i="41" s="1"/>
  <c r="L7" i="41"/>
  <c r="N16" i="41" s="1"/>
  <c r="J8" i="41"/>
  <c r="O12" i="41"/>
  <c r="C61" i="8"/>
  <c r="F61" i="8" s="1"/>
  <c r="D22" i="13"/>
  <c r="F61" i="9"/>
  <c r="E63" i="8"/>
  <c r="F62" i="17"/>
  <c r="F59" i="9"/>
  <c r="C63" i="8"/>
  <c r="D63" i="8"/>
  <c r="N75" i="13"/>
  <c r="E64" i="13" s="1"/>
  <c r="F60" i="9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C27" i="15"/>
  <c r="C28" i="15"/>
  <c r="C29" i="15"/>
  <c r="C30" i="15"/>
  <c r="C21" i="15"/>
  <c r="D55" i="13"/>
  <c r="N66" i="13"/>
  <c r="E55" i="13" s="1"/>
  <c r="D56" i="13"/>
  <c r="N67" i="13"/>
  <c r="E56" i="13" s="1"/>
  <c r="D57" i="13"/>
  <c r="N68" i="13"/>
  <c r="E57" i="13" s="1"/>
  <c r="D58" i="13"/>
  <c r="N69" i="13"/>
  <c r="E58" i="13" s="1"/>
  <c r="D59" i="13"/>
  <c r="N70" i="13"/>
  <c r="E59" i="13" s="1"/>
  <c r="D60" i="13"/>
  <c r="N71" i="13"/>
  <c r="E60" i="13" s="1"/>
  <c r="D61" i="13"/>
  <c r="N72" i="13"/>
  <c r="E61" i="13" s="1"/>
  <c r="D62" i="13"/>
  <c r="N73" i="13"/>
  <c r="E62" i="13" s="1"/>
  <c r="D63" i="13"/>
  <c r="N74" i="13"/>
  <c r="E63" i="13" s="1"/>
  <c r="H90" i="13"/>
  <c r="D65" i="13"/>
  <c r="D22" i="15"/>
  <c r="N20" i="15"/>
  <c r="E22" i="15" s="1"/>
  <c r="D32" i="8"/>
  <c r="C61" i="15"/>
  <c r="F61" i="15" s="1"/>
  <c r="E61" i="15"/>
  <c r="F64" i="17"/>
  <c r="F63" i="17"/>
  <c r="F61" i="17"/>
  <c r="F59" i="17"/>
  <c r="F58" i="17"/>
  <c r="F57" i="17"/>
  <c r="F56" i="17"/>
  <c r="F55" i="17"/>
  <c r="F54" i="17"/>
  <c r="E23" i="13"/>
  <c r="E24" i="13"/>
  <c r="E25" i="13"/>
  <c r="E26" i="13"/>
  <c r="E27" i="13"/>
  <c r="E28" i="13"/>
  <c r="E29" i="13"/>
  <c r="E30" i="13"/>
  <c r="E31" i="13"/>
  <c r="D32" i="13"/>
  <c r="C22" i="13"/>
  <c r="F21" i="19"/>
  <c r="F22" i="19"/>
  <c r="F23" i="19"/>
  <c r="F24" i="19"/>
  <c r="F25" i="19"/>
  <c r="F26" i="19"/>
  <c r="F27" i="19"/>
  <c r="F28" i="19"/>
  <c r="F29" i="19"/>
  <c r="F30" i="19"/>
  <c r="F31" i="19"/>
  <c r="F54" i="19"/>
  <c r="F55" i="19"/>
  <c r="F56" i="19"/>
  <c r="F57" i="19"/>
  <c r="F58" i="19"/>
  <c r="F59" i="19"/>
  <c r="F60" i="19"/>
  <c r="F61" i="19"/>
  <c r="F62" i="19"/>
  <c r="F63" i="19"/>
  <c r="F64" i="19"/>
  <c r="F22" i="17"/>
  <c r="F23" i="17"/>
  <c r="F24" i="17"/>
  <c r="F25" i="17"/>
  <c r="F26" i="17"/>
  <c r="F27" i="17"/>
  <c r="F28" i="17"/>
  <c r="F29" i="17"/>
  <c r="F30" i="17"/>
  <c r="F31" i="17"/>
  <c r="F32" i="17"/>
  <c r="F22" i="9"/>
  <c r="F23" i="9"/>
  <c r="F24" i="9"/>
  <c r="F25" i="9"/>
  <c r="F26" i="9"/>
  <c r="F27" i="9"/>
  <c r="F28" i="9"/>
  <c r="F29" i="9"/>
  <c r="F30" i="9"/>
  <c r="F31" i="9"/>
  <c r="F32" i="9"/>
  <c r="F54" i="9"/>
  <c r="F55" i="9"/>
  <c r="F56" i="9"/>
  <c r="F57" i="9"/>
  <c r="F58" i="9"/>
  <c r="K4" i="13"/>
  <c r="K5" i="13"/>
  <c r="K6" i="13"/>
  <c r="K7" i="13"/>
  <c r="K8" i="13"/>
  <c r="K9" i="13"/>
  <c r="K10" i="13"/>
  <c r="K11" i="13"/>
  <c r="K12" i="13"/>
  <c r="K13" i="13"/>
  <c r="K20" i="13"/>
  <c r="K21" i="13"/>
  <c r="E22" i="13"/>
  <c r="K22" i="13"/>
  <c r="C23" i="13"/>
  <c r="D23" i="13"/>
  <c r="K23" i="13"/>
  <c r="C24" i="13"/>
  <c r="D24" i="13"/>
  <c r="K24" i="13"/>
  <c r="C25" i="13"/>
  <c r="D25" i="13"/>
  <c r="K25" i="13"/>
  <c r="C26" i="13"/>
  <c r="D26" i="13"/>
  <c r="K26" i="13"/>
  <c r="C27" i="13"/>
  <c r="D27" i="13"/>
  <c r="K27" i="13"/>
  <c r="C28" i="13"/>
  <c r="D28" i="13"/>
  <c r="K28" i="13"/>
  <c r="C29" i="13"/>
  <c r="D29" i="13"/>
  <c r="K29" i="13"/>
  <c r="C30" i="13"/>
  <c r="D30" i="13"/>
  <c r="C31" i="13"/>
  <c r="D31" i="13"/>
  <c r="K50" i="13"/>
  <c r="K51" i="13"/>
  <c r="K52" i="13"/>
  <c r="K53" i="13"/>
  <c r="K54" i="13"/>
  <c r="K55" i="13"/>
  <c r="K56" i="13"/>
  <c r="K57" i="13"/>
  <c r="K58" i="13"/>
  <c r="K59" i="13"/>
  <c r="K66" i="13"/>
  <c r="K67" i="13"/>
  <c r="K68" i="13"/>
  <c r="K69" i="13"/>
  <c r="K70" i="13"/>
  <c r="K71" i="13"/>
  <c r="K72" i="13"/>
  <c r="K73" i="13"/>
  <c r="K74" i="13"/>
  <c r="K75" i="13"/>
  <c r="K19" i="15"/>
  <c r="N19" i="15"/>
  <c r="E21" i="15" s="1"/>
  <c r="K20" i="15"/>
  <c r="D21" i="15"/>
  <c r="K21" i="15"/>
  <c r="N21" i="15"/>
  <c r="E23" i="15" s="1"/>
  <c r="K22" i="15"/>
  <c r="N22" i="15"/>
  <c r="E24" i="15" s="1"/>
  <c r="D23" i="15"/>
  <c r="K23" i="15"/>
  <c r="N23" i="15"/>
  <c r="E25" i="15" s="1"/>
  <c r="D24" i="15"/>
  <c r="K24" i="15"/>
  <c r="N24" i="15"/>
  <c r="E26" i="15" s="1"/>
  <c r="D25" i="15"/>
  <c r="K25" i="15"/>
  <c r="N25" i="15"/>
  <c r="E27" i="15" s="1"/>
  <c r="D26" i="15"/>
  <c r="K26" i="15"/>
  <c r="N26" i="15"/>
  <c r="E28" i="15" s="1"/>
  <c r="D27" i="15"/>
  <c r="K27" i="15"/>
  <c r="N27" i="15"/>
  <c r="E29" i="15" s="1"/>
  <c r="D28" i="15"/>
  <c r="K28" i="15"/>
  <c r="N28" i="15"/>
  <c r="E30" i="15" s="1"/>
  <c r="D29" i="15"/>
  <c r="N29" i="15"/>
  <c r="E31" i="15" s="1"/>
  <c r="D30" i="15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E60" i="15"/>
  <c r="C62" i="15"/>
  <c r="E62" i="15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D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N3" i="7"/>
  <c r="M16" i="7" s="1"/>
  <c r="O3" i="7"/>
  <c r="O16" i="7" s="1"/>
  <c r="L4" i="7"/>
  <c r="O29" i="7" s="1"/>
  <c r="N4" i="7"/>
  <c r="M17" i="7" s="1"/>
  <c r="P17" i="7" s="1"/>
  <c r="E54" i="7" s="1"/>
  <c r="O4" i="7"/>
  <c r="O17" i="7" s="1"/>
  <c r="L5" i="7"/>
  <c r="O30" i="7" s="1"/>
  <c r="N5" i="7"/>
  <c r="M18" i="7" s="1"/>
  <c r="P18" i="7" s="1"/>
  <c r="E55" i="7" s="1"/>
  <c r="O5" i="7"/>
  <c r="O18" i="7" s="1"/>
  <c r="L6" i="7"/>
  <c r="O31" i="7" s="1"/>
  <c r="N6" i="7"/>
  <c r="M19" i="7" s="1"/>
  <c r="P19" i="7" s="1"/>
  <c r="E56" i="7" s="1"/>
  <c r="O6" i="7"/>
  <c r="O19" i="7" s="1"/>
  <c r="L7" i="7"/>
  <c r="O32" i="7" s="1"/>
  <c r="N7" i="7"/>
  <c r="M20" i="7" s="1"/>
  <c r="P20" i="7" s="1"/>
  <c r="E57" i="7" s="1"/>
  <c r="O7" i="7"/>
  <c r="O20" i="7" s="1"/>
  <c r="L8" i="7"/>
  <c r="L21" i="7" s="1"/>
  <c r="N8" i="7"/>
  <c r="M21" i="7" s="1"/>
  <c r="P21" i="7" s="1"/>
  <c r="E58" i="7" s="1"/>
  <c r="O8" i="7"/>
  <c r="O21" i="7" s="1"/>
  <c r="L9" i="7"/>
  <c r="O34" i="7" s="1"/>
  <c r="N9" i="7"/>
  <c r="M22" i="7" s="1"/>
  <c r="P22" i="7" s="1"/>
  <c r="E59" i="7" s="1"/>
  <c r="O9" i="7"/>
  <c r="O22" i="7" s="1"/>
  <c r="L10" i="7"/>
  <c r="O35" i="7" s="1"/>
  <c r="N10" i="7"/>
  <c r="M23" i="7" s="1"/>
  <c r="P23" i="7" s="1"/>
  <c r="E60" i="7" s="1"/>
  <c r="O10" i="7"/>
  <c r="O23" i="7" s="1"/>
  <c r="L11" i="7"/>
  <c r="O36" i="7" s="1"/>
  <c r="N11" i="7"/>
  <c r="M24" i="7" s="1"/>
  <c r="P24" i="7" s="1"/>
  <c r="E61" i="7" s="1"/>
  <c r="O11" i="7"/>
  <c r="O24" i="7" s="1"/>
  <c r="L12" i="7"/>
  <c r="L25" i="7" s="1"/>
  <c r="N12" i="7"/>
  <c r="M25" i="7" s="1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D63" i="7"/>
  <c r="O14" i="41" l="1"/>
  <c r="O13" i="41"/>
  <c r="O15" i="41"/>
  <c r="O11" i="41"/>
  <c r="O16" i="41"/>
  <c r="O33" i="7"/>
  <c r="L17" i="7"/>
  <c r="L16" i="7"/>
  <c r="F62" i="8"/>
  <c r="F30" i="13"/>
  <c r="C63" i="7"/>
  <c r="E63" i="7" s="1"/>
  <c r="N13" i="7"/>
  <c r="F26" i="13"/>
  <c r="F25" i="8"/>
  <c r="F60" i="8"/>
  <c r="F59" i="13"/>
  <c r="L23" i="7"/>
  <c r="L19" i="7"/>
  <c r="F63" i="8"/>
  <c r="F26" i="8"/>
  <c r="F58" i="13"/>
  <c r="F28" i="13"/>
  <c r="F28" i="8"/>
  <c r="F21" i="15"/>
  <c r="C65" i="13"/>
  <c r="F65" i="13" s="1"/>
  <c r="N76" i="13"/>
  <c r="E65" i="13" s="1"/>
  <c r="C64" i="15"/>
  <c r="F64" i="15" s="1"/>
  <c r="N77" i="15"/>
  <c r="E64" i="15" s="1"/>
  <c r="F23" i="15"/>
  <c r="F29" i="15"/>
  <c r="F27" i="15"/>
  <c r="F25" i="15"/>
  <c r="F55" i="13"/>
  <c r="F64" i="13"/>
  <c r="F62" i="13"/>
  <c r="F60" i="13"/>
  <c r="F56" i="13"/>
  <c r="F29" i="13"/>
  <c r="F27" i="13"/>
  <c r="F23" i="13"/>
  <c r="F22" i="13"/>
  <c r="N30" i="13"/>
  <c r="E32" i="13" s="1"/>
  <c r="F56" i="8"/>
  <c r="C32" i="8"/>
  <c r="F32" i="8" s="1"/>
  <c r="F25" i="13"/>
  <c r="L20" i="7"/>
  <c r="F32" i="13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1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I35" i="44"/>
  <c r="I49" i="44"/>
  <c r="F63" i="13"/>
  <c r="F61" i="13"/>
  <c r="F57" i="13"/>
  <c r="F24" i="13"/>
  <c r="F31" i="13"/>
  <c r="F63" i="15"/>
  <c r="F62" i="15"/>
  <c r="F60" i="15"/>
  <c r="F59" i="15"/>
  <c r="F58" i="15"/>
  <c r="F57" i="15"/>
  <c r="F56" i="15"/>
  <c r="F55" i="15"/>
  <c r="F54" i="15"/>
  <c r="F30" i="15"/>
  <c r="F28" i="15"/>
  <c r="F26" i="15"/>
  <c r="F24" i="15"/>
  <c r="F22" i="15"/>
  <c r="C31" i="15"/>
  <c r="F31" i="15" s="1"/>
  <c r="P16" i="7"/>
  <c r="E53" i="7" s="1"/>
  <c r="M26" i="7"/>
  <c r="P26" i="7" s="1"/>
  <c r="L8" i="41"/>
  <c r="N17" i="41" s="1"/>
  <c r="L22" i="7"/>
  <c r="O17" i="41" l="1"/>
  <c r="F63" i="7"/>
  <c r="M17" i="41"/>
</calcChain>
</file>

<file path=xl/sharedStrings.xml><?xml version="1.0" encoding="utf-8"?>
<sst xmlns="http://schemas.openxmlformats.org/spreadsheetml/2006/main" count="1262" uniqueCount="236">
  <si>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</si>
  <si>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</si>
  <si>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</si>
  <si>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</si>
  <si>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</si>
  <si>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</si>
  <si>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</si>
  <si>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</si>
  <si>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</si>
  <si>
    <t>合計</t>
    <rPh sb="0" eb="2">
      <t>ゴウケイ</t>
    </rPh>
    <phoneticPr fontId="2"/>
  </si>
  <si>
    <t>静岡県保管残高上位10品目　（トン）</t>
    <rPh sb="0" eb="3">
      <t>シズオカケン</t>
    </rPh>
    <rPh sb="3" eb="5">
      <t>ホカン</t>
    </rPh>
    <rPh sb="5" eb="7">
      <t>ザンダカ</t>
    </rPh>
    <rPh sb="7" eb="9">
      <t>ジョウイ</t>
    </rPh>
    <rPh sb="11" eb="13">
      <t>ヒンモク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</si>
  <si>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</si>
  <si>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</si>
  <si>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</si>
  <si>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</si>
  <si>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</si>
  <si>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</si>
  <si>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</si>
  <si>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</si>
  <si>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</si>
  <si>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</si>
  <si>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</si>
  <si>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</si>
  <si>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</si>
  <si>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</si>
  <si>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</si>
  <si>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</si>
  <si>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</si>
  <si>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</si>
  <si>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</si>
  <si>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</si>
  <si>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</si>
  <si>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</si>
  <si>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</si>
  <si>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</si>
  <si>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</si>
  <si>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</si>
  <si>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</si>
  <si>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</si>
  <si>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</si>
  <si>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</si>
  <si>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</si>
  <si>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</si>
  <si>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</si>
  <si>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</si>
  <si>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</si>
  <si>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</si>
  <si>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</si>
  <si>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</si>
  <si>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</si>
  <si>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</si>
  <si>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前年同月比％</t>
    <rPh sb="0" eb="2">
      <t>ゼンネン</t>
    </rPh>
    <rPh sb="2" eb="5">
      <t>ドウゲツヒ</t>
    </rPh>
    <phoneticPr fontId="2"/>
  </si>
  <si>
    <t>合計</t>
    <rPh sb="0" eb="2">
      <t>ゴウケイ</t>
    </rPh>
    <phoneticPr fontId="14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</si>
  <si>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</si>
  <si>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</si>
  <si>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</si>
  <si>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</si>
  <si>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</si>
  <si>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4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</si>
  <si>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</si>
  <si>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</si>
  <si>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</si>
  <si>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</si>
  <si>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回転率％</t>
    <rPh sb="0" eb="2">
      <t>カイテン</t>
    </rPh>
    <rPh sb="2" eb="3">
      <t>リツ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</si>
  <si>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</si>
  <si>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回転率</t>
    <rPh sb="0" eb="2">
      <t>カイテン</t>
    </rPh>
    <rPh sb="2" eb="3">
      <t>リツ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</si>
  <si>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</si>
  <si>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</si>
  <si>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</si>
  <si>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</si>
  <si>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</si>
  <si>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</si>
  <si>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</si>
  <si>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</si>
  <si>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</si>
  <si>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保管残高</t>
    <rPh sb="0" eb="2">
      <t>ホカン</t>
    </rPh>
    <rPh sb="2" eb="4">
      <t>ザンダカ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</si>
  <si>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</si>
  <si>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</si>
  <si>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</si>
  <si>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</si>
  <si>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</si>
  <si>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</si>
  <si>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</si>
  <si>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</si>
  <si>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</si>
  <si>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紙・パルプ</t>
    <rPh sb="0" eb="1">
      <t>カミ</t>
    </rPh>
    <phoneticPr fontId="2"/>
  </si>
  <si>
    <t>※※※※☆☆☆</t>
    <phoneticPr fontId="2"/>
  </si>
  <si>
    <t>その他の日用品</t>
    <rPh sb="2" eb="3">
      <t>タ</t>
    </rPh>
    <rPh sb="4" eb="7">
      <t>ニチヨウヒン</t>
    </rPh>
    <phoneticPr fontId="2"/>
  </si>
  <si>
    <t>電気機械</t>
    <rPh sb="0" eb="2">
      <t>デンキ</t>
    </rPh>
    <rPh sb="2" eb="4">
      <t>キカイ</t>
    </rPh>
    <phoneticPr fontId="2"/>
  </si>
  <si>
    <t>前月</t>
    <rPh sb="0" eb="2">
      <t>ゼンゲツ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</si>
  <si>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</si>
  <si>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</si>
  <si>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</si>
  <si>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</si>
  <si>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</si>
  <si>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</si>
  <si>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</si>
  <si>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</si>
  <si>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</si>
  <si>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</si>
  <si>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</si>
  <si>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</si>
  <si>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</si>
  <si>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</si>
  <si>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</si>
  <si>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</si>
  <si>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雑品</t>
    <rPh sb="0" eb="2">
      <t>ザッピン</t>
    </rPh>
    <phoneticPr fontId="2"/>
  </si>
  <si>
    <t>４０品目合計</t>
    <rPh sb="2" eb="4">
      <t>ヒンモク</t>
    </rPh>
    <rPh sb="4" eb="6">
      <t>ゴウケイ</t>
    </rPh>
    <phoneticPr fontId="2"/>
  </si>
  <si>
    <t>飲料</t>
    <rPh sb="0" eb="2">
      <t>インリョウ</t>
    </rPh>
    <phoneticPr fontId="2"/>
  </si>
  <si>
    <t>合成樹脂</t>
    <rPh sb="0" eb="2">
      <t>ゴウセイ</t>
    </rPh>
    <rPh sb="2" eb="4">
      <t>ジュシ</t>
    </rPh>
    <phoneticPr fontId="2"/>
  </si>
  <si>
    <t>鉄鋼</t>
    <rPh sb="0" eb="2">
      <t>テッコウ</t>
    </rPh>
    <phoneticPr fontId="2"/>
  </si>
  <si>
    <t>その他の機械</t>
    <rPh sb="2" eb="3">
      <t>タ</t>
    </rPh>
    <rPh sb="4" eb="6">
      <t>キカイ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</si>
  <si>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</si>
  <si>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</si>
  <si>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缶詰・びん詰</t>
    <rPh sb="0" eb="2">
      <t>カンヅメ</t>
    </rPh>
    <rPh sb="5" eb="6">
      <t>ツ</t>
    </rPh>
    <phoneticPr fontId="2"/>
  </si>
  <si>
    <t>その他の化学工業品</t>
    <rPh sb="2" eb="3">
      <t>タ</t>
    </rPh>
    <rPh sb="4" eb="6">
      <t>カガク</t>
    </rPh>
    <rPh sb="6" eb="8">
      <t>コウギョウ</t>
    </rPh>
    <rPh sb="8" eb="9">
      <t>ヒン</t>
    </rPh>
    <phoneticPr fontId="2"/>
  </si>
  <si>
    <t>雑穀</t>
    <rPh sb="0" eb="2">
      <t>ザッコク</t>
    </rPh>
    <phoneticPr fontId="2"/>
  </si>
  <si>
    <t>その他の食料工業品</t>
    <rPh sb="2" eb="3">
      <t>タ</t>
    </rPh>
    <rPh sb="4" eb="6">
      <t>ショクリョウ</t>
    </rPh>
    <rPh sb="6" eb="8">
      <t>コウギョウ</t>
    </rPh>
    <rPh sb="8" eb="9">
      <t>ヒン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</si>
  <si>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4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</si>
  <si>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</si>
  <si>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</si>
  <si>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平成19年</t>
    <rPh sb="0" eb="2">
      <t>ヘイセイ</t>
    </rPh>
    <rPh sb="4" eb="5">
      <t>ネン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</si>
  <si>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</si>
  <si>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</si>
  <si>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</si>
  <si>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</si>
  <si>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</si>
  <si>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</si>
  <si>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</si>
  <si>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</si>
  <si>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合計</t>
    <rPh sb="0" eb="2">
      <t>ゴウケイ</t>
    </rPh>
    <phoneticPr fontId="14"/>
  </si>
  <si>
    <t>缶詰・びん詰</t>
    <phoneticPr fontId="2"/>
  </si>
  <si>
    <t>平成20年</t>
    <rPh sb="0" eb="2">
      <t>ヘイセイ</t>
    </rPh>
    <rPh sb="4" eb="5">
      <t>ネン</t>
    </rPh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</si>
  <si>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</si>
  <si>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</si>
  <si>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その他</t>
    <rPh sb="2" eb="3">
      <t>タ</t>
    </rPh>
    <phoneticPr fontId="2"/>
  </si>
  <si>
    <t>平成21年</t>
    <rPh sb="0" eb="2">
      <t>ヘイセイ</t>
    </rPh>
    <rPh sb="4" eb="5">
      <t>ネン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</si>
  <si>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</si>
  <si>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</si>
  <si>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</si>
  <si>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</si>
  <si>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</si>
  <si>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</si>
  <si>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</si>
  <si>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</si>
  <si>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</si>
  <si>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</si>
  <si>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</si>
  <si>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</si>
  <si>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平成22年</t>
    <rPh sb="0" eb="2">
      <t>ヘイセイ</t>
    </rPh>
    <rPh sb="4" eb="5">
      <t>ネン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</si>
  <si>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</si>
  <si>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</si>
  <si>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</si>
  <si>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</si>
  <si>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</si>
  <si>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</si>
  <si>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グラフ</t>
    <phoneticPr fontId="2"/>
  </si>
  <si>
    <t>ゴム製品</t>
    <rPh sb="2" eb="4">
      <t>セイヒン</t>
    </rPh>
    <phoneticPr fontId="2"/>
  </si>
  <si>
    <t>その他の製造工業品</t>
    <rPh sb="2" eb="3">
      <t>タ</t>
    </rPh>
    <rPh sb="4" eb="6">
      <t>セイゾウ</t>
    </rPh>
    <rPh sb="6" eb="8">
      <t>コウギョウ</t>
    </rPh>
    <rPh sb="8" eb="9">
      <t>ヒン</t>
    </rPh>
    <phoneticPr fontId="2"/>
  </si>
  <si>
    <t>平成23年</t>
    <rPh sb="0" eb="2">
      <t>ヘイセイ</t>
    </rPh>
    <rPh sb="4" eb="5">
      <t>ネン</t>
    </rPh>
    <phoneticPr fontId="2"/>
  </si>
  <si>
    <t>非鉄金属</t>
    <rPh sb="0" eb="2">
      <t>ヒテツ</t>
    </rPh>
    <rPh sb="2" eb="4">
      <t>キンゾク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</si>
  <si>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</si>
  <si>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</si>
  <si>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</si>
  <si>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</si>
  <si>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r>
      <t>所管面積　</t>
    </r>
    <r>
      <rPr>
        <sz val="8"/>
        <rFont val="ＭＳ Ｐゴシック"/>
        <family val="3"/>
        <charset val="128"/>
      </rPr>
      <t>(万㎡）</t>
    </r>
    <rPh sb="0" eb="2">
      <t>ショカン</t>
    </rPh>
    <rPh sb="2" eb="4">
      <t>メンセキ</t>
    </rPh>
    <rPh sb="6" eb="7">
      <t>マン</t>
    </rPh>
    <phoneticPr fontId="2"/>
  </si>
  <si>
    <t>化学肥料</t>
    <rPh sb="0" eb="2">
      <t>カガク</t>
    </rPh>
    <rPh sb="2" eb="4">
      <t>ヒリョウ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</si>
  <si>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</si>
  <si>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</si>
  <si>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</si>
  <si>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</si>
  <si>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</si>
  <si>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</si>
  <si>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</si>
  <si>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</si>
  <si>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</si>
  <si>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</si>
  <si>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</si>
  <si>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</si>
  <si>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</si>
  <si>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</si>
  <si>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</si>
  <si>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</si>
  <si>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</si>
  <si>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</si>
  <si>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</si>
  <si>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</si>
  <si>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</si>
  <si>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</si>
  <si>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</si>
  <si>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t>缶詰・びん詰</t>
    <phoneticPr fontId="2"/>
  </si>
  <si>
    <t>平成24年</t>
    <rPh sb="0" eb="2">
      <t>ヘイセイ</t>
    </rPh>
    <rPh sb="4" eb="5">
      <t>ネン</t>
    </rPh>
    <phoneticPr fontId="2"/>
  </si>
  <si>
    <t>麦</t>
    <rPh sb="0" eb="1">
      <t>ムギ</t>
    </rPh>
    <phoneticPr fontId="2"/>
  </si>
  <si>
    <t>平成25年</t>
    <rPh sb="0" eb="2">
      <t>ヘイセイ</t>
    </rPh>
    <rPh sb="4" eb="5">
      <t>ネン</t>
    </rPh>
    <phoneticPr fontId="2"/>
  </si>
  <si>
    <t>その他の農作物</t>
    <rPh sb="2" eb="3">
      <t>タ</t>
    </rPh>
    <rPh sb="4" eb="7">
      <t>ノウサクモツ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</si>
  <si>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</si>
  <si>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米</t>
    <rPh sb="0" eb="1">
      <t>コメ</t>
    </rPh>
    <phoneticPr fontId="2"/>
  </si>
  <si>
    <t>平成26年</t>
    <rPh sb="0" eb="2">
      <t>ヘイセイ</t>
    </rPh>
    <rPh sb="4" eb="5">
      <t>ネン</t>
    </rPh>
    <phoneticPr fontId="2"/>
  </si>
  <si>
    <t>化学薬品</t>
    <rPh sb="0" eb="2">
      <t>カガク</t>
    </rPh>
    <phoneticPr fontId="2"/>
  </si>
  <si>
    <t>19，197 ㎡</t>
    <phoneticPr fontId="2"/>
  </si>
  <si>
    <t>平成26年12月</t>
    <rPh sb="0" eb="2">
      <t>ヘイセイ</t>
    </rPh>
    <rPh sb="4" eb="5">
      <t>ネン</t>
    </rPh>
    <rPh sb="7" eb="8">
      <t>ガツ</t>
    </rPh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</si>
  <si>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</si>
  <si>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</si>
  <si>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</si>
  <si>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合計</t>
    <rPh sb="0" eb="2">
      <t>ゴウケイ</t>
    </rPh>
    <phoneticPr fontId="2"/>
  </si>
  <si>
    <t>11，328 ㎡</t>
    <phoneticPr fontId="2"/>
  </si>
  <si>
    <t xml:space="preserve"> </t>
    <phoneticPr fontId="2"/>
  </si>
  <si>
    <t>平成27年12月</t>
    <rPh sb="0" eb="2">
      <t>ヘイセイ</t>
    </rPh>
    <rPh sb="4" eb="5">
      <t>ネン</t>
    </rPh>
    <rPh sb="7" eb="8">
      <t>ガツ</t>
    </rPh>
    <phoneticPr fontId="2"/>
  </si>
  <si>
    <t>平成28年</t>
    <rPh sb="0" eb="2">
      <t>ヘイセイ</t>
    </rPh>
    <rPh sb="4" eb="5">
      <t>ネン</t>
    </rPh>
    <phoneticPr fontId="2"/>
  </si>
  <si>
    <t>28年（値）</t>
    <rPh sb="2" eb="3">
      <t>ネン</t>
    </rPh>
    <rPh sb="4" eb="5">
      <t>アタイ</t>
    </rPh>
    <phoneticPr fontId="2"/>
  </si>
  <si>
    <t>28年（％）</t>
    <rPh sb="2" eb="3">
      <t>ネン</t>
    </rPh>
    <phoneticPr fontId="2"/>
  </si>
  <si>
    <t>平成28年</t>
    <rPh sb="0" eb="2">
      <t>ヘイセイ</t>
    </rPh>
    <rPh sb="4" eb="5">
      <t>ネン</t>
    </rPh>
    <phoneticPr fontId="14"/>
  </si>
  <si>
    <t>28年</t>
    <rPh sb="2" eb="3">
      <t>ネン</t>
    </rPh>
    <phoneticPr fontId="2"/>
  </si>
  <si>
    <t>その他</t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</si>
  <si>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</si>
  <si>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</si>
  <si>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</si>
  <si>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</si>
  <si>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</si>
  <si>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その他の日用品</t>
    <rPh sb="2" eb="3">
      <t>タ</t>
    </rPh>
    <rPh sb="4" eb="7">
      <t>ニチヨウヒン</t>
    </rPh>
    <phoneticPr fontId="2"/>
  </si>
  <si>
    <t>平成28年12月</t>
    <rPh sb="0" eb="2">
      <t>ヘイセイ</t>
    </rPh>
    <rPh sb="4" eb="5">
      <t>ネン</t>
    </rPh>
    <rPh sb="7" eb="8">
      <t>ガツ</t>
    </rPh>
    <phoneticPr fontId="2"/>
  </si>
  <si>
    <t>平成29年</t>
    <rPh sb="0" eb="2">
      <t>ヘイセイ</t>
    </rPh>
    <rPh sb="4" eb="5">
      <t>ネン</t>
    </rPh>
    <phoneticPr fontId="2"/>
  </si>
  <si>
    <t>29年（値）</t>
    <rPh sb="2" eb="3">
      <t>ネン</t>
    </rPh>
    <rPh sb="4" eb="5">
      <t>アタイ</t>
    </rPh>
    <phoneticPr fontId="2"/>
  </si>
  <si>
    <t>29年（％）</t>
    <rPh sb="2" eb="3">
      <t>ネン</t>
    </rPh>
    <phoneticPr fontId="2"/>
  </si>
  <si>
    <t>平成29年</t>
    <rPh sb="0" eb="2">
      <t>ヘイセイ</t>
    </rPh>
    <rPh sb="4" eb="5">
      <t>ネン</t>
    </rPh>
    <phoneticPr fontId="14"/>
  </si>
  <si>
    <t>29年</t>
    <rPh sb="2" eb="3">
      <t>ネン</t>
    </rPh>
    <phoneticPr fontId="2"/>
  </si>
  <si>
    <t>（平成29年5月分倉庫統計）</t>
    <rPh sb="1" eb="3">
      <t>ヘイセイ</t>
    </rPh>
    <rPh sb="5" eb="6">
      <t>ネン</t>
    </rPh>
    <rPh sb="7" eb="8">
      <t>７ガツ</t>
    </rPh>
    <rPh sb="8" eb="9">
      <t>ブン</t>
    </rPh>
    <rPh sb="9" eb="11">
      <t>ソウコ</t>
    </rPh>
    <rPh sb="11" eb="13">
      <t>トウケイ</t>
    </rPh>
    <phoneticPr fontId="2"/>
  </si>
  <si>
    <t>平成29年5月</t>
    <rPh sb="0" eb="2">
      <t>ヘイセイ</t>
    </rPh>
    <rPh sb="4" eb="5">
      <t>ネン</t>
    </rPh>
    <rPh sb="6" eb="7">
      <t>ガツ</t>
    </rPh>
    <phoneticPr fontId="2"/>
  </si>
  <si>
    <t>平成29年5月所管面（1～3類）</t>
    <rPh sb="0" eb="2">
      <t>ヘイセイ</t>
    </rPh>
    <rPh sb="4" eb="5">
      <t>ネン</t>
    </rPh>
    <rPh sb="6" eb="7">
      <t>ガツ</t>
    </rPh>
    <rPh sb="7" eb="9">
      <t>ショカン</t>
    </rPh>
    <rPh sb="9" eb="10">
      <t>メン</t>
    </rPh>
    <rPh sb="14" eb="15">
      <t>ルイ</t>
    </rPh>
    <phoneticPr fontId="2"/>
  </si>
  <si>
    <t>2，957　㎡</t>
    <phoneticPr fontId="2"/>
  </si>
  <si>
    <r>
      <t>93，588 m</t>
    </r>
    <r>
      <rPr>
        <sz val="8"/>
        <rFont val="ＭＳ Ｐゴシック"/>
        <family val="3"/>
        <charset val="128"/>
      </rPr>
      <t>3</t>
    </r>
    <phoneticPr fontId="2"/>
  </si>
  <si>
    <t>8，666 ㎡</t>
    <phoneticPr fontId="2"/>
  </si>
  <si>
    <t>　　　　　　　　　　　　　　　　平成29年5月末上位10品目入庫高(県合計）      　　　　　　　　静岡県倉庫協会</t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</si>
  <si>
    <t>　　　　　　　　　　　　平成29年5月末上位１０品目保管残高（県合計）　　　　　　　　　  　静岡県倉庫協会</t>
    <rPh sb="12" eb="14">
      <t>ヘイセイ</t>
    </rPh>
    <rPh sb="16" eb="17">
      <t>ネン</t>
    </rPh>
    <rPh sb="18" eb="20">
      <t>ガツマツ</t>
    </rPh>
    <rPh sb="19" eb="20">
      <t>マツ</t>
    </rPh>
    <rPh sb="20" eb="22">
      <t>ジョウイ</t>
    </rPh>
    <rPh sb="24" eb="26">
      <t>ヒンモク</t>
    </rPh>
    <rPh sb="26" eb="28">
      <t>ホカン</t>
    </rPh>
    <rPh sb="28" eb="30">
      <t>ザンダカ</t>
    </rPh>
    <rPh sb="31" eb="32">
      <t>ケン</t>
    </rPh>
    <rPh sb="32" eb="34">
      <t>ゴウケイ</t>
    </rPh>
    <rPh sb="47" eb="50">
      <t>シズオカケン</t>
    </rPh>
    <rPh sb="50" eb="52">
      <t>ソウコ</t>
    </rPh>
    <rPh sb="52" eb="53">
      <t>キョウ</t>
    </rPh>
    <rPh sb="53" eb="54">
      <t>カイ</t>
    </rPh>
    <phoneticPr fontId="2"/>
  </si>
  <si>
    <t>金属製品</t>
    <rPh sb="0" eb="2">
      <t>キンゾク</t>
    </rPh>
    <rPh sb="2" eb="4">
      <t>セイヒン</t>
    </rPh>
    <phoneticPr fontId="2"/>
  </si>
  <si>
    <t>その他織物</t>
    <rPh sb="2" eb="3">
      <t>タ</t>
    </rPh>
    <rPh sb="3" eb="5">
      <t>オリモノ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</si>
</sst>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1"/>
      <name val="HGS明朝B"/>
      <family val="1"/>
      <charset val="128"/>
    </font>
    <font>
      <sz val="11"/>
      <name val="HG明朝B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564">
    <xf numFmtId="0" fontId="0" fillId="0" borderId="0" xfId="0"/>
    <xf numFmtId="0" fontId="0" fillId="0" borderId="0" xfId="0" applyBorder="1"/>
    <xf numFmtId="38" fontId="0" fillId="0" borderId="0" xfId="1" applyFont="1" applyBorder="1"/>
    <xf numFmtId="0" fontId="3" fillId="0" borderId="0" xfId="0" applyFont="1"/>
    <xf numFmtId="0" fontId="4" fillId="0" borderId="0" xfId="0" applyFont="1"/>
    <xf numFmtId="0" fontId="0" fillId="0" borderId="1" xfId="0" applyBorder="1"/>
    <xf numFmtId="38" fontId="0" fillId="0" borderId="1" xfId="1" applyFont="1" applyBorder="1"/>
    <xf numFmtId="0" fontId="0" fillId="0" borderId="1" xfId="0" applyBorder="1" applyAlignment="1">
      <alignment horizontal="left"/>
    </xf>
    <xf numFmtId="38" fontId="0" fillId="0" borderId="0" xfId="0" applyNumberFormat="1"/>
    <xf numFmtId="38" fontId="1" fillId="0" borderId="1" xfId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6" fillId="0" borderId="1" xfId="0" applyFont="1" applyBorder="1"/>
    <xf numFmtId="0" fontId="7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9" fillId="0" borderId="0" xfId="0" applyFont="1"/>
    <xf numFmtId="177" fontId="0" fillId="0" borderId="0" xfId="0" applyNumberFormat="1"/>
    <xf numFmtId="177" fontId="0" fillId="0" borderId="0" xfId="0" applyNumberFormat="1" applyBorder="1"/>
    <xf numFmtId="0" fontId="7" fillId="0" borderId="0" xfId="0" applyFont="1" applyBorder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1" fillId="0" borderId="0" xfId="0" applyFont="1"/>
    <xf numFmtId="0" fontId="11" fillId="0" borderId="5" xfId="0" applyFont="1" applyBorder="1"/>
    <xf numFmtId="0" fontId="11" fillId="0" borderId="0" xfId="0" applyFont="1" applyBorder="1"/>
    <xf numFmtId="38" fontId="0" fillId="0" borderId="0" xfId="0" applyNumberFormat="1" applyBorder="1"/>
    <xf numFmtId="0" fontId="10" fillId="0" borderId="0" xfId="0" applyFont="1" applyBorder="1"/>
    <xf numFmtId="0" fontId="1" fillId="0" borderId="0" xfId="0" applyFont="1"/>
    <xf numFmtId="0" fontId="1" fillId="0" borderId="1" xfId="0" applyFont="1" applyBorder="1"/>
    <xf numFmtId="177" fontId="1" fillId="0" borderId="1" xfId="0" applyNumberFormat="1" applyFont="1" applyBorder="1"/>
    <xf numFmtId="0" fontId="0" fillId="0" borderId="0" xfId="0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3" xfId="0" applyFont="1" applyBorder="1" applyAlignment="1"/>
    <xf numFmtId="0" fontId="3" fillId="0" borderId="10" xfId="0" applyFont="1" applyBorder="1" applyAlignment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1" xfId="1" applyBorder="1"/>
    <xf numFmtId="38" fontId="1" fillId="0" borderId="13" xfId="1" applyBorder="1"/>
    <xf numFmtId="0" fontId="1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Fill="1"/>
    <xf numFmtId="0" fontId="0" fillId="0" borderId="14" xfId="0" applyBorder="1"/>
    <xf numFmtId="38" fontId="0" fillId="0" borderId="1" xfId="0" applyNumberFormat="1" applyBorder="1"/>
    <xf numFmtId="0" fontId="15" fillId="0" borderId="0" xfId="0" applyFont="1"/>
    <xf numFmtId="0" fontId="1" fillId="0" borderId="0" xfId="0" applyFont="1" applyBorder="1" applyAlignment="1">
      <alignment horizontal="distributed"/>
    </xf>
    <xf numFmtId="0" fontId="0" fillId="0" borderId="0" xfId="0" applyBorder="1" applyAlignment="1">
      <alignment horizontal="distributed"/>
    </xf>
    <xf numFmtId="177" fontId="1" fillId="0" borderId="0" xfId="0" applyNumberFormat="1" applyFont="1" applyBorder="1"/>
    <xf numFmtId="0" fontId="1" fillId="0" borderId="0" xfId="0" applyFont="1" applyBorder="1"/>
    <xf numFmtId="177" fontId="0" fillId="0" borderId="1" xfId="0" applyNumberFormat="1" applyBorder="1"/>
    <xf numFmtId="0" fontId="15" fillId="0" borderId="0" xfId="0" applyFont="1" applyBorder="1"/>
    <xf numFmtId="0" fontId="18" fillId="0" borderId="0" xfId="0" applyFont="1"/>
    <xf numFmtId="38" fontId="0" fillId="0" borderId="13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77" fontId="0" fillId="0" borderId="15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38" fontId="0" fillId="0" borderId="23" xfId="1" applyFont="1" applyBorder="1"/>
    <xf numFmtId="180" fontId="0" fillId="0" borderId="23" xfId="0" applyNumberFormat="1" applyBorder="1"/>
    <xf numFmtId="0" fontId="0" fillId="0" borderId="23" xfId="0" applyBorder="1"/>
    <xf numFmtId="177" fontId="0" fillId="0" borderId="23" xfId="0" applyNumberFormat="1" applyBorder="1"/>
    <xf numFmtId="0" fontId="0" fillId="0" borderId="24" xfId="0" applyBorder="1"/>
    <xf numFmtId="0" fontId="7" fillId="0" borderId="20" xfId="0" applyFont="1" applyBorder="1"/>
    <xf numFmtId="0" fontId="6" fillId="0" borderId="20" xfId="0" applyFont="1" applyBorder="1"/>
    <xf numFmtId="0" fontId="0" fillId="0" borderId="25" xfId="0" applyBorder="1" applyAlignment="1">
      <alignment horizontal="center"/>
    </xf>
    <xf numFmtId="0" fontId="7" fillId="0" borderId="26" xfId="0" applyFont="1" applyBorder="1"/>
    <xf numFmtId="0" fontId="0" fillId="0" borderId="20" xfId="0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25" xfId="0" applyFont="1" applyBorder="1" applyAlignment="1">
      <alignment horizontal="center"/>
    </xf>
    <xf numFmtId="38" fontId="1" fillId="0" borderId="15" xfId="1" applyFont="1" applyBorder="1"/>
    <xf numFmtId="0" fontId="1" fillId="0" borderId="26" xfId="0" applyFont="1" applyBorder="1"/>
    <xf numFmtId="0" fontId="1" fillId="0" borderId="21" xfId="0" applyFont="1" applyBorder="1" applyAlignment="1">
      <alignment horizontal="center"/>
    </xf>
    <xf numFmtId="38" fontId="1" fillId="0" borderId="2" xfId="1" applyFont="1" applyBorder="1"/>
    <xf numFmtId="177" fontId="1" fillId="0" borderId="2" xfId="0" applyNumberFormat="1" applyFont="1" applyBorder="1"/>
    <xf numFmtId="0" fontId="1" fillId="0" borderId="2" xfId="0" applyFont="1" applyBorder="1"/>
    <xf numFmtId="0" fontId="1" fillId="0" borderId="27" xfId="0" applyFont="1" applyBorder="1"/>
    <xf numFmtId="0" fontId="1" fillId="0" borderId="23" xfId="0" applyFont="1" applyBorder="1" applyAlignment="1">
      <alignment horizontal="center"/>
    </xf>
    <xf numFmtId="38" fontId="1" fillId="0" borderId="23" xfId="1" applyFont="1" applyBorder="1"/>
    <xf numFmtId="177" fontId="1" fillId="0" borderId="23" xfId="0" applyNumberFormat="1" applyFont="1" applyBorder="1"/>
    <xf numFmtId="0" fontId="1" fillId="0" borderId="2" xfId="0" applyFont="1" applyBorder="1" applyAlignment="1">
      <alignment horizontal="center"/>
    </xf>
    <xf numFmtId="180" fontId="1" fillId="0" borderId="1" xfId="0" applyNumberFormat="1" applyFont="1" applyBorder="1"/>
    <xf numFmtId="180" fontId="1" fillId="0" borderId="15" xfId="0" applyNumberFormat="1" applyFont="1" applyBorder="1"/>
    <xf numFmtId="38" fontId="0" fillId="0" borderId="2" xfId="1" applyFont="1" applyBorder="1"/>
    <xf numFmtId="180" fontId="1" fillId="0" borderId="2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0" xfId="0" applyFont="1" applyBorder="1"/>
    <xf numFmtId="177" fontId="3" fillId="0" borderId="1" xfId="0" applyNumberFormat="1" applyFont="1" applyBorder="1" applyAlignment="1"/>
    <xf numFmtId="0" fontId="15" fillId="0" borderId="1" xfId="0" applyFont="1" applyBorder="1"/>
    <xf numFmtId="0" fontId="5" fillId="0" borderId="13" xfId="0" applyFont="1" applyBorder="1" applyAlignment="1">
      <alignment horizontal="center"/>
    </xf>
    <xf numFmtId="0" fontId="0" fillId="0" borderId="1" xfId="0" applyFill="1" applyBorder="1"/>
    <xf numFmtId="0" fontId="10" fillId="0" borderId="5" xfId="0" applyFont="1" applyBorder="1"/>
    <xf numFmtId="177" fontId="0" fillId="0" borderId="24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177" fontId="3" fillId="0" borderId="1" xfId="0" applyNumberFormat="1" applyFont="1" applyBorder="1"/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1" xfId="1" applyFill="1" applyBorder="1"/>
    <xf numFmtId="38" fontId="1" fillId="0" borderId="1" xfId="1" applyFill="1" applyBorder="1"/>
    <xf numFmtId="0" fontId="0" fillId="0" borderId="0" xfId="0" applyFill="1" applyBorder="1"/>
    <xf numFmtId="38" fontId="1" fillId="0" borderId="0" xfId="1" applyFill="1" applyBorder="1"/>
    <xf numFmtId="38" fontId="1" fillId="0" borderId="9" xfId="1" applyBorder="1"/>
    <xf numFmtId="0" fontId="7" fillId="0" borderId="2" xfId="0" applyFont="1" applyBorder="1"/>
    <xf numFmtId="0" fontId="21" fillId="0" borderId="0" xfId="0" applyFont="1"/>
    <xf numFmtId="38" fontId="21" fillId="0" borderId="0" xfId="1" applyFont="1" applyBorder="1"/>
    <xf numFmtId="0" fontId="20" fillId="0" borderId="1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Fill="1" applyBorder="1"/>
    <xf numFmtId="38" fontId="21" fillId="0" borderId="0" xfId="1" applyFont="1" applyFill="1" applyBorder="1"/>
    <xf numFmtId="38" fontId="1" fillId="0" borderId="1" xfId="1" applyFont="1" applyFill="1" applyBorder="1"/>
    <xf numFmtId="0" fontId="20" fillId="0" borderId="1" xfId="0" applyFont="1" applyBorder="1"/>
    <xf numFmtId="0" fontId="10" fillId="0" borderId="13" xfId="0" applyFont="1" applyBorder="1"/>
    <xf numFmtId="177" fontId="1" fillId="0" borderId="1" xfId="0" applyNumberFormat="1" applyFont="1" applyBorder="1" applyAlignment="1">
      <alignment horizontal="right"/>
    </xf>
    <xf numFmtId="38" fontId="1" fillId="0" borderId="23" xfId="1" applyBorder="1"/>
    <xf numFmtId="0" fontId="22" fillId="0" borderId="0" xfId="0" applyFont="1"/>
    <xf numFmtId="0" fontId="23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center"/>
    </xf>
    <xf numFmtId="0" fontId="19" fillId="0" borderId="0" xfId="0" applyFont="1" applyBorder="1"/>
    <xf numFmtId="0" fontId="15" fillId="0" borderId="28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38" fontId="1" fillId="0" borderId="0" xfId="1" applyFill="1"/>
    <xf numFmtId="179" fontId="0" fillId="0" borderId="0" xfId="0" applyNumberFormat="1" applyFill="1"/>
    <xf numFmtId="38" fontId="0" fillId="4" borderId="29" xfId="0" applyNumberFormat="1" applyFill="1" applyBorder="1"/>
    <xf numFmtId="38" fontId="0" fillId="4" borderId="5" xfId="0" applyNumberFormat="1" applyFill="1" applyBorder="1"/>
    <xf numFmtId="0" fontId="1" fillId="0" borderId="1" xfId="0" applyFont="1" applyBorder="1" applyAlignment="1">
      <alignment horizontal="left"/>
    </xf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31" xfId="0" applyBorder="1"/>
    <xf numFmtId="38" fontId="1" fillId="0" borderId="31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1" xfId="0" applyNumberFormat="1" applyFill="1" applyBorder="1"/>
    <xf numFmtId="38" fontId="0" fillId="6" borderId="1" xfId="0" applyNumberFormat="1" applyFill="1" applyBorder="1"/>
    <xf numFmtId="0" fontId="25" fillId="2" borderId="1" xfId="0" applyFont="1" applyFill="1" applyBorder="1"/>
    <xf numFmtId="0" fontId="0" fillId="0" borderId="11" xfId="0" applyFill="1" applyBorder="1"/>
    <xf numFmtId="38" fontId="1" fillId="0" borderId="12" xfId="1" applyFill="1" applyBorder="1"/>
    <xf numFmtId="0" fontId="20" fillId="2" borderId="1" xfId="0" applyFont="1" applyFill="1" applyBorder="1"/>
    <xf numFmtId="38" fontId="0" fillId="0" borderId="29" xfId="0" applyNumberFormat="1" applyFill="1" applyBorder="1"/>
    <xf numFmtId="38" fontId="0" fillId="3" borderId="1" xfId="1" applyFont="1" applyFill="1" applyBorder="1"/>
    <xf numFmtId="38" fontId="1" fillId="3" borderId="1" xfId="1" applyFont="1" applyFill="1" applyBorder="1"/>
    <xf numFmtId="38" fontId="3" fillId="6" borderId="30" xfId="1" applyFont="1" applyFill="1" applyBorder="1"/>
    <xf numFmtId="38" fontId="0" fillId="7" borderId="30" xfId="0" applyNumberFormat="1" applyFill="1" applyBorder="1"/>
    <xf numFmtId="38" fontId="0" fillId="7" borderId="5" xfId="0" applyNumberFormat="1" applyFill="1" applyBorder="1"/>
    <xf numFmtId="179" fontId="0" fillId="0" borderId="0" xfId="0" applyNumberFormat="1" applyAlignment="1">
      <alignment horizontal="right"/>
    </xf>
    <xf numFmtId="38" fontId="1" fillId="0" borderId="9" xfId="1" applyFill="1" applyBorder="1"/>
    <xf numFmtId="38" fontId="10" fillId="0" borderId="13" xfId="0" applyNumberFormat="1" applyFont="1" applyBorder="1"/>
    <xf numFmtId="0" fontId="0" fillId="2" borderId="13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31" xfId="0" applyFont="1" applyBorder="1"/>
    <xf numFmtId="38" fontId="0" fillId="0" borderId="31" xfId="1" applyFont="1" applyBorder="1"/>
    <xf numFmtId="177" fontId="3" fillId="0" borderId="31" xfId="0" applyNumberFormat="1" applyFont="1" applyBorder="1"/>
    <xf numFmtId="178" fontId="3" fillId="0" borderId="31" xfId="0" applyNumberFormat="1" applyFont="1" applyBorder="1"/>
    <xf numFmtId="0" fontId="0" fillId="0" borderId="28" xfId="0" applyBorder="1"/>
    <xf numFmtId="38" fontId="0" fillId="0" borderId="31" xfId="0" applyNumberFormat="1" applyBorder="1"/>
    <xf numFmtId="0" fontId="10" fillId="0" borderId="30" xfId="0" applyFont="1" applyBorder="1" applyAlignment="1">
      <alignment horizontal="center"/>
    </xf>
    <xf numFmtId="177" fontId="1" fillId="0" borderId="31" xfId="0" applyNumberFormat="1" applyFont="1" applyBorder="1"/>
    <xf numFmtId="38" fontId="0" fillId="8" borderId="1" xfId="0" applyNumberFormat="1" applyFill="1" applyBorder="1"/>
    <xf numFmtId="179" fontId="1" fillId="0" borderId="1" xfId="1" applyNumberFormat="1" applyFont="1" applyBorder="1"/>
    <xf numFmtId="0" fontId="0" fillId="0" borderId="2" xfId="0" applyFill="1" applyBorder="1"/>
    <xf numFmtId="38" fontId="1" fillId="0" borderId="2" xfId="1" applyFont="1" applyFill="1" applyBorder="1"/>
    <xf numFmtId="38" fontId="1" fillId="0" borderId="23" xfId="1" applyFont="1" applyFill="1" applyBorder="1"/>
    <xf numFmtId="0" fontId="0" fillId="0" borderId="8" xfId="0" applyFill="1" applyBorder="1"/>
    <xf numFmtId="177" fontId="0" fillId="0" borderId="31" xfId="0" applyNumberFormat="1" applyBorder="1" applyAlignment="1">
      <alignment horizontal="center"/>
    </xf>
    <xf numFmtId="0" fontId="27" fillId="0" borderId="0" xfId="0" applyFont="1"/>
    <xf numFmtId="38" fontId="7" fillId="0" borderId="0" xfId="1" applyFont="1" applyBorder="1"/>
    <xf numFmtId="0" fontId="12" fillId="0" borderId="0" xfId="0" applyFont="1"/>
    <xf numFmtId="0" fontId="1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176" fontId="5" fillId="0" borderId="0" xfId="1" applyNumberFormat="1" applyFont="1" applyBorder="1"/>
    <xf numFmtId="176" fontId="6" fillId="0" borderId="1" xfId="1" applyNumberFormat="1" applyFont="1" applyBorder="1" applyAlignment="1">
      <alignment horizontal="center"/>
    </xf>
    <xf numFmtId="181" fontId="6" fillId="0" borderId="0" xfId="0" applyNumberFormat="1" applyFont="1"/>
    <xf numFmtId="38" fontId="7" fillId="0" borderId="0" xfId="1" applyNumberFormat="1" applyFont="1" applyBorder="1"/>
    <xf numFmtId="38" fontId="5" fillId="0" borderId="0" xfId="1" applyFont="1" applyBorder="1"/>
    <xf numFmtId="176" fontId="5" fillId="0" borderId="4" xfId="1" applyNumberFormat="1" applyFont="1" applyBorder="1"/>
    <xf numFmtId="176" fontId="6" fillId="0" borderId="1" xfId="1" applyNumberFormat="1" applyFont="1" applyBorder="1"/>
    <xf numFmtId="0" fontId="6" fillId="0" borderId="0" xfId="0" applyFont="1" applyBorder="1" applyAlignment="1">
      <alignment horizontal="center"/>
    </xf>
    <xf numFmtId="38" fontId="6" fillId="0" borderId="0" xfId="1" applyFont="1" applyBorder="1"/>
    <xf numFmtId="38" fontId="11" fillId="0" borderId="0" xfId="1" applyFont="1"/>
    <xf numFmtId="0" fontId="11" fillId="0" borderId="1" xfId="0" applyFont="1" applyBorder="1"/>
    <xf numFmtId="0" fontId="11" fillId="0" borderId="1" xfId="0" applyFont="1" applyFill="1" applyBorder="1"/>
    <xf numFmtId="179" fontId="0" fillId="7" borderId="31" xfId="0" applyNumberFormat="1" applyFill="1" applyBorder="1"/>
    <xf numFmtId="0" fontId="11" fillId="0" borderId="2" xfId="0" applyFont="1" applyBorder="1"/>
    <xf numFmtId="0" fontId="11" fillId="0" borderId="15" xfId="0" applyFont="1" applyBorder="1"/>
    <xf numFmtId="0" fontId="9" fillId="0" borderId="0" xfId="0" applyFont="1" applyAlignment="1">
      <alignment horizontal="center"/>
    </xf>
    <xf numFmtId="177" fontId="1" fillId="0" borderId="1" xfId="0" applyNumberFormat="1" applyFont="1" applyFill="1" applyBorder="1"/>
    <xf numFmtId="181" fontId="3" fillId="0" borderId="0" xfId="0" applyNumberFormat="1" applyFont="1" applyFill="1" applyBorder="1" applyAlignment="1">
      <alignment horizontal="center" vertical="center" textRotation="255"/>
    </xf>
    <xf numFmtId="0" fontId="0" fillId="0" borderId="4" xfId="0" applyFill="1" applyBorder="1"/>
    <xf numFmtId="38" fontId="11" fillId="0" borderId="1" xfId="0" applyNumberFormat="1" applyFont="1" applyBorder="1"/>
    <xf numFmtId="38" fontId="1" fillId="0" borderId="2" xfId="1" applyFill="1" applyBorder="1"/>
    <xf numFmtId="38" fontId="0" fillId="0" borderId="31" xfId="1" applyFont="1" applyFill="1" applyBorder="1"/>
    <xf numFmtId="38" fontId="0" fillId="2" borderId="32" xfId="1" applyFont="1" applyFill="1" applyBorder="1"/>
    <xf numFmtId="38" fontId="11" fillId="2" borderId="1" xfId="1" applyFont="1" applyFill="1" applyBorder="1"/>
    <xf numFmtId="38" fontId="11" fillId="2" borderId="2" xfId="1" applyFont="1" applyFill="1" applyBorder="1"/>
    <xf numFmtId="38" fontId="24" fillId="2" borderId="1" xfId="1" applyFont="1" applyFill="1" applyBorder="1"/>
    <xf numFmtId="38" fontId="24" fillId="2" borderId="11" xfId="1" applyFont="1" applyFill="1" applyBorder="1"/>
    <xf numFmtId="38" fontId="24" fillId="2" borderId="12" xfId="1" applyFont="1" applyFill="1" applyBorder="1"/>
    <xf numFmtId="38" fontId="0" fillId="0" borderId="31" xfId="0" applyNumberFormat="1" applyFill="1" applyBorder="1"/>
    <xf numFmtId="0" fontId="20" fillId="0" borderId="31" xfId="0" applyFont="1" applyBorder="1"/>
    <xf numFmtId="0" fontId="0" fillId="0" borderId="1" xfId="0" applyFill="1" applyBorder="1" applyAlignment="1">
      <alignment horizontal="distributed"/>
    </xf>
    <xf numFmtId="0" fontId="0" fillId="0" borderId="11" xfId="0" applyBorder="1"/>
    <xf numFmtId="0" fontId="0" fillId="0" borderId="3" xfId="0" applyFill="1" applyBorder="1"/>
    <xf numFmtId="0" fontId="11" fillId="0" borderId="11" xfId="0" applyFont="1" applyBorder="1"/>
    <xf numFmtId="38" fontId="0" fillId="2" borderId="31" xfId="1" applyFont="1" applyFill="1" applyBorder="1"/>
    <xf numFmtId="0" fontId="1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9" fillId="7" borderId="1" xfId="0" applyFont="1" applyFill="1" applyBorder="1"/>
    <xf numFmtId="0" fontId="21" fillId="5" borderId="1" xfId="0" applyFont="1" applyFill="1" applyBorder="1" applyAlignment="1">
      <alignment horizontal="center"/>
    </xf>
    <xf numFmtId="0" fontId="0" fillId="2" borderId="2" xfId="0" applyFill="1" applyBorder="1"/>
    <xf numFmtId="0" fontId="25" fillId="2" borderId="2" xfId="0" applyFont="1" applyFill="1" applyBorder="1"/>
    <xf numFmtId="0" fontId="9" fillId="9" borderId="1" xfId="0" applyFont="1" applyFill="1" applyBorder="1"/>
    <xf numFmtId="0" fontId="0" fillId="8" borderId="1" xfId="0" applyFill="1" applyBorder="1" applyAlignment="1">
      <alignment horizontal="center"/>
    </xf>
    <xf numFmtId="38" fontId="9" fillId="0" borderId="0" xfId="1" applyFont="1" applyFill="1" applyBorder="1"/>
    <xf numFmtId="0" fontId="9" fillId="9" borderId="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9" fillId="9" borderId="33" xfId="0" applyFont="1" applyFill="1" applyBorder="1"/>
    <xf numFmtId="0" fontId="9" fillId="9" borderId="0" xfId="0" applyFont="1" applyFill="1" applyBorder="1"/>
    <xf numFmtId="0" fontId="0" fillId="2" borderId="1" xfId="0" applyFill="1" applyBorder="1" applyAlignment="1">
      <alignment horizontal="center"/>
    </xf>
    <xf numFmtId="0" fontId="9" fillId="10" borderId="1" xfId="0" applyFont="1" applyFill="1" applyBorder="1"/>
    <xf numFmtId="0" fontId="9" fillId="10" borderId="0" xfId="0" applyFont="1" applyFill="1" applyBorder="1"/>
    <xf numFmtId="0" fontId="9" fillId="7" borderId="0" xfId="0" applyFont="1" applyFill="1" applyBorder="1"/>
    <xf numFmtId="38" fontId="1" fillId="0" borderId="17" xfId="1" applyFill="1" applyBorder="1"/>
    <xf numFmtId="176" fontId="6" fillId="0" borderId="0" xfId="1" applyNumberFormat="1" applyFont="1" applyFill="1" applyBorder="1" applyAlignment="1">
      <alignment horizontal="center"/>
    </xf>
    <xf numFmtId="38" fontId="0" fillId="0" borderId="34" xfId="0" applyNumberFormat="1" applyBorder="1"/>
    <xf numFmtId="38" fontId="1" fillId="0" borderId="11" xfId="1" applyFont="1" applyFill="1" applyBorder="1"/>
    <xf numFmtId="0" fontId="0" fillId="0" borderId="1" xfId="0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/>
    </xf>
    <xf numFmtId="0" fontId="8" fillId="0" borderId="3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5" xfId="1" applyNumberFormat="1" applyFill="1" applyBorder="1"/>
    <xf numFmtId="0" fontId="7" fillId="0" borderId="0" xfId="0" applyFont="1"/>
    <xf numFmtId="179" fontId="1" fillId="3" borderId="11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38" fontId="11" fillId="0" borderId="1" xfId="1" applyFont="1" applyBorder="1"/>
    <xf numFmtId="0" fontId="0" fillId="0" borderId="0" xfId="0" applyNumberFormat="1"/>
    <xf numFmtId="0" fontId="7" fillId="0" borderId="3" xfId="0" applyFont="1" applyBorder="1" applyAlignment="1">
      <alignment horizontal="center"/>
    </xf>
    <xf numFmtId="176" fontId="6" fillId="0" borderId="3" xfId="1" applyNumberFormat="1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78" fontId="6" fillId="0" borderId="1" xfId="1" applyNumberFormat="1" applyFont="1" applyBorder="1" applyAlignment="1">
      <alignment horizontal="center"/>
    </xf>
    <xf numFmtId="176" fontId="6" fillId="0" borderId="36" xfId="1" applyNumberFormat="1" applyFont="1" applyBorder="1" applyAlignment="1">
      <alignment horizontal="center"/>
    </xf>
    <xf numFmtId="183" fontId="6" fillId="0" borderId="0" xfId="1" applyNumberFormat="1" applyFont="1" applyBorder="1"/>
    <xf numFmtId="178" fontId="6" fillId="0" borderId="0" xfId="1" applyNumberFormat="1" applyFont="1" applyBorder="1"/>
    <xf numFmtId="177" fontId="6" fillId="0" borderId="36" xfId="0" applyNumberFormat="1" applyFont="1" applyBorder="1" applyAlignment="1">
      <alignment horizontal="center"/>
    </xf>
    <xf numFmtId="176" fontId="6" fillId="0" borderId="36" xfId="0" applyNumberFormat="1" applyFont="1" applyBorder="1" applyAlignment="1">
      <alignment horizontal="center"/>
    </xf>
    <xf numFmtId="180" fontId="5" fillId="0" borderId="0" xfId="0" applyNumberFormat="1" applyFont="1" applyBorder="1"/>
    <xf numFmtId="180" fontId="0" fillId="0" borderId="0" xfId="0" applyNumberFormat="1"/>
    <xf numFmtId="178" fontId="5" fillId="0" borderId="0" xfId="1" applyNumberFormat="1" applyFont="1" applyBorder="1"/>
    <xf numFmtId="0" fontId="6" fillId="0" borderId="0" xfId="0" applyFont="1" applyAlignment="1">
      <alignment horizontal="center"/>
    </xf>
    <xf numFmtId="177" fontId="6" fillId="0" borderId="1" xfId="0" applyNumberFormat="1" applyFont="1" applyBorder="1"/>
    <xf numFmtId="177" fontId="5" fillId="0" borderId="0" xfId="0" applyNumberFormat="1" applyFont="1" applyBorder="1" applyAlignment="1">
      <alignment horizontal="center"/>
    </xf>
    <xf numFmtId="0" fontId="11" fillId="0" borderId="0" xfId="0" applyFont="1" applyFill="1" applyBorder="1"/>
    <xf numFmtId="0" fontId="11" fillId="0" borderId="4" xfId="0" applyFont="1" applyFill="1" applyBorder="1"/>
    <xf numFmtId="177" fontId="1" fillId="0" borderId="23" xfId="0" applyNumberFormat="1" applyFont="1" applyFill="1" applyBorder="1"/>
    <xf numFmtId="38" fontId="1" fillId="0" borderId="1" xfId="0" applyNumberFormat="1" applyFont="1" applyFill="1" applyBorder="1"/>
    <xf numFmtId="177" fontId="0" fillId="0" borderId="1" xfId="0" applyNumberFormat="1" applyFill="1" applyBorder="1"/>
    <xf numFmtId="56" fontId="0" fillId="0" borderId="0" xfId="0" applyNumberFormat="1" applyBorder="1"/>
    <xf numFmtId="0" fontId="0" fillId="0" borderId="2" xfId="0" applyBorder="1" applyAlignment="1">
      <alignment horizontal="left"/>
    </xf>
    <xf numFmtId="179" fontId="0" fillId="0" borderId="1" xfId="1" applyNumberFormat="1" applyFont="1" applyBorder="1"/>
    <xf numFmtId="0" fontId="0" fillId="7" borderId="31" xfId="0" applyFill="1" applyBorder="1" applyAlignment="1">
      <alignment horizontal="center" vertical="center"/>
    </xf>
    <xf numFmtId="0" fontId="11" fillId="0" borderId="2" xfId="0" applyFont="1" applyFill="1" applyBorder="1"/>
    <xf numFmtId="0" fontId="0" fillId="0" borderId="39" xfId="0" applyFill="1" applyBorder="1"/>
    <xf numFmtId="0" fontId="11" fillId="0" borderId="39" xfId="0" applyFont="1" applyFill="1" applyBorder="1"/>
    <xf numFmtId="0" fontId="11" fillId="0" borderId="39" xfId="0" applyFont="1" applyBorder="1"/>
    <xf numFmtId="0" fontId="0" fillId="0" borderId="0" xfId="0"/>
    <xf numFmtId="0" fontId="0" fillId="0" borderId="0" xfId="0"/>
    <xf numFmtId="38" fontId="3" fillId="0" borderId="0" xfId="1" applyFont="1" applyBorder="1"/>
    <xf numFmtId="38" fontId="1" fillId="0" borderId="0" xfId="0" applyNumberFormat="1" applyFont="1" applyBorder="1"/>
    <xf numFmtId="0" fontId="0" fillId="0" borderId="10" xfId="0" applyBorder="1"/>
    <xf numFmtId="0" fontId="0" fillId="0" borderId="0" xfId="0"/>
    <xf numFmtId="38" fontId="1" fillId="0" borderId="0" xfId="1" applyFont="1"/>
    <xf numFmtId="0" fontId="10" fillId="0" borderId="6" xfId="0" applyFont="1" applyBorder="1"/>
    <xf numFmtId="0" fontId="31" fillId="0" borderId="4" xfId="0" applyFont="1" applyBorder="1" applyAlignment="1">
      <alignment horizontal="center"/>
    </xf>
    <xf numFmtId="0" fontId="31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7" xfId="0" applyFont="1" applyBorder="1"/>
    <xf numFmtId="0" fontId="10" fillId="0" borderId="0" xfId="0" applyFont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10" fillId="0" borderId="37" xfId="0" applyFont="1" applyBorder="1"/>
    <xf numFmtId="0" fontId="34" fillId="0" borderId="13" xfId="0" applyFont="1" applyBorder="1" applyAlignment="1"/>
    <xf numFmtId="0" fontId="0" fillId="0" borderId="0" xfId="0" applyAlignment="1"/>
    <xf numFmtId="0" fontId="0" fillId="0" borderId="37" xfId="0" applyBorder="1" applyAlignment="1"/>
    <xf numFmtId="0" fontId="10" fillId="0" borderId="13" xfId="0" applyFont="1" applyBorder="1" applyAlignment="1">
      <alignment vertical="top"/>
    </xf>
    <xf numFmtId="0" fontId="35" fillId="0" borderId="0" xfId="0" applyFont="1" applyBorder="1" applyAlignment="1">
      <alignment horizontal="center" vertical="top"/>
    </xf>
    <xf numFmtId="0" fontId="31" fillId="0" borderId="0" xfId="0" applyFont="1" applyFill="1" applyBorder="1" applyAlignment="1">
      <alignment horizontal="left" vertical="top"/>
    </xf>
    <xf numFmtId="0" fontId="35" fillId="0" borderId="0" xfId="0" applyFont="1" applyBorder="1" applyAlignment="1">
      <alignment vertical="top"/>
    </xf>
    <xf numFmtId="0" fontId="36" fillId="0" borderId="0" xfId="0" applyFont="1" applyBorder="1"/>
    <xf numFmtId="0" fontId="36" fillId="0" borderId="13" xfId="0" applyFont="1" applyBorder="1"/>
    <xf numFmtId="0" fontId="36" fillId="7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left"/>
    </xf>
    <xf numFmtId="0" fontId="36" fillId="0" borderId="0" xfId="0" applyFont="1" applyBorder="1" applyAlignment="1">
      <alignment horizontal="distributed"/>
    </xf>
    <xf numFmtId="0" fontId="36" fillId="0" borderId="37" xfId="0" applyFont="1" applyBorder="1"/>
    <xf numFmtId="0" fontId="36" fillId="0" borderId="0" xfId="0" applyFont="1"/>
    <xf numFmtId="0" fontId="36" fillId="0" borderId="0" xfId="0" applyFont="1" applyBorder="1" applyAlignment="1">
      <alignment horizontal="center"/>
    </xf>
    <xf numFmtId="0" fontId="36" fillId="5" borderId="0" xfId="0" applyFont="1" applyFill="1" applyBorder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6" fillId="0" borderId="0" xfId="0" applyFont="1" applyFill="1" applyAlignment="1">
      <alignment horizontal="left"/>
    </xf>
    <xf numFmtId="0" fontId="36" fillId="12" borderId="0" xfId="0" applyFont="1" applyFill="1" applyBorder="1" applyAlignment="1">
      <alignment horizontal="center"/>
    </xf>
    <xf numFmtId="0" fontId="36" fillId="10" borderId="0" xfId="0" applyFont="1" applyFill="1" applyBorder="1" applyAlignment="1">
      <alignment horizontal="center"/>
    </xf>
    <xf numFmtId="0" fontId="36" fillId="13" borderId="0" xfId="0" applyFont="1" applyFill="1" applyBorder="1" applyAlignment="1">
      <alignment horizontal="center"/>
    </xf>
    <xf numFmtId="0" fontId="36" fillId="1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36" fillId="15" borderId="0" xfId="0" applyFont="1" applyFill="1" applyBorder="1" applyAlignment="1">
      <alignment horizontal="center"/>
    </xf>
    <xf numFmtId="58" fontId="38" fillId="0" borderId="13" xfId="0" applyNumberFormat="1" applyFont="1" applyBorder="1" applyAlignment="1"/>
    <xf numFmtId="58" fontId="38" fillId="0" borderId="0" xfId="0" applyNumberFormat="1" applyFont="1" applyBorder="1" applyAlignment="1">
      <alignment horizontal="center"/>
    </xf>
    <xf numFmtId="58" fontId="38" fillId="0" borderId="0" xfId="0" applyNumberFormat="1" applyFont="1" applyFill="1" applyBorder="1" applyAlignment="1"/>
    <xf numFmtId="58" fontId="38" fillId="0" borderId="0" xfId="0" applyNumberFormat="1" applyFont="1" applyBorder="1" applyAlignment="1"/>
    <xf numFmtId="58" fontId="38" fillId="0" borderId="37" xfId="0" applyNumberFormat="1" applyFont="1" applyBorder="1" applyAlignment="1"/>
    <xf numFmtId="0" fontId="37" fillId="0" borderId="0" xfId="0" applyFont="1" applyFill="1" applyBorder="1" applyAlignment="1">
      <alignment horizontal="left"/>
    </xf>
    <xf numFmtId="0" fontId="38" fillId="0" borderId="13" xfId="0" applyFont="1" applyBorder="1" applyAlignment="1"/>
    <xf numFmtId="0" fontId="38" fillId="0" borderId="0" xfId="0" applyFont="1" applyBorder="1" applyAlignment="1"/>
    <xf numFmtId="0" fontId="38" fillId="0" borderId="37" xfId="0" applyFont="1" applyBorder="1" applyAlignment="1"/>
    <xf numFmtId="0" fontId="36" fillId="0" borderId="13" xfId="0" applyFont="1" applyBorder="1" applyAlignment="1"/>
    <xf numFmtId="0" fontId="36" fillId="0" borderId="0" xfId="0" applyFont="1" applyBorder="1" applyAlignment="1"/>
    <xf numFmtId="0" fontId="36" fillId="0" borderId="37" xfId="0" applyFont="1" applyBorder="1" applyAlignment="1"/>
    <xf numFmtId="0" fontId="38" fillId="0" borderId="0" xfId="0" applyFont="1" applyBorder="1" applyAlignment="1">
      <alignment horizontal="center"/>
    </xf>
    <xf numFmtId="0" fontId="38" fillId="0" borderId="0" xfId="0" applyFont="1" applyFill="1" applyBorder="1" applyAlignment="1"/>
    <xf numFmtId="0" fontId="36" fillId="0" borderId="0" xfId="0" applyFont="1" applyBorder="1" applyAlignment="1">
      <alignment horizontal="left"/>
    </xf>
    <xf numFmtId="0" fontId="36" fillId="0" borderId="8" xfId="0" applyFont="1" applyBorder="1"/>
    <xf numFmtId="0" fontId="36" fillId="0" borderId="41" xfId="0" applyFont="1" applyBorder="1" applyAlignment="1">
      <alignment horizontal="center"/>
    </xf>
    <xf numFmtId="0" fontId="36" fillId="0" borderId="41" xfId="0" applyFont="1" applyBorder="1" applyAlignment="1">
      <alignment horizontal="left"/>
    </xf>
    <xf numFmtId="0" fontId="36" fillId="0" borderId="41" xfId="0" applyFont="1" applyBorder="1"/>
    <xf numFmtId="0" fontId="36" fillId="0" borderId="9" xfId="0" applyFont="1" applyBorder="1"/>
    <xf numFmtId="0" fontId="31" fillId="0" borderId="0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6" fillId="16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2" xfId="0" applyFill="1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32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5" xfId="1" applyNumberFormat="1" applyFill="1" applyBorder="1"/>
    <xf numFmtId="0" fontId="0" fillId="0" borderId="1" xfId="0" applyFont="1" applyBorder="1" applyAlignment="1">
      <alignment horizontal="center"/>
    </xf>
    <xf numFmtId="177" fontId="6" fillId="0" borderId="0" xfId="0" applyNumberFormat="1" applyFont="1" applyBorder="1" applyAlignment="1">
      <alignment horizontal="center"/>
    </xf>
    <xf numFmtId="38" fontId="0" fillId="0" borderId="0" xfId="1" applyFont="1" applyFill="1"/>
    <xf numFmtId="0" fontId="0" fillId="0" borderId="31" xfId="0" applyFont="1" applyBorder="1"/>
    <xf numFmtId="0" fontId="0" fillId="7" borderId="3" xfId="0" applyFill="1" applyBorder="1"/>
    <xf numFmtId="0" fontId="1" fillId="0" borderId="39" xfId="0" applyFont="1" applyBorder="1"/>
    <xf numFmtId="180" fontId="6" fillId="0" borderId="0" xfId="1" applyNumberFormat="1" applyFont="1" applyBorder="1"/>
    <xf numFmtId="177" fontId="0" fillId="0" borderId="0" xfId="0" applyNumberFormat="1" applyFont="1" applyBorder="1"/>
    <xf numFmtId="180" fontId="0" fillId="0" borderId="0" xfId="0" applyNumberFormat="1" applyFont="1" applyBorder="1"/>
    <xf numFmtId="178" fontId="6" fillId="0" borderId="10" xfId="1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77" fontId="0" fillId="0" borderId="0" xfId="0" applyNumberFormat="1" applyFont="1"/>
    <xf numFmtId="180" fontId="1" fillId="0" borderId="0" xfId="1" applyNumberFormat="1" applyFont="1" applyBorder="1"/>
    <xf numFmtId="177" fontId="6" fillId="0" borderId="0" xfId="0" applyNumberFormat="1" applyFont="1"/>
    <xf numFmtId="180" fontId="6" fillId="0" borderId="1" xfId="1" applyNumberFormat="1" applyFont="1" applyBorder="1" applyAlignment="1">
      <alignment horizontal="center"/>
    </xf>
    <xf numFmtId="180" fontId="5" fillId="0" borderId="0" xfId="1" applyNumberFormat="1" applyFont="1" applyBorder="1"/>
    <xf numFmtId="177" fontId="6" fillId="0" borderId="0" xfId="0" applyNumberFormat="1" applyFont="1" applyBorder="1"/>
    <xf numFmtId="178" fontId="1" fillId="0" borderId="0" xfId="1" applyNumberFormat="1" applyFont="1" applyBorder="1"/>
    <xf numFmtId="38" fontId="0" fillId="0" borderId="11" xfId="1" applyFont="1" applyFill="1" applyBorder="1"/>
    <xf numFmtId="0" fontId="0" fillId="9" borderId="1" xfId="0" applyFill="1" applyBorder="1" applyAlignment="1">
      <alignment horizontal="center"/>
    </xf>
    <xf numFmtId="0" fontId="28" fillId="0" borderId="31" xfId="0" applyFont="1" applyBorder="1"/>
    <xf numFmtId="179" fontId="28" fillId="0" borderId="31" xfId="0" applyNumberFormat="1" applyFont="1" applyBorder="1"/>
    <xf numFmtId="0" fontId="0" fillId="18" borderId="1" xfId="0" applyFill="1" applyBorder="1" applyAlignment="1">
      <alignment horizontal="center"/>
    </xf>
    <xf numFmtId="38" fontId="0" fillId="18" borderId="1" xfId="1" applyFont="1" applyFill="1" applyBorder="1"/>
    <xf numFmtId="38" fontId="0" fillId="18" borderId="2" xfId="1" applyFont="1" applyFill="1" applyBorder="1"/>
    <xf numFmtId="0" fontId="1" fillId="0" borderId="1" xfId="0" applyFont="1" applyFill="1" applyBorder="1"/>
    <xf numFmtId="0" fontId="0" fillId="19" borderId="1" xfId="0" applyFill="1" applyBorder="1" applyAlignment="1">
      <alignment horizontal="center"/>
    </xf>
    <xf numFmtId="38" fontId="0" fillId="19" borderId="1" xfId="1" applyFont="1" applyFill="1" applyBorder="1"/>
    <xf numFmtId="38" fontId="1" fillId="19" borderId="1" xfId="1" applyFont="1" applyFill="1" applyBorder="1"/>
    <xf numFmtId="0" fontId="0" fillId="11" borderId="1" xfId="0" applyFill="1" applyBorder="1" applyAlignment="1">
      <alignment horizontal="center"/>
    </xf>
    <xf numFmtId="38" fontId="1" fillId="2" borderId="31" xfId="1" applyFont="1" applyFill="1" applyBorder="1"/>
    <xf numFmtId="38" fontId="20" fillId="20" borderId="2" xfId="1" applyFont="1" applyFill="1" applyBorder="1"/>
    <xf numFmtId="0" fontId="20" fillId="20" borderId="1" xfId="0" applyFont="1" applyFill="1" applyBorder="1" applyAlignment="1">
      <alignment horizontal="center"/>
    </xf>
    <xf numFmtId="38" fontId="20" fillId="20" borderId="11" xfId="1" applyFont="1" applyFill="1" applyBorder="1"/>
    <xf numFmtId="0" fontId="20" fillId="11" borderId="1" xfId="0" applyFont="1" applyFill="1" applyBorder="1" applyAlignment="1">
      <alignment horizontal="center"/>
    </xf>
    <xf numFmtId="38" fontId="1" fillId="20" borderId="1" xfId="1" applyFill="1" applyBorder="1"/>
    <xf numFmtId="0" fontId="6" fillId="0" borderId="0" xfId="0" applyFont="1" applyFill="1"/>
    <xf numFmtId="177" fontId="6" fillId="0" borderId="3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20" fillId="11" borderId="11" xfId="0" applyFont="1" applyFill="1" applyBorder="1" applyAlignment="1">
      <alignment horizontal="center"/>
    </xf>
    <xf numFmtId="38" fontId="11" fillId="11" borderId="1" xfId="1" applyFont="1" applyFill="1" applyBorder="1"/>
    <xf numFmtId="38" fontId="11" fillId="11" borderId="2" xfId="1" applyFont="1" applyFill="1" applyBorder="1"/>
    <xf numFmtId="38" fontId="0" fillId="11" borderId="32" xfId="1" applyFont="1" applyFill="1" applyBorder="1"/>
    <xf numFmtId="38" fontId="26" fillId="17" borderId="8" xfId="1" applyFont="1" applyFill="1" applyBorder="1"/>
    <xf numFmtId="38" fontId="26" fillId="17" borderId="4" xfId="1" applyFont="1" applyFill="1" applyBorder="1"/>
    <xf numFmtId="38" fontId="26" fillId="17" borderId="1" xfId="1" applyFont="1" applyFill="1" applyBorder="1"/>
    <xf numFmtId="38" fontId="40" fillId="11" borderId="1" xfId="1" applyFont="1" applyFill="1" applyBorder="1"/>
    <xf numFmtId="38" fontId="40" fillId="11" borderId="11" xfId="1" applyFont="1" applyFill="1" applyBorder="1"/>
    <xf numFmtId="38" fontId="40" fillId="11" borderId="32" xfId="1" applyFont="1" applyFill="1" applyBorder="1"/>
    <xf numFmtId="38" fontId="40" fillId="21" borderId="1" xfId="1" applyFont="1" applyFill="1" applyBorder="1"/>
    <xf numFmtId="38" fontId="40" fillId="21" borderId="11" xfId="1" applyFont="1" applyFill="1" applyBorder="1"/>
    <xf numFmtId="38" fontId="40" fillId="21" borderId="12" xfId="1" applyFont="1" applyFill="1" applyBorder="1"/>
    <xf numFmtId="38" fontId="40" fillId="21" borderId="44" xfId="1" applyFont="1" applyFill="1" applyBorder="1"/>
    <xf numFmtId="0" fontId="40" fillId="11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38" fontId="40" fillId="11" borderId="2" xfId="1" applyFont="1" applyFill="1" applyBorder="1"/>
    <xf numFmtId="38" fontId="40" fillId="11" borderId="31" xfId="1" applyFont="1" applyFill="1" applyBorder="1"/>
    <xf numFmtId="38" fontId="40" fillId="2" borderId="1" xfId="1" applyFont="1" applyFill="1" applyBorder="1"/>
    <xf numFmtId="38" fontId="40" fillId="2" borderId="11" xfId="1" applyFont="1" applyFill="1" applyBorder="1"/>
    <xf numFmtId="38" fontId="40" fillId="2" borderId="2" xfId="1" applyFont="1" applyFill="1" applyBorder="1"/>
    <xf numFmtId="38" fontId="40" fillId="2" borderId="31" xfId="0" applyNumberFormat="1" applyFont="1" applyFill="1" applyBorder="1"/>
    <xf numFmtId="38" fontId="0" fillId="6" borderId="5" xfId="1" applyFont="1" applyFill="1" applyBorder="1"/>
    <xf numFmtId="0" fontId="20" fillId="11" borderId="1" xfId="0" applyFont="1" applyFill="1" applyBorder="1"/>
    <xf numFmtId="0" fontId="20" fillId="11" borderId="2" xfId="0" applyFont="1" applyFill="1" applyBorder="1"/>
    <xf numFmtId="38" fontId="41" fillId="22" borderId="1" xfId="1" applyFont="1" applyFill="1" applyBorder="1"/>
    <xf numFmtId="38" fontId="41" fillId="22" borderId="11" xfId="1" applyFont="1" applyFill="1" applyBorder="1"/>
    <xf numFmtId="38" fontId="41" fillId="22" borderId="12" xfId="1" applyFont="1" applyFill="1" applyBorder="1"/>
    <xf numFmtId="38" fontId="41" fillId="22" borderId="31" xfId="1" applyFont="1" applyFill="1" applyBorder="1"/>
    <xf numFmtId="38" fontId="1" fillId="0" borderId="21" xfId="1" applyFill="1" applyBorder="1"/>
    <xf numFmtId="0" fontId="40" fillId="19" borderId="1" xfId="0" applyFont="1" applyFill="1" applyBorder="1" applyAlignment="1">
      <alignment horizontal="center"/>
    </xf>
    <xf numFmtId="38" fontId="40" fillId="19" borderId="1" xfId="1" applyFont="1" applyFill="1" applyBorder="1"/>
    <xf numFmtId="38" fontId="40" fillId="19" borderId="11" xfId="1" applyFont="1" applyFill="1" applyBorder="1"/>
    <xf numFmtId="38" fontId="40" fillId="19" borderId="12" xfId="1" applyFont="1" applyFill="1" applyBorder="1"/>
    <xf numFmtId="38" fontId="40" fillId="19" borderId="31" xfId="1" applyFont="1" applyFill="1" applyBorder="1"/>
    <xf numFmtId="38" fontId="1" fillId="0" borderId="2" xfId="1" applyBorder="1"/>
    <xf numFmtId="177" fontId="0" fillId="0" borderId="1" xfId="0" applyNumberFormat="1" applyBorder="1" applyAlignment="1">
      <alignment horizontal="right"/>
    </xf>
    <xf numFmtId="38" fontId="0" fillId="0" borderId="1" xfId="1" applyFont="1" applyFill="1" applyBorder="1"/>
    <xf numFmtId="176" fontId="6" fillId="0" borderId="45" xfId="1" applyNumberFormat="1" applyFont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1" fillId="0" borderId="31" xfId="0" applyFont="1" applyBorder="1"/>
    <xf numFmtId="38" fontId="1" fillId="0" borderId="39" xfId="1" applyFill="1" applyBorder="1"/>
    <xf numFmtId="38" fontId="0" fillId="0" borderId="11" xfId="1" applyFont="1" applyBorder="1"/>
    <xf numFmtId="0" fontId="0" fillId="0" borderId="0" xfId="0"/>
    <xf numFmtId="0" fontId="5" fillId="23" borderId="1" xfId="0" applyFont="1" applyFill="1" applyBorder="1" applyAlignment="1">
      <alignment horizontal="center"/>
    </xf>
    <xf numFmtId="0" fontId="0" fillId="0" borderId="38" xfId="0" applyFont="1" applyFill="1" applyBorder="1"/>
    <xf numFmtId="0" fontId="0" fillId="0" borderId="1" xfId="0" applyFont="1" applyBorder="1"/>
    <xf numFmtId="38" fontId="0" fillId="0" borderId="5" xfId="0" applyNumberFormat="1" applyFont="1" applyBorder="1" applyAlignment="1">
      <alignment horizontal="center"/>
    </xf>
    <xf numFmtId="38" fontId="3" fillId="0" borderId="31" xfId="1" applyFont="1" applyBorder="1"/>
    <xf numFmtId="177" fontId="0" fillId="0" borderId="1" xfId="0" applyNumberFormat="1" applyFont="1" applyBorder="1"/>
    <xf numFmtId="176" fontId="6" fillId="0" borderId="12" xfId="1" applyNumberFormat="1" applyFont="1" applyFill="1" applyBorder="1" applyAlignment="1">
      <alignment horizontal="center"/>
    </xf>
    <xf numFmtId="0" fontId="11" fillId="0" borderId="42" xfId="0" applyFont="1" applyBorder="1"/>
    <xf numFmtId="38" fontId="41" fillId="22" borderId="2" xfId="1" applyFont="1" applyFill="1" applyBorder="1"/>
    <xf numFmtId="38" fontId="1" fillId="0" borderId="21" xfId="1" applyBorder="1"/>
    <xf numFmtId="0" fontId="0" fillId="0" borderId="46" xfId="0" applyFill="1" applyBorder="1"/>
    <xf numFmtId="0" fontId="5" fillId="0" borderId="1" xfId="0" applyFont="1" applyFill="1" applyBorder="1" applyAlignment="1">
      <alignment horizontal="center"/>
    </xf>
    <xf numFmtId="179" fontId="1" fillId="0" borderId="48" xfId="1" applyNumberFormat="1" applyBorder="1"/>
    <xf numFmtId="38" fontId="26" fillId="17" borderId="31" xfId="1" applyFont="1" applyFill="1" applyBorder="1"/>
    <xf numFmtId="0" fontId="0" fillId="0" borderId="38" xfId="0" applyFill="1" applyBorder="1"/>
    <xf numFmtId="0" fontId="11" fillId="0" borderId="38" xfId="0" applyFont="1" applyBorder="1"/>
    <xf numFmtId="38" fontId="11" fillId="24" borderId="1" xfId="1" applyFont="1" applyFill="1" applyBorder="1"/>
    <xf numFmtId="183" fontId="0" fillId="24" borderId="1" xfId="0" applyNumberFormat="1" applyFill="1" applyBorder="1"/>
    <xf numFmtId="0" fontId="24" fillId="0" borderId="0" xfId="0" applyFont="1" applyAlignment="1">
      <alignment horizontal="center"/>
    </xf>
    <xf numFmtId="0" fontId="36" fillId="25" borderId="0" xfId="0" applyFont="1" applyFill="1" applyBorder="1" applyAlignment="1">
      <alignment horizontal="center"/>
    </xf>
    <xf numFmtId="179" fontId="0" fillId="17" borderId="31" xfId="0" applyNumberFormat="1" applyFill="1" applyBorder="1"/>
    <xf numFmtId="0" fontId="0" fillId="17" borderId="31" xfId="0" applyFont="1" applyFill="1" applyBorder="1"/>
    <xf numFmtId="38" fontId="1" fillId="17" borderId="31" xfId="1" applyFill="1" applyBorder="1"/>
    <xf numFmtId="38" fontId="0" fillId="17" borderId="31" xfId="1" applyFont="1" applyFill="1" applyBorder="1"/>
    <xf numFmtId="14" fontId="0" fillId="0" borderId="0" xfId="0" applyNumberFormat="1"/>
    <xf numFmtId="38" fontId="1" fillId="0" borderId="12" xfId="1" applyBorder="1"/>
    <xf numFmtId="38" fontId="1" fillId="0" borderId="40" xfId="1" applyFill="1" applyBorder="1"/>
    <xf numFmtId="0" fontId="0" fillId="0" borderId="1" xfId="0" applyFont="1" applyFill="1" applyBorder="1"/>
    <xf numFmtId="38" fontId="1" fillId="0" borderId="47" xfId="1" applyFill="1" applyBorder="1"/>
    <xf numFmtId="38" fontId="1" fillId="0" borderId="9" xfId="1" applyFont="1" applyFill="1" applyBorder="1"/>
    <xf numFmtId="0" fontId="0" fillId="0" borderId="0" xfId="0"/>
    <xf numFmtId="0" fontId="0" fillId="0" borderId="0" xfId="0"/>
    <xf numFmtId="0" fontId="0" fillId="0" borderId="0" xfId="0"/>
    <xf numFmtId="180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7" fontId="5" fillId="0" borderId="0" xfId="0" applyNumberFormat="1" applyFont="1" applyBorder="1"/>
    <xf numFmtId="176" fontId="6" fillId="0" borderId="0" xfId="1" applyNumberFormat="1" applyFont="1" applyBorder="1"/>
    <xf numFmtId="184" fontId="0" fillId="0" borderId="0" xfId="0" applyNumberFormat="1"/>
    <xf numFmtId="0" fontId="5" fillId="0" borderId="1" xfId="0" applyFont="1" applyFill="1" applyBorder="1"/>
    <xf numFmtId="176" fontId="6" fillId="0" borderId="1" xfId="1" applyNumberFormat="1" applyFont="1" applyFill="1" applyBorder="1" applyAlignment="1">
      <alignment horizontal="center"/>
    </xf>
    <xf numFmtId="176" fontId="6" fillId="0" borderId="36" xfId="0" applyNumberFormat="1" applyFont="1" applyFill="1" applyBorder="1" applyAlignment="1">
      <alignment horizontal="center"/>
    </xf>
    <xf numFmtId="178" fontId="6" fillId="0" borderId="1" xfId="1" applyNumberFormat="1" applyFont="1" applyFill="1" applyBorder="1" applyAlignment="1">
      <alignment horizontal="center"/>
    </xf>
    <xf numFmtId="38" fontId="6" fillId="0" borderId="0" xfId="1" applyFont="1" applyFill="1" applyBorder="1"/>
    <xf numFmtId="180" fontId="6" fillId="0" borderId="0" xfId="1" applyNumberFormat="1" applyFont="1" applyFill="1" applyBorder="1"/>
    <xf numFmtId="0" fontId="6" fillId="0" borderId="0" xfId="0" applyFont="1" applyFill="1" applyBorder="1"/>
    <xf numFmtId="38" fontId="5" fillId="0" borderId="0" xfId="1" applyFont="1" applyFill="1" applyBorder="1"/>
    <xf numFmtId="180" fontId="1" fillId="0" borderId="0" xfId="1" applyNumberFormat="1" applyFont="1" applyFill="1" applyBorder="1"/>
    <xf numFmtId="178" fontId="5" fillId="0" borderId="0" xfId="1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/>
    <xf numFmtId="179" fontId="1" fillId="0" borderId="42" xfId="1" applyNumberFormat="1" applyBorder="1"/>
    <xf numFmtId="38" fontId="1" fillId="0" borderId="12" xfId="1" applyFont="1" applyFill="1" applyBorder="1"/>
    <xf numFmtId="0" fontId="0" fillId="0" borderId="0" xfId="0"/>
    <xf numFmtId="38" fontId="0" fillId="0" borderId="0" xfId="1" applyFont="1" applyFill="1" applyBorder="1"/>
    <xf numFmtId="179" fontId="0" fillId="0" borderId="11" xfId="1" applyNumberFormat="1" applyFont="1" applyBorder="1"/>
    <xf numFmtId="38" fontId="1" fillId="0" borderId="38" xfId="1" applyBorder="1"/>
    <xf numFmtId="38" fontId="0" fillId="0" borderId="9" xfId="1" applyFont="1" applyBorder="1"/>
    <xf numFmtId="38" fontId="1" fillId="0" borderId="10" xfId="1" applyFill="1" applyBorder="1"/>
    <xf numFmtId="38" fontId="0" fillId="0" borderId="9" xfId="1" applyFont="1" applyFill="1" applyBorder="1"/>
    <xf numFmtId="38" fontId="1" fillId="0" borderId="43" xfId="1" applyFill="1" applyBorder="1"/>
    <xf numFmtId="38" fontId="1" fillId="0" borderId="40" xfId="1" applyBorder="1"/>
    <xf numFmtId="38" fontId="0" fillId="0" borderId="2" xfId="1" applyFont="1" applyFill="1" applyBorder="1"/>
    <xf numFmtId="0" fontId="32" fillId="0" borderId="13" xfId="0" applyFont="1" applyBorder="1" applyAlignment="1">
      <alignment horizontal="center"/>
    </xf>
    <xf numFmtId="0" fontId="0" fillId="0" borderId="0" xfId="0"/>
    <xf numFmtId="0" fontId="0" fillId="0" borderId="37" xfId="0" applyBorder="1"/>
    <xf numFmtId="0" fontId="33" fillId="0" borderId="13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3" fontId="3" fillId="0" borderId="3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38" fontId="3" fillId="0" borderId="3" xfId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29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colors>
    <mruColors>
      <color rgb="FFFC08F0"/>
      <color rgb="FFFFCCFF"/>
      <color rgb="FF00CC66"/>
      <color rgb="FFFF99FF"/>
      <color rgb="FFC00000"/>
      <color rgb="FFFFFFCC"/>
      <color rgb="FFCC0000"/>
      <color rgb="FF660033"/>
      <color rgb="FFCCCC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 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rgbClr val="0000FF">
                <a:alpha val="36000"/>
              </a:srgbClr>
            </a:solidFill>
            <a:ln w="15875">
              <a:solidFill>
                <a:srgbClr val="0000FF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8.482871125611743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177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10440456769983635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176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6917389906782383"/>
                  <c:y val="0.1674823273518216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170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7431693989071038E-2"/>
                  <c:y val="0.10875475802066409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176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4860173577627776E-2"/>
                  <c:y val="0.1587819467101685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174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6145933783349365E-2"/>
                  <c:y val="0.11092985318107668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174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7431693989071038E-2"/>
                  <c:y val="0.1065796628602502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174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715204114432648E-3"/>
                  <c:y val="5.872756933115830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7486338797814224"/>
                  <c:y val="6.960287386588910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173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871745419479353E-2"/>
                  <c:y val="5.002718868950525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8.7431795230032028E-2"/>
                  <c:y val="6.52528548123981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CCFF"/>
              </a:solidFill>
              <a:ln w="12700">
                <a:solidFill>
                  <a:schemeClr val="accent2"/>
                </a:solidFill>
              </a:ln>
            </c:sp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平成19年</c:v>
                </c:pt>
                <c:pt idx="1">
                  <c:v>平成20年</c:v>
                </c:pt>
                <c:pt idx="2">
                  <c:v>平成21年</c:v>
                </c:pt>
                <c:pt idx="3">
                  <c:v>平成22年</c:v>
                </c:pt>
                <c:pt idx="4">
                  <c:v>平成23年</c:v>
                </c:pt>
                <c:pt idx="5">
                  <c:v>平成24年</c:v>
                </c:pt>
                <c:pt idx="6">
                  <c:v>平成25年</c:v>
                </c:pt>
                <c:pt idx="7">
                  <c:v>平成26年12月</c:v>
                </c:pt>
                <c:pt idx="8">
                  <c:v>平成27年12月</c:v>
                </c:pt>
                <c:pt idx="9">
                  <c:v>平成28年12月</c:v>
                </c:pt>
                <c:pt idx="10">
                  <c:v>平成29年5月</c:v>
                </c:pt>
              </c:strCache>
            </c:strRef>
          </c:cat>
          <c:val>
            <c:numRef>
              <c:f>'1・面積、会員数 '!$C$38:$M$38</c:f>
              <c:numCache>
                <c:formatCode>General</c:formatCode>
                <c:ptCount val="11"/>
                <c:pt idx="0">
                  <c:v>177</c:v>
                </c:pt>
                <c:pt idx="1">
                  <c:v>176</c:v>
                </c:pt>
                <c:pt idx="2">
                  <c:v>176</c:v>
                </c:pt>
                <c:pt idx="3">
                  <c:v>174</c:v>
                </c:pt>
                <c:pt idx="4">
                  <c:v>174</c:v>
                </c:pt>
                <c:pt idx="5">
                  <c:v>174</c:v>
                </c:pt>
                <c:pt idx="6">
                  <c:v>173</c:v>
                </c:pt>
                <c:pt idx="7">
                  <c:v>171</c:v>
                </c:pt>
                <c:pt idx="8">
                  <c:v>171</c:v>
                </c:pt>
                <c:pt idx="9">
                  <c:v>171</c:v>
                </c:pt>
                <c:pt idx="10">
                  <c:v>170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749512"/>
        <c:axId val="190610552"/>
      </c:barChart>
      <c:lineChart>
        <c:grouping val="standard"/>
        <c:varyColors val="0"/>
        <c:ser>
          <c:idx val="0"/>
          <c:order val="0"/>
          <c:tx>
            <c:strRef>
              <c:f>'1・面積、会員数 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平成19年</c:v>
                </c:pt>
                <c:pt idx="1">
                  <c:v>平成20年</c:v>
                </c:pt>
                <c:pt idx="2">
                  <c:v>平成21年</c:v>
                </c:pt>
                <c:pt idx="3">
                  <c:v>平成22年</c:v>
                </c:pt>
                <c:pt idx="4">
                  <c:v>平成23年</c:v>
                </c:pt>
                <c:pt idx="5">
                  <c:v>平成24年</c:v>
                </c:pt>
                <c:pt idx="6">
                  <c:v>平成25年</c:v>
                </c:pt>
                <c:pt idx="7">
                  <c:v>平成26年12月</c:v>
                </c:pt>
                <c:pt idx="8">
                  <c:v>平成27年12月</c:v>
                </c:pt>
                <c:pt idx="9">
                  <c:v>平成28年12月</c:v>
                </c:pt>
                <c:pt idx="10">
                  <c:v>平成29年5月</c:v>
                </c:pt>
              </c:strCache>
            </c:strRef>
          </c:cat>
          <c:val>
            <c:numRef>
              <c:f>'1・面積、会員数 '!$C$36:$M$36</c:f>
              <c:numCache>
                <c:formatCode>General</c:formatCode>
                <c:ptCount val="11"/>
                <c:pt idx="0">
                  <c:v>110.6</c:v>
                </c:pt>
                <c:pt idx="1">
                  <c:v>116.1</c:v>
                </c:pt>
                <c:pt idx="2">
                  <c:v>108.8</c:v>
                </c:pt>
                <c:pt idx="3">
                  <c:v>101.6</c:v>
                </c:pt>
                <c:pt idx="4">
                  <c:v>107.2</c:v>
                </c:pt>
                <c:pt idx="5">
                  <c:v>105</c:v>
                </c:pt>
                <c:pt idx="6">
                  <c:v>95.8</c:v>
                </c:pt>
                <c:pt idx="7">
                  <c:v>99.5</c:v>
                </c:pt>
                <c:pt idx="8">
                  <c:v>100.7</c:v>
                </c:pt>
                <c:pt idx="9">
                  <c:v>106.9</c:v>
                </c:pt>
                <c:pt idx="10">
                  <c:v>106.3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'1・面積、会員数 '!$B$37</c:f>
              <c:strCache>
                <c:ptCount val="1"/>
                <c:pt idx="0">
                  <c:v>所管面積　(万㎡）</c:v>
                </c:pt>
              </c:strCache>
            </c:strRef>
          </c:tx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平成19年</c:v>
                </c:pt>
                <c:pt idx="1">
                  <c:v>平成20年</c:v>
                </c:pt>
                <c:pt idx="2">
                  <c:v>平成21年</c:v>
                </c:pt>
                <c:pt idx="3">
                  <c:v>平成22年</c:v>
                </c:pt>
                <c:pt idx="4">
                  <c:v>平成23年</c:v>
                </c:pt>
                <c:pt idx="5">
                  <c:v>平成24年</c:v>
                </c:pt>
                <c:pt idx="6">
                  <c:v>平成25年</c:v>
                </c:pt>
                <c:pt idx="7">
                  <c:v>平成26年12月</c:v>
                </c:pt>
                <c:pt idx="8">
                  <c:v>平成27年12月</c:v>
                </c:pt>
                <c:pt idx="9">
                  <c:v>平成28年12月</c:v>
                </c:pt>
                <c:pt idx="10">
                  <c:v>平成29年5月</c:v>
                </c:pt>
              </c:strCache>
            </c:strRef>
          </c:cat>
          <c:val>
            <c:numRef>
              <c:f>'1・面積、会員数 '!$C$37:$M$37</c:f>
              <c:numCache>
                <c:formatCode>General</c:formatCode>
                <c:ptCount val="11"/>
                <c:pt idx="0">
                  <c:v>205.5</c:v>
                </c:pt>
                <c:pt idx="1">
                  <c:v>214.4</c:v>
                </c:pt>
                <c:pt idx="2">
                  <c:v>218.3</c:v>
                </c:pt>
                <c:pt idx="3">
                  <c:v>215.3</c:v>
                </c:pt>
                <c:pt idx="4">
                  <c:v>214.8</c:v>
                </c:pt>
                <c:pt idx="5">
                  <c:v>215</c:v>
                </c:pt>
                <c:pt idx="6">
                  <c:v>220.5</c:v>
                </c:pt>
                <c:pt idx="7">
                  <c:v>225.3</c:v>
                </c:pt>
                <c:pt idx="8">
                  <c:v>226.3</c:v>
                </c:pt>
                <c:pt idx="9">
                  <c:v>228.9</c:v>
                </c:pt>
                <c:pt idx="10">
                  <c:v>230.3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49512"/>
        <c:axId val="190610552"/>
      </c:lineChart>
      <c:catAx>
        <c:axId val="1917495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0610552"/>
        <c:crosses val="autoZero"/>
        <c:auto val="1"/>
        <c:lblAlgn val="ctr"/>
        <c:lblOffset val="100"/>
        <c:tickLblSkip val="1"/>
        <c:noMultiLvlLbl val="0"/>
      </c:catAx>
      <c:valAx>
        <c:axId val="19061055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749512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sz="1100"/>
              <a:t>平成</a:t>
            </a:r>
            <a:r>
              <a:rPr lang="en-US" altLang="ja-JP" sz="1100"/>
              <a:t>  </a:t>
            </a:r>
            <a:r>
              <a:rPr lang="en-US" sz="1100"/>
              <a:t>29</a:t>
            </a:r>
            <a:r>
              <a:rPr lang="ja-JP" sz="1100"/>
              <a:t>年</a:t>
            </a:r>
            <a:r>
              <a:rPr lang="en-US" altLang="ja-JP" sz="1100"/>
              <a:t>5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7498269635355713E-3"/>
                  <c:y val="1.1203935176837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248514627577558E-2"/>
                  <c:y val="1.104950845188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541504766212637E-3"/>
                  <c:y val="-6.77123799786971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991251093613942E-3"/>
                  <c:y val="7.4487895716945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7489063867017269E-3"/>
                  <c:y val="1.4897579143389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2675726239180942E-3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991251093613482E-3"/>
                  <c:y val="1.8621973929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その他の製造工業品</c:v>
                </c:pt>
                <c:pt idx="3">
                  <c:v>非鉄金属</c:v>
                </c:pt>
                <c:pt idx="4">
                  <c:v>金属製品</c:v>
                </c:pt>
                <c:pt idx="5">
                  <c:v>その他の食料工業品</c:v>
                </c:pt>
                <c:pt idx="6">
                  <c:v>その他の日用品</c:v>
                </c:pt>
                <c:pt idx="7">
                  <c:v>電気機械</c:v>
                </c:pt>
                <c:pt idx="8">
                  <c:v>ゴム製品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18998</c:v>
                </c:pt>
                <c:pt idx="1">
                  <c:v>16913</c:v>
                </c:pt>
                <c:pt idx="2">
                  <c:v>5073</c:v>
                </c:pt>
                <c:pt idx="3">
                  <c:v>4930</c:v>
                </c:pt>
                <c:pt idx="4">
                  <c:v>2560</c:v>
                </c:pt>
                <c:pt idx="5">
                  <c:v>2152</c:v>
                </c:pt>
                <c:pt idx="6">
                  <c:v>1524</c:v>
                </c:pt>
                <c:pt idx="7">
                  <c:v>1474</c:v>
                </c:pt>
                <c:pt idx="8">
                  <c:v>1353</c:v>
                </c:pt>
                <c:pt idx="9">
                  <c:v>1349</c:v>
                </c:pt>
              </c:numCache>
            </c:numRef>
          </c:val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109685108259E-2"/>
                  <c:y val="-2.9325943195648032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074861399505187E-2"/>
                  <c:y val="7.3246544156736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471275946903504E-2"/>
                  <c:y val="1.4742953662676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670903341806684E-3"/>
                  <c:y val="-3.7243947858473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3806870746900123E-3"/>
                  <c:y val="1.8436108051012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496434992869344E-3"/>
                  <c:y val="1.11728910981099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721051513469433E-3"/>
                  <c:y val="-2.2130134906721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7497812773403319E-3"/>
                  <c:y val="-1.117318435754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1945081667939827E-3"/>
                  <c:y val="7.44849631226264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その他の製造工業品</c:v>
                </c:pt>
                <c:pt idx="3">
                  <c:v>非鉄金属</c:v>
                </c:pt>
                <c:pt idx="4">
                  <c:v>金属製品</c:v>
                </c:pt>
                <c:pt idx="5">
                  <c:v>その他の食料工業品</c:v>
                </c:pt>
                <c:pt idx="6">
                  <c:v>その他の日用品</c:v>
                </c:pt>
                <c:pt idx="7">
                  <c:v>電気機械</c:v>
                </c:pt>
                <c:pt idx="8">
                  <c:v>ゴム製品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14298</c:v>
                </c:pt>
                <c:pt idx="1">
                  <c:v>27627</c:v>
                </c:pt>
                <c:pt idx="2">
                  <c:v>4535</c:v>
                </c:pt>
                <c:pt idx="3">
                  <c:v>5209</c:v>
                </c:pt>
                <c:pt idx="4">
                  <c:v>340</c:v>
                </c:pt>
                <c:pt idx="5">
                  <c:v>1214</c:v>
                </c:pt>
                <c:pt idx="6">
                  <c:v>1275</c:v>
                </c:pt>
                <c:pt idx="7">
                  <c:v>1491</c:v>
                </c:pt>
                <c:pt idx="8">
                  <c:v>1941</c:v>
                </c:pt>
                <c:pt idx="9">
                  <c:v>1202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31912"/>
        <c:axId val="193032304"/>
      </c:barChart>
      <c:catAx>
        <c:axId val="193031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93032304"/>
        <c:crosses val="autoZero"/>
        <c:auto val="1"/>
        <c:lblAlgn val="ctr"/>
        <c:lblOffset val="100"/>
        <c:noMultiLvlLbl val="0"/>
      </c:catAx>
      <c:valAx>
        <c:axId val="193032304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930319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富士支部</a:t>
            </a:r>
            <a:r>
              <a:rPr lang="en-US" altLang="ja-JP" sz="1100"/>
              <a:t>           </a:t>
            </a:r>
            <a:r>
              <a:rPr lang="ja-JP" sz="1100"/>
              <a:t>平成</a:t>
            </a:r>
            <a:r>
              <a:rPr lang="en-US" altLang="ja-JP" sz="1100"/>
              <a:t>  29</a:t>
            </a:r>
            <a:r>
              <a:rPr lang="ja-JP" sz="1100"/>
              <a:t>年</a:t>
            </a:r>
            <a:r>
              <a:rPr lang="en-US" altLang="ja-JP" sz="1100"/>
              <a:t>5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7429193899782135E-3"/>
                  <c:y val="-1.1363636363636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7145969498910684E-3"/>
                  <c:y val="-1.5152111667859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45751633986928E-2"/>
                  <c:y val="3.8305297065139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716775599128538E-3"/>
                  <c:y val="3.7875805297064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200435729847558E-2"/>
                  <c:y val="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22875816993470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2287581699347104E-3"/>
                  <c:y val="7.5757575757575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716775599136006E-3"/>
                  <c:y val="7.5754593175853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その他の化学工業品</c:v>
                </c:pt>
                <c:pt idx="5">
                  <c:v>電気機械</c:v>
                </c:pt>
                <c:pt idx="6">
                  <c:v>合成樹脂</c:v>
                </c:pt>
                <c:pt idx="7">
                  <c:v>金属製品</c:v>
                </c:pt>
                <c:pt idx="8">
                  <c:v>雑品</c:v>
                </c:pt>
                <c:pt idx="9">
                  <c:v>化学肥料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57764</c:v>
                </c:pt>
                <c:pt idx="1">
                  <c:v>32159</c:v>
                </c:pt>
                <c:pt idx="2">
                  <c:v>21260</c:v>
                </c:pt>
                <c:pt idx="3">
                  <c:v>12193</c:v>
                </c:pt>
                <c:pt idx="4">
                  <c:v>11013</c:v>
                </c:pt>
                <c:pt idx="5">
                  <c:v>5309</c:v>
                </c:pt>
                <c:pt idx="6">
                  <c:v>5191</c:v>
                </c:pt>
                <c:pt idx="7">
                  <c:v>4652</c:v>
                </c:pt>
                <c:pt idx="8">
                  <c:v>3801</c:v>
                </c:pt>
                <c:pt idx="9">
                  <c:v>3425</c:v>
                </c:pt>
              </c:numCache>
            </c:numRef>
          </c:val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191240800782255E-2"/>
                  <c:y val="1.5150918635170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767810886384299E-3"/>
                  <c:y val="-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200435729847494E-2"/>
                  <c:y val="-2.982581723433639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7055392585730709E-3"/>
                  <c:y val="3.7875805297065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9079992451923904E-3"/>
                  <c:y val="1.1362741589119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686274509803921E-2"/>
                  <c:y val="1.1363039847291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2287581699346402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2287581699345127E-3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その他の化学工業品</c:v>
                </c:pt>
                <c:pt idx="5">
                  <c:v>電気機械</c:v>
                </c:pt>
                <c:pt idx="6">
                  <c:v>合成樹脂</c:v>
                </c:pt>
                <c:pt idx="7">
                  <c:v>金属製品</c:v>
                </c:pt>
                <c:pt idx="8">
                  <c:v>雑品</c:v>
                </c:pt>
                <c:pt idx="9">
                  <c:v>化学肥料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51177</c:v>
                </c:pt>
                <c:pt idx="1">
                  <c:v>15181</c:v>
                </c:pt>
                <c:pt idx="2">
                  <c:v>15104</c:v>
                </c:pt>
                <c:pt idx="3">
                  <c:v>9203</c:v>
                </c:pt>
                <c:pt idx="4">
                  <c:v>12323</c:v>
                </c:pt>
                <c:pt idx="5">
                  <c:v>5512</c:v>
                </c:pt>
                <c:pt idx="6">
                  <c:v>4838</c:v>
                </c:pt>
                <c:pt idx="7">
                  <c:v>2408</c:v>
                </c:pt>
                <c:pt idx="8">
                  <c:v>182</c:v>
                </c:pt>
                <c:pt idx="9">
                  <c:v>2888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33088"/>
        <c:axId val="193033480"/>
      </c:barChart>
      <c:catAx>
        <c:axId val="19303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93033480"/>
        <c:crosses val="autoZero"/>
        <c:auto val="1"/>
        <c:lblAlgn val="ctr"/>
        <c:lblOffset val="100"/>
        <c:noMultiLvlLbl val="0"/>
      </c:catAx>
      <c:valAx>
        <c:axId val="193033480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930330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sz="1100"/>
              <a:t>平成</a:t>
            </a:r>
            <a:r>
              <a:rPr lang="en-US" altLang="ja-JP" sz="1100"/>
              <a:t>  </a:t>
            </a:r>
            <a:r>
              <a:rPr lang="en-US" sz="1100"/>
              <a:t>29</a:t>
            </a:r>
            <a:r>
              <a:rPr lang="ja-JP" sz="1100"/>
              <a:t>年</a:t>
            </a:r>
            <a:r>
              <a:rPr lang="en-US" altLang="ja-JP" sz="1100"/>
              <a:t>5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5460992907801257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638297872340425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921985815602835E-3"/>
                  <c:y val="-3.8762741866569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638297872340425E-2"/>
                  <c:y val="-7.752243178904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4113475177305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31914893617021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86524822695035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300221386350978E-16"/>
                  <c:y val="-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5460992907800117E-3"/>
                  <c:y val="-6.103888176768601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雑穀</c:v>
                </c:pt>
                <c:pt idx="1">
                  <c:v>その他の機械</c:v>
                </c:pt>
                <c:pt idx="2">
                  <c:v>飲料</c:v>
                </c:pt>
                <c:pt idx="3">
                  <c:v>缶詰・びん詰</c:v>
                </c:pt>
                <c:pt idx="4">
                  <c:v>麦</c:v>
                </c:pt>
                <c:pt idx="5">
                  <c:v>雑品</c:v>
                </c:pt>
                <c:pt idx="6">
                  <c:v>鉄鋼</c:v>
                </c:pt>
                <c:pt idx="7">
                  <c:v>その他の食料工業品</c:v>
                </c:pt>
                <c:pt idx="8">
                  <c:v>電気機械</c:v>
                </c:pt>
                <c:pt idx="9">
                  <c:v>その他の製造工業品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33282</c:v>
                </c:pt>
                <c:pt idx="1">
                  <c:v>25463</c:v>
                </c:pt>
                <c:pt idx="2">
                  <c:v>24629</c:v>
                </c:pt>
                <c:pt idx="3">
                  <c:v>22255</c:v>
                </c:pt>
                <c:pt idx="4">
                  <c:v>19407</c:v>
                </c:pt>
                <c:pt idx="5">
                  <c:v>18409</c:v>
                </c:pt>
                <c:pt idx="6">
                  <c:v>16643</c:v>
                </c:pt>
                <c:pt idx="7">
                  <c:v>16199</c:v>
                </c:pt>
                <c:pt idx="8">
                  <c:v>9742</c:v>
                </c:pt>
                <c:pt idx="9">
                  <c:v>9551</c:v>
                </c:pt>
              </c:numCache>
            </c:numRef>
          </c:val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8652482269503553E-3"/>
                  <c:y val="-7.752243178904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0921985815602835E-3"/>
                  <c:y val="-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638297872340425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8652482269503553E-3"/>
                  <c:y val="-3.8762741866569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184397163120567E-2"/>
                  <c:y val="2.3255508759079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652482269503553E-3"/>
                  <c:y val="7.7519379844960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411347517730497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8652482269503553E-3"/>
                  <c:y val="1.93798449612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2411347517730497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5460992907802719E-3"/>
                  <c:y val="-1.9380455350057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雑穀</c:v>
                </c:pt>
                <c:pt idx="1">
                  <c:v>その他の機械</c:v>
                </c:pt>
                <c:pt idx="2">
                  <c:v>飲料</c:v>
                </c:pt>
                <c:pt idx="3">
                  <c:v>缶詰・びん詰</c:v>
                </c:pt>
                <c:pt idx="4">
                  <c:v>麦</c:v>
                </c:pt>
                <c:pt idx="5">
                  <c:v>雑品</c:v>
                </c:pt>
                <c:pt idx="6">
                  <c:v>鉄鋼</c:v>
                </c:pt>
                <c:pt idx="7">
                  <c:v>その他の食料工業品</c:v>
                </c:pt>
                <c:pt idx="8">
                  <c:v>電気機械</c:v>
                </c:pt>
                <c:pt idx="9">
                  <c:v>その他の製造工業品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12544</c:v>
                </c:pt>
                <c:pt idx="1">
                  <c:v>7904</c:v>
                </c:pt>
                <c:pt idx="2">
                  <c:v>17352</c:v>
                </c:pt>
                <c:pt idx="3">
                  <c:v>17614</c:v>
                </c:pt>
                <c:pt idx="4">
                  <c:v>13036</c:v>
                </c:pt>
                <c:pt idx="5">
                  <c:v>14246</c:v>
                </c:pt>
                <c:pt idx="6">
                  <c:v>12214</c:v>
                </c:pt>
                <c:pt idx="7">
                  <c:v>13254</c:v>
                </c:pt>
                <c:pt idx="8">
                  <c:v>10297</c:v>
                </c:pt>
                <c:pt idx="9">
                  <c:v>11334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34264"/>
        <c:axId val="193034656"/>
      </c:barChart>
      <c:catAx>
        <c:axId val="193034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93034656"/>
        <c:crosses val="autoZero"/>
        <c:auto val="1"/>
        <c:lblAlgn val="ctr"/>
        <c:lblOffset val="100"/>
        <c:noMultiLvlLbl val="0"/>
      </c:catAx>
      <c:valAx>
        <c:axId val="19303465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930342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平成  </a:t>
            </a:r>
            <a:r>
              <a:rPr lang="en-US" altLang="ja-JP" sz="1100"/>
              <a:t>29</a:t>
            </a:r>
            <a:r>
              <a:rPr lang="ja-JP" altLang="en-US" sz="1100"/>
              <a:t>年</a:t>
            </a:r>
            <a:r>
              <a:rPr lang="en-US" altLang="ja-JP" sz="1100"/>
              <a:t>5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8.8888888888888889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333333333333332E-3"/>
                  <c:y val="-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3333333333357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1111111111111834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8888888888890589E-3"/>
                  <c:y val="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111251093613570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飲料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缶詰・びん詰</c:v>
                </c:pt>
                <c:pt idx="8">
                  <c:v>その他の化学工業品</c:v>
                </c:pt>
                <c:pt idx="9">
                  <c:v>非鉄金属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32791</c:v>
                </c:pt>
                <c:pt idx="1">
                  <c:v>2404</c:v>
                </c:pt>
                <c:pt idx="2">
                  <c:v>1825</c:v>
                </c:pt>
                <c:pt idx="3">
                  <c:v>1684</c:v>
                </c:pt>
                <c:pt idx="4">
                  <c:v>871</c:v>
                </c:pt>
                <c:pt idx="5">
                  <c:v>711</c:v>
                </c:pt>
                <c:pt idx="6">
                  <c:v>648</c:v>
                </c:pt>
                <c:pt idx="7">
                  <c:v>500</c:v>
                </c:pt>
                <c:pt idx="8">
                  <c:v>368</c:v>
                </c:pt>
                <c:pt idx="9">
                  <c:v>320</c:v>
                </c:pt>
              </c:numCache>
            </c:numRef>
          </c:val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4222082239720034E-2"/>
                  <c:y val="1.069462573862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3333333333333011E-3"/>
                  <c:y val="-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777777777777451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55541557305336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333333333337217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3333333333340132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7777777777777861E-3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3333333333336801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飲料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缶詰・びん詰</c:v>
                </c:pt>
                <c:pt idx="8">
                  <c:v>その他の化学工業品</c:v>
                </c:pt>
                <c:pt idx="9">
                  <c:v>非鉄金属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29306</c:v>
                </c:pt>
                <c:pt idx="1">
                  <c:v>3810</c:v>
                </c:pt>
                <c:pt idx="2">
                  <c:v>1389</c:v>
                </c:pt>
                <c:pt idx="3">
                  <c:v>1558</c:v>
                </c:pt>
                <c:pt idx="4">
                  <c:v>43</c:v>
                </c:pt>
                <c:pt idx="5">
                  <c:v>780</c:v>
                </c:pt>
                <c:pt idx="6">
                  <c:v>1770</c:v>
                </c:pt>
                <c:pt idx="7">
                  <c:v>608</c:v>
                </c:pt>
                <c:pt idx="8">
                  <c:v>2014</c:v>
                </c:pt>
                <c:pt idx="9">
                  <c:v>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83000"/>
        <c:axId val="243483392"/>
      </c:barChart>
      <c:catAx>
        <c:axId val="243483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483392"/>
        <c:crosses val="autoZero"/>
        <c:auto val="1"/>
        <c:lblAlgn val="ctr"/>
        <c:lblOffset val="100"/>
        <c:noMultiLvlLbl val="0"/>
      </c:catAx>
      <c:valAx>
        <c:axId val="2434833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4830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 平成  </a:t>
            </a:r>
            <a:r>
              <a:rPr lang="en-US" altLang="ja-JP" sz="1100"/>
              <a:t>29</a:t>
            </a:r>
            <a:r>
              <a:rPr lang="ja-JP" altLang="en-US" sz="1100"/>
              <a:t>年</a:t>
            </a:r>
            <a:r>
              <a:rPr lang="en-US" altLang="ja-JP" sz="1100"/>
              <a:t>5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8.771929824561403E-3"/>
                  <c:y val="9.31765882205900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542478242851222E-3"/>
                  <c:y val="9.875236183712330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087719298245936E-3"/>
                  <c:y val="-3.09667173956196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771929824561403E-3"/>
                  <c:y val="5.90426196725409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087719298245615E-3"/>
                  <c:y val="4.6455957711167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0175438596491229E-3"/>
                  <c:y val="6.29156649536448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7719298245615314E-3"/>
                  <c:y val="5.441966812971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0175438596491229E-3"/>
                  <c:y val="-9.03416484704131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771929824561403E-3"/>
                  <c:y val="-2.9878618113912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雑品</c:v>
                </c:pt>
                <c:pt idx="3">
                  <c:v>鉄鋼</c:v>
                </c:pt>
                <c:pt idx="4">
                  <c:v>その他の農作物</c:v>
                </c:pt>
                <c:pt idx="5">
                  <c:v>その他の日用品</c:v>
                </c:pt>
                <c:pt idx="6">
                  <c:v>合成樹脂</c:v>
                </c:pt>
                <c:pt idx="7">
                  <c:v>非金属鉱物</c:v>
                </c:pt>
                <c:pt idx="8">
                  <c:v>その他の化学工業品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44173</c:v>
                </c:pt>
                <c:pt idx="1">
                  <c:v>21978</c:v>
                </c:pt>
                <c:pt idx="2">
                  <c:v>14331</c:v>
                </c:pt>
                <c:pt idx="3">
                  <c:v>9723</c:v>
                </c:pt>
                <c:pt idx="4">
                  <c:v>7679</c:v>
                </c:pt>
                <c:pt idx="5">
                  <c:v>7173</c:v>
                </c:pt>
                <c:pt idx="6">
                  <c:v>5673</c:v>
                </c:pt>
                <c:pt idx="7">
                  <c:v>2800</c:v>
                </c:pt>
                <c:pt idx="8">
                  <c:v>2072</c:v>
                </c:pt>
                <c:pt idx="9">
                  <c:v>944</c:v>
                </c:pt>
              </c:numCache>
            </c:numRef>
          </c:val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5087719298245615E-3"/>
                  <c:y val="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71929824561403E-3"/>
                  <c:y val="-6.84710421943932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717916839341811E-3"/>
                  <c:y val="-3.7348272642390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035087719298246E-2"/>
                  <c:y val="7.4696545284779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263157894736842E-3"/>
                  <c:y val="1.4939014976069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2280701754385982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087719298245649E-3"/>
                  <c:y val="-7.469948609365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263157894736842E-3"/>
                  <c:y val="3.7348272642390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017543859649133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雑品</c:v>
                </c:pt>
                <c:pt idx="3">
                  <c:v>鉄鋼</c:v>
                </c:pt>
                <c:pt idx="4">
                  <c:v>その他の農作物</c:v>
                </c:pt>
                <c:pt idx="5">
                  <c:v>その他の日用品</c:v>
                </c:pt>
                <c:pt idx="6">
                  <c:v>合成樹脂</c:v>
                </c:pt>
                <c:pt idx="7">
                  <c:v>非金属鉱物</c:v>
                </c:pt>
                <c:pt idx="8">
                  <c:v>その他の化学工業品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47915</c:v>
                </c:pt>
                <c:pt idx="1">
                  <c:v>10113</c:v>
                </c:pt>
                <c:pt idx="2">
                  <c:v>19169</c:v>
                </c:pt>
                <c:pt idx="3">
                  <c:v>4705</c:v>
                </c:pt>
                <c:pt idx="4">
                  <c:v>6048</c:v>
                </c:pt>
                <c:pt idx="5">
                  <c:v>3987</c:v>
                </c:pt>
                <c:pt idx="6">
                  <c:v>4280</c:v>
                </c:pt>
                <c:pt idx="7">
                  <c:v>1450</c:v>
                </c:pt>
                <c:pt idx="8">
                  <c:v>1756</c:v>
                </c:pt>
                <c:pt idx="9">
                  <c:v>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84176"/>
        <c:axId val="243484568"/>
      </c:barChart>
      <c:catAx>
        <c:axId val="24348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484568"/>
        <c:crosses val="autoZero"/>
        <c:auto val="1"/>
        <c:lblAlgn val="ctr"/>
        <c:lblOffset val="100"/>
        <c:noMultiLvlLbl val="0"/>
      </c:catAx>
      <c:valAx>
        <c:axId val="243484568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4841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  平成  </a:t>
            </a:r>
            <a:r>
              <a:rPr lang="en-US" altLang="ja-JP" sz="1100"/>
              <a:t>29</a:t>
            </a:r>
            <a:r>
              <a:rPr lang="ja-JP" altLang="en-US" sz="1100"/>
              <a:t>年</a:t>
            </a:r>
            <a:r>
              <a:rPr lang="en-US" altLang="ja-JP" sz="1100"/>
              <a:t>5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240706183383887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474882264700709E-3"/>
                  <c:y val="-1.4337199785510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747488226470103E-3"/>
                  <c:y val="-1.433748200829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474882264700741E-2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94976452940141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9900905033784952E-3"/>
                  <c:y val="1.0752688172042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2424646794102768E-3"/>
                  <c:y val="-1.0752688172042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232417585290626E-2"/>
                  <c:y val="1.0752405949256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7474882264700709E-3"/>
                  <c:y val="-1.4337199785510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242464679410341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7474882264700729E-3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電気機械</c:v>
                </c:pt>
                <c:pt idx="1">
                  <c:v>雑品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その他の機械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その他の化学工業品</c:v>
                </c:pt>
                <c:pt idx="8">
                  <c:v>飲料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30649</c:v>
                </c:pt>
                <c:pt idx="1">
                  <c:v>21971</c:v>
                </c:pt>
                <c:pt idx="2">
                  <c:v>16803</c:v>
                </c:pt>
                <c:pt idx="3">
                  <c:v>15644</c:v>
                </c:pt>
                <c:pt idx="4">
                  <c:v>12497</c:v>
                </c:pt>
                <c:pt idx="5">
                  <c:v>11203</c:v>
                </c:pt>
                <c:pt idx="6">
                  <c:v>10736</c:v>
                </c:pt>
                <c:pt idx="7">
                  <c:v>6755</c:v>
                </c:pt>
                <c:pt idx="8">
                  <c:v>4942</c:v>
                </c:pt>
                <c:pt idx="9">
                  <c:v>4615</c:v>
                </c:pt>
              </c:numCache>
            </c:numRef>
          </c:val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484929358820427E-2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374411323503549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484929358820427E-2"/>
                  <c:y val="7.1681765585752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374411323502908E-3"/>
                  <c:y val="7.1678943357885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9898153083820091E-3"/>
                  <c:y val="7.16845878136194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7474882264700709E-3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7374411323503549E-3"/>
                  <c:y val="7.1681765585752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494976452940141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0484929358820463E-2"/>
                  <c:y val="1.433691756272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電気機械</c:v>
                </c:pt>
                <c:pt idx="1">
                  <c:v>雑品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その他の機械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その他の化学工業品</c:v>
                </c:pt>
                <c:pt idx="8">
                  <c:v>飲料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26754</c:v>
                </c:pt>
                <c:pt idx="1">
                  <c:v>18785</c:v>
                </c:pt>
                <c:pt idx="2">
                  <c:v>15380</c:v>
                </c:pt>
                <c:pt idx="3">
                  <c:v>14034</c:v>
                </c:pt>
                <c:pt idx="4">
                  <c:v>8653</c:v>
                </c:pt>
                <c:pt idx="5">
                  <c:v>10241</c:v>
                </c:pt>
                <c:pt idx="6">
                  <c:v>11745</c:v>
                </c:pt>
                <c:pt idx="7">
                  <c:v>6354</c:v>
                </c:pt>
                <c:pt idx="8">
                  <c:v>1358</c:v>
                </c:pt>
                <c:pt idx="9">
                  <c:v>8598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85352"/>
        <c:axId val="243485744"/>
      </c:barChart>
      <c:catAx>
        <c:axId val="243485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485744"/>
        <c:crosses val="autoZero"/>
        <c:auto val="1"/>
        <c:lblAlgn val="ctr"/>
        <c:lblOffset val="100"/>
        <c:noMultiLvlLbl val="0"/>
      </c:catAx>
      <c:valAx>
        <c:axId val="243485744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4853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98885853554047E-2"/>
          <c:y val="3.3872201179054012E-2"/>
          <c:w val="0.91680111414644594"/>
          <c:h val="0.7433042392866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'8・保管残高'!$I$2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1.4298594201829188E-2"/>
                  <c:y val="1.220442410373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890533871691392E-3"/>
                  <c:y val="3.0790485524180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890895164208893E-3"/>
                  <c:y val="2.9379508339489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835800807537013E-3"/>
                  <c:y val="-3.0792910162776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89053387169134E-3"/>
                  <c:y val="-6.1585820325552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4126567512394934E-3"/>
                  <c:y val="-3.0623734962191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1877360711437178E-3"/>
                  <c:y val="2.9946485522261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9245872378402504E-3"/>
                  <c:y val="9.09686060409485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4346660482700838E-2"/>
                  <c:y val="9.1533180778032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9726535187117668E-3"/>
                  <c:y val="1.511450656768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'8・保管残高'!$I$3:$I$12</c:f>
              <c:strCache>
                <c:ptCount val="10"/>
                <c:pt idx="0">
                  <c:v>紙・パルプ</c:v>
                </c:pt>
                <c:pt idx="1">
                  <c:v>電気機械</c:v>
                </c:pt>
                <c:pt idx="2">
                  <c:v>雑品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缶詰・びん詰</c:v>
                </c:pt>
                <c:pt idx="6">
                  <c:v>その他の日用品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麦</c:v>
                </c:pt>
              </c:strCache>
            </c:strRef>
          </c:cat>
          <c:val>
            <c:numRef>
              <c:f>'8・保管残高'!$J$3:$J$12</c:f>
              <c:numCache>
                <c:formatCode>#,##0_);[Red]\(#,##0\)</c:formatCode>
                <c:ptCount val="10"/>
                <c:pt idx="0">
                  <c:v>165435</c:v>
                </c:pt>
                <c:pt idx="1">
                  <c:v>98752</c:v>
                </c:pt>
                <c:pt idx="2">
                  <c:v>96148</c:v>
                </c:pt>
                <c:pt idx="3">
                  <c:v>80896</c:v>
                </c:pt>
                <c:pt idx="4">
                  <c:v>76860</c:v>
                </c:pt>
                <c:pt idx="5">
                  <c:v>65353</c:v>
                </c:pt>
                <c:pt idx="6">
                  <c:v>55233</c:v>
                </c:pt>
                <c:pt idx="7">
                  <c:v>50979</c:v>
                </c:pt>
                <c:pt idx="8">
                  <c:v>48990</c:v>
                </c:pt>
                <c:pt idx="9">
                  <c:v>47965</c:v>
                </c:pt>
              </c:numCache>
            </c:numRef>
          </c:val>
        </c:ser>
        <c:ser>
          <c:idx val="1"/>
          <c:order val="1"/>
          <c:tx>
            <c:strRef>
              <c:f>'8・保管残高'!$K$2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7452346569128493E-3"/>
                  <c:y val="-1.528387898881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481625539776143E-4"/>
                  <c:y val="-1.21479666300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620350167072424E-2"/>
                  <c:y val="1.8390961999315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914137740814461E-2"/>
                  <c:y val="9.2378841660810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825658905691969E-2"/>
                  <c:y val="3.07880608855846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1683409051779522E-3"/>
                  <c:y val="1.1978834453473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3931210405926862E-3"/>
                  <c:y val="-9.35055886892856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7561057879813217E-3"/>
                  <c:y val="-1.2176315489167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9.5570383019391656E-6"/>
                  <c:y val="6.2148867547163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579391933438039E-3"/>
                  <c:y val="-2.9384313230869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'8・保管残高'!$I$3:$I$12</c:f>
              <c:strCache>
                <c:ptCount val="10"/>
                <c:pt idx="0">
                  <c:v>紙・パルプ</c:v>
                </c:pt>
                <c:pt idx="1">
                  <c:v>電気機械</c:v>
                </c:pt>
                <c:pt idx="2">
                  <c:v>雑品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缶詰・びん詰</c:v>
                </c:pt>
                <c:pt idx="6">
                  <c:v>その他の日用品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麦</c:v>
                </c:pt>
              </c:strCache>
            </c:strRef>
          </c:cat>
          <c:val>
            <c:numRef>
              <c:f>'8・保管残高'!$L$3:$L$12</c:f>
              <c:numCache>
                <c:formatCode>#,##0_);[Red]\(#,##0\)</c:formatCode>
                <c:ptCount val="10"/>
                <c:pt idx="0">
                  <c:v>163833</c:v>
                </c:pt>
                <c:pt idx="1">
                  <c:v>102090</c:v>
                </c:pt>
                <c:pt idx="2">
                  <c:v>92910</c:v>
                </c:pt>
                <c:pt idx="3">
                  <c:v>76955</c:v>
                </c:pt>
                <c:pt idx="4">
                  <c:v>54112</c:v>
                </c:pt>
                <c:pt idx="5">
                  <c:v>65340</c:v>
                </c:pt>
                <c:pt idx="6">
                  <c:v>56644</c:v>
                </c:pt>
                <c:pt idx="7">
                  <c:v>59764</c:v>
                </c:pt>
                <c:pt idx="8">
                  <c:v>54179</c:v>
                </c:pt>
                <c:pt idx="9">
                  <c:v>48543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"/>
        <c:axId val="243834888"/>
        <c:axId val="243835280"/>
      </c:barChart>
      <c:catAx>
        <c:axId val="243834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835280"/>
        <c:crosses val="autoZero"/>
        <c:auto val="1"/>
        <c:lblAlgn val="ctr"/>
        <c:lblOffset val="100"/>
        <c:noMultiLvlLbl val="0"/>
      </c:catAx>
      <c:valAx>
        <c:axId val="24383528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834888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6215957863949888"/>
          <c:y val="5.6326779211924582E-2"/>
          <c:w val="0.10196249565189894"/>
          <c:h val="0.111365105474203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平成</a:t>
            </a:r>
            <a:r>
              <a:rPr lang="en-US" altLang="ja-JP" sz="1000"/>
              <a:t>29</a:t>
            </a:r>
            <a:r>
              <a:rPr lang="ja-JP" altLang="en-US" sz="1000"/>
              <a:t>年</a:t>
            </a:r>
            <a:r>
              <a:rPr lang="en-US" altLang="ja-JP" sz="1000"/>
              <a:t>5</a:t>
            </a:r>
            <a:r>
              <a:rPr lang="ja-JP" altLang="en-US" sz="1000"/>
              <a:t>月保管残高　　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0476190476193814E-2"/>
          <c:y val="0.16935623747250494"/>
          <c:w val="0.9504761904761907"/>
          <c:h val="0.72793581327507895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rgbClr val="EDDAF4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EFEFB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rgbClr val="1F497D">
                  <a:lumMod val="20000"/>
                  <a:lumOff val="8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7"/>
            <c:bubble3D val="0"/>
            <c:spPr>
              <a:solidFill>
                <a:srgbClr val="C0504D">
                  <a:lumMod val="60000"/>
                  <a:lumOff val="40000"/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8"/>
            <c:bubble3D val="0"/>
            <c:spPr>
              <a:solidFill>
                <a:srgbClr val="ECE2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9"/>
            <c:bubble3D val="0"/>
            <c:spPr>
              <a:solidFill>
                <a:srgbClr val="1F497D">
                  <a:alpha val="2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0"/>
            <c:bubble3D val="0"/>
            <c:spPr>
              <a:solidFill>
                <a:srgbClr val="EEECE1">
                  <a:lumMod val="9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4563736272887443"/>
                  <c:y val="0.14243334714739606"/>
                </c:manualLayout>
              </c:layout>
              <c:tx>
                <c:rich>
                  <a:bodyPr/>
                  <a:lstStyle/>
                  <a:p>
                    <a:fld id="{F326D7EA-AB93-478A-AE24-45B1006D20A3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1D0B2D15-BF0D-4C8D-9915-0B0B54B59925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5A39A64D-5629-4565-8E28-6C0C2D90EBB1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117750698623928"/>
                  <c:y val="3.7255606207118847E-2"/>
                </c:manualLayout>
              </c:layout>
              <c:tx>
                <c:rich>
                  <a:bodyPr/>
                  <a:lstStyle/>
                  <a:p>
                    <a:fld id="{1F3540F6-7C04-4470-9D3C-42B12FB9128E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D0C7BFF4-475D-4F9F-9DCD-55B7F036EAD0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33A27F4A-0E8B-478B-9072-09F968451FDB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8.7827645402406188E-2"/>
                  <c:y val="-3.757010636828291E-2"/>
                </c:manualLayout>
              </c:layout>
              <c:tx>
                <c:rich>
                  <a:bodyPr/>
                  <a:lstStyle/>
                  <a:p>
                    <a:fld id="{A1824D72-8EDF-49AD-9F6C-47FE03D2178D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4889F515-4771-4BE1-A67E-74D576838A1C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F9CCADB3-4302-4CAE-AE16-776616B8B179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5982040993075042"/>
                  <c:y val="-0.12146014642906479"/>
                </c:manualLayout>
              </c:layout>
              <c:tx>
                <c:rich>
                  <a:bodyPr/>
                  <a:lstStyle/>
                  <a:p>
                    <a:fld id="{7796D90B-8744-4957-987A-70FAF33D46C2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302F5810-A17A-4D51-9DCE-945BF2C9038E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  <a:p>
                    <a:r>
                      <a:rPr lang="en-US" altLang="ja-JP" baseline="0"/>
                      <a:t>, </a:t>
                    </a:r>
                    <a:fld id="{F5E426A0-59E1-4EE8-935C-3B41B400EF56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10941122866208029"/>
                  <c:y val="-8.494267163972935E-2"/>
                </c:manualLayout>
              </c:layout>
              <c:tx>
                <c:rich>
                  <a:bodyPr/>
                  <a:lstStyle/>
                  <a:p>
                    <a:fld id="{344D387D-4599-4205-ABEB-3470E650C744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5A95B83F-528A-4108-A77C-03043031683C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7524364B-8D38-4F87-8861-0DE0407130B3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5.4037029150075955E-3"/>
                  <c:y val="-0.15703757425058709"/>
                </c:manualLayout>
              </c:layout>
              <c:tx>
                <c:rich>
                  <a:bodyPr/>
                  <a:lstStyle/>
                  <a:p>
                    <a:fld id="{9BC36542-3697-497C-B033-D73E71716550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E143E85E-C829-4CEB-8139-084C697F77D0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1D387AC6-D16E-4C5A-A1C3-6B706D12FB1D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9.1876035741945153E-2"/>
                  <c:y val="-6.7935027858359809E-2"/>
                </c:manualLayout>
              </c:layout>
              <c:tx>
                <c:rich>
                  <a:bodyPr/>
                  <a:lstStyle/>
                  <a:p>
                    <a:fld id="{530D7E61-6E71-4204-BC2F-716288CE0E41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r>
                      <a:rPr lang="en-US" altLang="ja-JP" baseline="0"/>
                      <a:t>, </a:t>
                    </a:r>
                    <a:fld id="{C35A2C0C-7DAB-4C8E-A58B-2E74D2D9F192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759C2979-17BA-452E-956C-435B39054D7D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0.19179650741570417"/>
                  <c:y val="-0.17846663903854135"/>
                </c:manualLayout>
              </c:layout>
              <c:tx>
                <c:rich>
                  <a:bodyPr/>
                  <a:lstStyle/>
                  <a:p>
                    <a:fld id="{6D9F1B52-8153-4789-BD8E-A85781794528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33BF1D31-486B-4EA2-BC37-A63A04C20E2D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70DCF8DA-D791-41E0-92C9-BB9A8C2015D0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8.292954515983586E-2"/>
                  <c:y val="-6.6626836119169419E-2"/>
                </c:manualLayout>
              </c:layout>
              <c:tx>
                <c:rich>
                  <a:bodyPr/>
                  <a:lstStyle/>
                  <a:p>
                    <a:fld id="{B5AD9A3F-6AE8-4438-A649-FED98BA5438A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C3D42644-5B89-42B3-9602-ADC2ECDA934E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  <a:p>
                    <a:r>
                      <a:rPr lang="en-US" altLang="ja-JP" baseline="0"/>
                      <a:t>, </a:t>
                    </a:r>
                    <a:fld id="{84A8C23B-F3DD-4AD6-82D1-6F849004D6BE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8.9624468076247243E-2"/>
                  <c:y val="-8.3267831652622373E-2"/>
                </c:manualLayout>
              </c:layout>
              <c:tx>
                <c:rich>
                  <a:bodyPr/>
                  <a:lstStyle/>
                  <a:p>
                    <a:fld id="{77A366DC-0615-487E-99D3-69ED08B822C9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77A7F854-A703-4BEE-B9A5-06881759A1B8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5DA7D7DD-2A86-4651-A7D9-AE8AEAF69922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38234863743052"/>
                      <c:h val="0.126695906432748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0.16265178489640164"/>
                  <c:y val="0.12417760279965009"/>
                </c:manualLayout>
              </c:layout>
              <c:tx>
                <c:rich>
                  <a:bodyPr/>
                  <a:lstStyle/>
                  <a:p>
                    <a:fld id="{0A89F74C-6809-448C-AA8A-98C51E0B4F9D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5B8C648B-87D1-40B3-897D-22845DBA9019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D518C629-FE6C-45A9-9664-7FFE19117B1F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'8・保管残高'!$J$24:$J$34</c:f>
              <c:strCache>
                <c:ptCount val="11"/>
                <c:pt idx="0">
                  <c:v>紙・パルプ</c:v>
                </c:pt>
                <c:pt idx="1">
                  <c:v>電気機械</c:v>
                </c:pt>
                <c:pt idx="2">
                  <c:v>雑品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缶詰・びん詰</c:v>
                </c:pt>
                <c:pt idx="6">
                  <c:v>その他の日用品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'8・保管残高'!$K$24:$K$34</c:f>
              <c:numCache>
                <c:formatCode>#,##0_);[Red]\(#,##0\)</c:formatCode>
                <c:ptCount val="11"/>
                <c:pt idx="0">
                  <c:v>165435</c:v>
                </c:pt>
                <c:pt idx="1">
                  <c:v>98752</c:v>
                </c:pt>
                <c:pt idx="2">
                  <c:v>96148</c:v>
                </c:pt>
                <c:pt idx="3">
                  <c:v>80896</c:v>
                </c:pt>
                <c:pt idx="4">
                  <c:v>76860</c:v>
                </c:pt>
                <c:pt idx="5">
                  <c:v>65353</c:v>
                </c:pt>
                <c:pt idx="6">
                  <c:v>55233</c:v>
                </c:pt>
                <c:pt idx="7">
                  <c:v>50979</c:v>
                </c:pt>
                <c:pt idx="8">
                  <c:v>48990</c:v>
                </c:pt>
                <c:pt idx="9">
                  <c:v>47965</c:v>
                </c:pt>
                <c:pt idx="10">
                  <c:v>315891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ja-JP" altLang="en-US" sz="900"/>
              <a:t>平成</a:t>
            </a:r>
            <a:r>
              <a:rPr lang="en-US" altLang="ja-JP" sz="900"/>
              <a:t>28</a:t>
            </a:r>
            <a:r>
              <a:rPr lang="ja-JP" altLang="en-US" sz="1000"/>
              <a:t>年</a:t>
            </a:r>
            <a:r>
              <a:rPr lang="en-US" altLang="ja-JP" sz="1000"/>
              <a:t>5</a:t>
            </a:r>
            <a:r>
              <a:rPr lang="ja-JP" altLang="en-US" sz="900"/>
              <a:t>月保管残高　　</a:t>
            </a:r>
          </a:p>
        </c:rich>
      </c:tx>
      <c:layout>
        <c:manualLayout>
          <c:xMode val="edge"/>
          <c:yMode val="edge"/>
          <c:x val="0.37935338644912608"/>
          <c:y val="1.75054704595193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398717520172233E-2"/>
          <c:y val="0.15776885657347869"/>
          <c:w val="0.86851194985968549"/>
          <c:h val="0.78109041621448361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rgbClr val="EDDAF4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EFEFB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6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7"/>
            <c:bubble3D val="0"/>
            <c:spPr>
              <a:solidFill>
                <a:srgbClr val="C0504D">
                  <a:lumMod val="60000"/>
                  <a:lumOff val="40000"/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8"/>
            <c:bubble3D val="0"/>
            <c:spPr>
              <a:solidFill>
                <a:srgbClr val="ECE2E6">
                  <a:alpha val="44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9"/>
            <c:bubble3D val="0"/>
            <c:spPr>
              <a:solidFill>
                <a:srgbClr val="1F497D">
                  <a:alpha val="3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3559228760527073"/>
                  <c:y val="0.14266501621795091"/>
                </c:manualLayout>
              </c:layout>
              <c:tx>
                <c:rich>
                  <a:bodyPr/>
                  <a:lstStyle/>
                  <a:p>
                    <a:fld id="{198D8B69-6155-4992-94F4-2B4E097F9169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598E32D2-FC3E-42EA-B932-FE67F3E7C8DC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EB8BF5BC-A50B-48FE-B7B8-259B2BECC90C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8.3842038829115825E-2"/>
                  <c:y val="5.2932870290776972E-2"/>
                </c:manualLayout>
              </c:layout>
              <c:tx>
                <c:rich>
                  <a:bodyPr/>
                  <a:lstStyle/>
                  <a:p>
                    <a:fld id="{97D922D0-472F-404D-9CA3-70FA6F32084F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A8E86ACD-2F4E-4867-8791-B6D75704A9CC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9923EE04-2575-4AB2-B7AE-820937D8A981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6.0432636760099641E-2"/>
                  <c:y val="-4.1176403167944617E-2"/>
                </c:manualLayout>
              </c:layout>
              <c:tx>
                <c:rich>
                  <a:bodyPr/>
                  <a:lstStyle/>
                  <a:p>
                    <a:fld id="{124A4D7A-57C1-45D0-BE42-3B64D145BD28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BE3B5163-1735-42EE-A6C5-CEF9F7F8C9FC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CA892575-80C8-479A-B3AA-304CC618A701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1344352948247881"/>
                  <c:y val="-9.9657158065764598E-2"/>
                </c:manualLayout>
              </c:layout>
              <c:tx>
                <c:rich>
                  <a:bodyPr/>
                  <a:lstStyle/>
                  <a:p>
                    <a:fld id="{CD878C90-A72A-4978-97BC-F4FD9985209E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7CEBF8CD-F326-4675-9036-04D4E108623A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3F820FE4-393C-4386-BA31-0ABCDA019400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11515177015086867"/>
                  <c:y val="-5.0787745418285492E-2"/>
                </c:manualLayout>
              </c:layout>
              <c:tx>
                <c:rich>
                  <a:bodyPr/>
                  <a:lstStyle/>
                  <a:p>
                    <a:fld id="{5FCD44EE-6234-48CF-B87C-214C1ED4E379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47B21E87-9857-45D3-8549-05CD7DE999BD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7CBB41B0-E3F1-43AA-B6C8-CA758C228262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19070612356659"/>
                      <c:h val="0.1266958772630019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5.0370860131033236E-2"/>
                  <c:y val="-0.12391798186798714"/>
                </c:manualLayout>
              </c:layout>
              <c:tx>
                <c:rich>
                  <a:bodyPr/>
                  <a:lstStyle/>
                  <a:p>
                    <a:fld id="{231C0AC9-20D5-4876-AD6B-9BC8BA6B714F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C99343FC-00C4-4EA1-88F9-CE4AE651910A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2625B0E7-D33B-4ADF-9E21-BB245C972E95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144176634409244"/>
                      <c:h val="0.1266958772630019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4.5571383729705539E-2"/>
                  <c:y val="-3.192277275384256E-2"/>
                </c:manualLayout>
              </c:layout>
              <c:tx>
                <c:rich>
                  <a:bodyPr/>
                  <a:lstStyle/>
                  <a:p>
                    <a:fld id="{3657BE85-2FEC-4A5E-9AAD-163E0FED8974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BFC5F103-12F1-4FEA-AAD2-6C5F08F29D96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  <a:p>
                    <a:r>
                      <a:rPr lang="en-US" altLang="ja-JP" baseline="0"/>
                      <a:t>, </a:t>
                    </a:r>
                    <a:fld id="{29E35E7E-813B-4E4E-BFEA-0ADF7DF274D3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72505726860473"/>
                      <c:h val="0.12614264919941773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0.14599026266754825"/>
                  <c:y val="-0.15291223968183015"/>
                </c:manualLayout>
              </c:layout>
              <c:tx>
                <c:rich>
                  <a:bodyPr/>
                  <a:lstStyle/>
                  <a:p>
                    <a:fld id="{2D0460D3-6EC1-469A-888A-A70D3DCD1863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127BD52E-DBDD-47EB-88A6-EFBD66661552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D6630C6A-8EB5-4EB3-A277-A7DBFF4F766C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0.10991751985200324"/>
                  <c:y val="-7.656477438136837E-2"/>
                </c:manualLayout>
              </c:layout>
              <c:tx>
                <c:rich>
                  <a:bodyPr/>
                  <a:lstStyle/>
                  <a:p>
                    <a:fld id="{C11F15FE-AB02-449C-99F4-28A426F20289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5E5B0447-DF89-4D7C-93B0-C1F3DB83C1AD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2708B06D-2F15-4141-B06D-AF947CCBA759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0.15168733679282456"/>
                  <c:y val="-8.0575823218604334E-2"/>
                </c:manualLayout>
              </c:layout>
              <c:tx>
                <c:rich>
                  <a:bodyPr/>
                  <a:lstStyle/>
                  <a:p>
                    <a:fld id="{A787AAE3-3967-400F-8801-36AB7CBD17DB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F5908758-7550-4D08-BA2E-DB1F5BC53FD4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90166233-DCD6-40B6-A944-D0F89E1C3898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0.20944938328498824"/>
                  <c:y val="0.13339260382386556"/>
                </c:manualLayout>
              </c:layout>
              <c:tx>
                <c:rich>
                  <a:bodyPr/>
                  <a:lstStyle/>
                  <a:p>
                    <a:fld id="{978677B1-1E22-45D7-B726-D9B44B5A70D0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357B290D-7327-4C1B-8791-BB9535F3471C}" type="VALUE">
                      <a:rPr lang="en-US" altLang="ja-JP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07D06368-441E-4D1E-B327-F30F587705A4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'8・保管残高'!$J$38:$J$48</c:f>
              <c:strCache>
                <c:ptCount val="11"/>
                <c:pt idx="0">
                  <c:v>紙・パルプ</c:v>
                </c:pt>
                <c:pt idx="1">
                  <c:v>電気機械</c:v>
                </c:pt>
                <c:pt idx="2">
                  <c:v>雑品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缶詰・びん詰</c:v>
                </c:pt>
                <c:pt idx="6">
                  <c:v>その他の日用品</c:v>
                </c:pt>
                <c:pt idx="7">
                  <c:v>鉄鋼</c:v>
                </c:pt>
                <c:pt idx="8">
                  <c:v>その他の製造工業品</c:v>
                </c:pt>
                <c:pt idx="9">
                  <c:v>麦</c:v>
                </c:pt>
                <c:pt idx="10">
                  <c:v>その他</c:v>
                </c:pt>
              </c:strCache>
            </c:strRef>
          </c:cat>
          <c:val>
            <c:numRef>
              <c:f>'8・保管残高'!$K$38:$K$48</c:f>
              <c:numCache>
                <c:formatCode>#,##0_);[Red]\(#,##0\)</c:formatCode>
                <c:ptCount val="11"/>
                <c:pt idx="0">
                  <c:v>163833</c:v>
                </c:pt>
                <c:pt idx="1">
                  <c:v>102090</c:v>
                </c:pt>
                <c:pt idx="2">
                  <c:v>92910</c:v>
                </c:pt>
                <c:pt idx="3">
                  <c:v>76955</c:v>
                </c:pt>
                <c:pt idx="4">
                  <c:v>54112</c:v>
                </c:pt>
                <c:pt idx="5">
                  <c:v>65340</c:v>
                </c:pt>
                <c:pt idx="6">
                  <c:v>56644</c:v>
                </c:pt>
                <c:pt idx="7">
                  <c:v>59764</c:v>
                </c:pt>
                <c:pt idx="8">
                  <c:v>54179</c:v>
                </c:pt>
                <c:pt idx="9">
                  <c:v>48543</c:v>
                </c:pt>
                <c:pt idx="10">
                  <c:v>310040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東部支部　　　　　　平成  </a:t>
            </a:r>
            <a:r>
              <a:rPr lang="en-US" altLang="ja-JP" sz="1100"/>
              <a:t>29</a:t>
            </a:r>
            <a:r>
              <a:rPr lang="ja-JP" altLang="en-US" sz="1100"/>
              <a:t>年</a:t>
            </a:r>
            <a:r>
              <a:rPr lang="en-US" altLang="ja-JP" sz="1100"/>
              <a:t>5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静岡県倉庫協会</a:t>
            </a:r>
          </a:p>
        </c:rich>
      </c:tx>
      <c:layout>
        <c:manualLayout>
          <c:xMode val="edge"/>
          <c:yMode val="edge"/>
          <c:x val="0.274594918663055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353901977392433E-2"/>
          <c:y val="0.11630566238135392"/>
          <c:w val="0.92364609802260778"/>
          <c:h val="0.61568696870427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'9・東部、富士'!$C$21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-5.3120849933598934E-3"/>
                  <c:y val="7.4071179373338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624169986719787E-2"/>
                  <c:y val="7.4074095676318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624169986719787E-2"/>
                  <c:y val="1.4814819135263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8534749889331767E-3"/>
                  <c:y val="7.4074095676319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8534749889331733E-3"/>
                  <c:y val="-3.70370478381592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3120849933598934E-3"/>
                  <c:y val="3.70341315351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624169986719801E-2"/>
                  <c:y val="1.1111114351447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624169986719801E-2"/>
                  <c:y val="7.4074095676318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8534749889331767E-3"/>
                  <c:y val="7.4074095676318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0624169986719801E-2"/>
                  <c:y val="7.4071179373338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ゴム製品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非鉄金属</c:v>
                </c:pt>
                <c:pt idx="7">
                  <c:v>電気機械</c:v>
                </c:pt>
                <c:pt idx="8">
                  <c:v>その他の製造工業品</c:v>
                </c:pt>
                <c:pt idx="9">
                  <c:v>その他の機械</c:v>
                </c:pt>
              </c:strCache>
            </c:strRef>
          </c:cat>
          <c:val>
            <c:numRef>
              <c:f>'9・東部、富士'!$C$22:$C$31</c:f>
              <c:numCache>
                <c:formatCode>#,##0_);[Red]\(#,##0\)</c:formatCode>
                <c:ptCount val="10"/>
                <c:pt idx="0">
                  <c:v>18950</c:v>
                </c:pt>
                <c:pt idx="1">
                  <c:v>16739</c:v>
                </c:pt>
                <c:pt idx="2">
                  <c:v>8332</c:v>
                </c:pt>
                <c:pt idx="3">
                  <c:v>5443</c:v>
                </c:pt>
                <c:pt idx="4">
                  <c:v>5100</c:v>
                </c:pt>
                <c:pt idx="5">
                  <c:v>4316</c:v>
                </c:pt>
                <c:pt idx="6">
                  <c:v>3908</c:v>
                </c:pt>
                <c:pt idx="7">
                  <c:v>3129</c:v>
                </c:pt>
                <c:pt idx="8">
                  <c:v>2745</c:v>
                </c:pt>
                <c:pt idx="9">
                  <c:v>2374</c:v>
                </c:pt>
              </c:numCache>
            </c:numRef>
          </c:val>
        </c:ser>
        <c:ser>
          <c:idx val="1"/>
          <c:order val="1"/>
          <c:tx>
            <c:strRef>
              <c:f>'9・東部、富士'!$D$21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1.0624169986719771E-2"/>
                  <c:y val="-1.4814819135263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0827799911465251E-3"/>
                  <c:y val="1.4814819135263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0827799911465962E-3"/>
                  <c:y val="1.48148191352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3119455685569188E-3"/>
                  <c:y val="1.851823228878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706949977866313E-3"/>
                  <c:y val="-1.4815694026157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082779991146395E-3"/>
                  <c:y val="3.70312152322004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082779991146395E-3"/>
                  <c:y val="3.70341315351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0827799911465901E-3"/>
                  <c:y val="3.70370478381597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0827799911465251E-3"/>
                  <c:y val="1.8518523919079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ゴム製品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非鉄金属</c:v>
                </c:pt>
                <c:pt idx="7">
                  <c:v>電気機械</c:v>
                </c:pt>
                <c:pt idx="8">
                  <c:v>その他の製造工業品</c:v>
                </c:pt>
                <c:pt idx="9">
                  <c:v>その他の機械</c:v>
                </c:pt>
              </c:strCache>
            </c:strRef>
          </c:cat>
          <c:val>
            <c:numRef>
              <c:f>'9・東部、富士'!$D$22:$D$31</c:f>
              <c:numCache>
                <c:formatCode>#,##0_);[Red]\(#,##0\)</c:formatCode>
                <c:ptCount val="10"/>
                <c:pt idx="0">
                  <c:v>19213</c:v>
                </c:pt>
                <c:pt idx="1">
                  <c:v>16066</c:v>
                </c:pt>
                <c:pt idx="2">
                  <c:v>9553</c:v>
                </c:pt>
                <c:pt idx="3">
                  <c:v>5171</c:v>
                </c:pt>
                <c:pt idx="4">
                  <c:v>4078</c:v>
                </c:pt>
                <c:pt idx="5">
                  <c:v>4383</c:v>
                </c:pt>
                <c:pt idx="6">
                  <c:v>4197</c:v>
                </c:pt>
                <c:pt idx="7">
                  <c:v>3248</c:v>
                </c:pt>
                <c:pt idx="8">
                  <c:v>3773</c:v>
                </c:pt>
                <c:pt idx="9">
                  <c:v>2809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836848"/>
        <c:axId val="243837240"/>
      </c:barChart>
      <c:catAx>
        <c:axId val="24383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（単位：トン）</a:t>
                </a:r>
              </a:p>
            </c:rich>
          </c:tx>
          <c:layout>
            <c:manualLayout>
              <c:xMode val="edge"/>
              <c:yMode val="edge"/>
              <c:x val="8.0135799758100246E-3"/>
              <c:y val="2.9629346640230002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837240"/>
        <c:crosses val="autoZero"/>
        <c:auto val="1"/>
        <c:lblAlgn val="ctr"/>
        <c:lblOffset val="100"/>
        <c:noMultiLvlLbl val="0"/>
      </c:catAx>
      <c:valAx>
        <c:axId val="243837240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2438368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583091954144165"/>
          <c:y val="0.12265562048867311"/>
          <c:w val="0.10115004548734199"/>
          <c:h val="0.13394754562483124"/>
        </c:manualLayout>
      </c:layout>
      <c:overlay val="0"/>
      <c:spPr>
        <a:ln>
          <a:noFill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2,302,821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2,302,821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194864</c:v>
                </c:pt>
                <c:pt idx="1">
                  <c:v>381803</c:v>
                </c:pt>
                <c:pt idx="2">
                  <c:v>489262</c:v>
                </c:pt>
                <c:pt idx="3">
                  <c:v>85288</c:v>
                </c:pt>
                <c:pt idx="4">
                  <c:v>414237</c:v>
                </c:pt>
                <c:pt idx="5">
                  <c:v>737367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sz="1100" baseline="0"/>
              <a:t>富士支部</a:t>
            </a:r>
            <a:r>
              <a:rPr lang="ja-JP" altLang="en-US" sz="1100" baseline="0"/>
              <a:t>　　　　　</a:t>
            </a:r>
            <a:r>
              <a:rPr lang="ja-JP" sz="1100" baseline="0"/>
              <a:t>平成</a:t>
            </a:r>
            <a:r>
              <a:rPr lang="en-US" altLang="ja-JP" sz="1100" baseline="0"/>
              <a:t>  </a:t>
            </a:r>
            <a:r>
              <a:rPr lang="en-US" sz="1100" baseline="0"/>
              <a:t>2</a:t>
            </a:r>
            <a:r>
              <a:rPr lang="en-US" altLang="ja-JP" sz="1100" baseline="0"/>
              <a:t>9</a:t>
            </a:r>
            <a:r>
              <a:rPr lang="ja-JP" sz="1100" baseline="0"/>
              <a:t>年</a:t>
            </a:r>
            <a:r>
              <a:rPr lang="en-US" altLang="ja-JP" sz="1100" baseline="0"/>
              <a:t>5</a:t>
            </a:r>
            <a:r>
              <a:rPr lang="ja-JP" sz="1100" baseline="0"/>
              <a:t>月保管残高上位</a:t>
            </a:r>
            <a:r>
              <a:rPr lang="en-US" sz="1100" baseline="0"/>
              <a:t>10</a:t>
            </a:r>
            <a:r>
              <a:rPr lang="ja-JP" sz="1100" baseline="0"/>
              <a:t>品目　　　　　　　　　静岡県倉庫協会</a:t>
            </a:r>
          </a:p>
        </c:rich>
      </c:tx>
      <c:layout>
        <c:manualLayout>
          <c:xMode val="edge"/>
          <c:yMode val="edge"/>
          <c:x val="0.23014139810772991"/>
          <c:y val="4.21455938697318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879168138283475E-2"/>
          <c:y val="0.13181042024919298"/>
          <c:w val="0.92812083186171668"/>
          <c:h val="0.59094065827984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'9・東部、富士'!$C$53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-8.8417329796640146E-3"/>
                  <c:y val="-3.83171931094823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146772767462455E-2"/>
                  <c:y val="-3.8317193109482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417329796639816E-3"/>
                  <c:y val="-1.1494554559990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37842617152962E-2"/>
                  <c:y val="-3.016864271978853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378426171529684E-2"/>
                  <c:y val="-3.4482758620689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8417329796640787E-3"/>
                  <c:y val="-3.8314176245211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37842617152962E-2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37842617152962E-2"/>
                  <c:y val="1.14939511871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4146772767462524E-2"/>
                  <c:y val="7.662835249042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07338638373186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電気機械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化学肥料</c:v>
                </c:pt>
                <c:pt idx="8">
                  <c:v>その他の日用品</c:v>
                </c:pt>
                <c:pt idx="9">
                  <c:v>金属製品</c:v>
                </c:pt>
              </c:strCache>
            </c:strRef>
          </c:cat>
          <c:val>
            <c:numRef>
              <c:f>'9・東部、富士'!$C$54:$C$63</c:f>
              <c:numCache>
                <c:formatCode>#,##0_);[Red]\(#,##0\)</c:formatCode>
                <c:ptCount val="10"/>
                <c:pt idx="0">
                  <c:v>111502</c:v>
                </c:pt>
                <c:pt idx="1">
                  <c:v>23245</c:v>
                </c:pt>
                <c:pt idx="2">
                  <c:v>20277</c:v>
                </c:pt>
                <c:pt idx="3">
                  <c:v>17255</c:v>
                </c:pt>
                <c:pt idx="4">
                  <c:v>14935</c:v>
                </c:pt>
                <c:pt idx="5">
                  <c:v>11998</c:v>
                </c:pt>
                <c:pt idx="6">
                  <c:v>9455</c:v>
                </c:pt>
                <c:pt idx="7">
                  <c:v>6041</c:v>
                </c:pt>
                <c:pt idx="8">
                  <c:v>4873</c:v>
                </c:pt>
                <c:pt idx="9">
                  <c:v>4461</c:v>
                </c:pt>
              </c:numCache>
            </c:numRef>
          </c:val>
        </c:ser>
        <c:ser>
          <c:idx val="1"/>
          <c:order val="1"/>
          <c:tx>
            <c:strRef>
              <c:f>'9・東部、富士'!$D$53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417329796639972E-3"/>
                  <c:y val="1.532567049808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366931918655734E-3"/>
                  <c:y val="-3.016864271978853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610079575596816E-2"/>
                  <c:y val="1.1494252873563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610079575596816E-2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5366931918656055E-3"/>
                  <c:y val="3.8314176245211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0733863837312231E-3"/>
                  <c:y val="1.91570881226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073386383731211E-3"/>
                  <c:y val="7.662835249042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967725232572088E-16"/>
                  <c:y val="-3.8314176245211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050397877984082E-3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3050397877984082E-3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その他の食料工業品</c:v>
                </c:pt>
                <c:pt idx="3">
                  <c:v>飲料</c:v>
                </c:pt>
                <c:pt idx="4">
                  <c:v>電気機械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化学肥料</c:v>
                </c:pt>
                <c:pt idx="8">
                  <c:v>その他の日用品</c:v>
                </c:pt>
                <c:pt idx="9">
                  <c:v>金属製品</c:v>
                </c:pt>
              </c:strCache>
            </c:strRef>
          </c:cat>
          <c:val>
            <c:numRef>
              <c:f>'9・東部、富士'!$D$54:$D$63</c:f>
              <c:numCache>
                <c:formatCode>#,##0_);[Red]\(#,##0\)</c:formatCode>
                <c:ptCount val="10"/>
                <c:pt idx="0">
                  <c:v>110379</c:v>
                </c:pt>
                <c:pt idx="1">
                  <c:v>33677</c:v>
                </c:pt>
                <c:pt idx="2">
                  <c:v>15173</c:v>
                </c:pt>
                <c:pt idx="3">
                  <c:v>14590</c:v>
                </c:pt>
                <c:pt idx="4">
                  <c:v>15872</c:v>
                </c:pt>
                <c:pt idx="5">
                  <c:v>9418</c:v>
                </c:pt>
                <c:pt idx="6">
                  <c:v>9722</c:v>
                </c:pt>
                <c:pt idx="7">
                  <c:v>10373</c:v>
                </c:pt>
                <c:pt idx="8">
                  <c:v>4777</c:v>
                </c:pt>
                <c:pt idx="9">
                  <c:v>3146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838024"/>
        <c:axId val="243838416"/>
      </c:barChart>
      <c:catAx>
        <c:axId val="243838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（単位：トン）</a:t>
                </a:r>
              </a:p>
            </c:rich>
          </c:tx>
          <c:layout>
            <c:manualLayout>
              <c:xMode val="edge"/>
              <c:yMode val="edge"/>
              <c:x val="2.9611423901827541E-2"/>
              <c:y val="3.4482758620689655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838416"/>
        <c:crosses val="autoZero"/>
        <c:auto val="1"/>
        <c:lblAlgn val="ctr"/>
        <c:lblOffset val="100"/>
        <c:noMultiLvlLbl val="0"/>
      </c:catAx>
      <c:valAx>
        <c:axId val="243838416"/>
        <c:scaling>
          <c:orientation val="minMax"/>
          <c:max val="15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38380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542645697139322"/>
          <c:y val="0.19182791806196639"/>
          <c:w val="9.1965579899329561E-2"/>
          <c:h val="0.129311249886883"/>
        </c:manualLayout>
      </c:layout>
      <c:overlay val="0"/>
      <c:spPr>
        <a:ln>
          <a:noFill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清水支部　　　　　平成</a:t>
            </a:r>
            <a:r>
              <a:rPr lang="en-US" altLang="ja-JP" sz="1000"/>
              <a:t>29</a:t>
            </a:r>
            <a:r>
              <a:rPr lang="ja-JP" altLang="en-US" sz="1000"/>
              <a:t>年</a:t>
            </a:r>
            <a:r>
              <a:rPr lang="en-US" altLang="ja-JP" sz="1000"/>
              <a:t>5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品目　　　　　　　　　静岡県倉庫協会</a:t>
            </a:r>
          </a:p>
        </c:rich>
      </c:tx>
      <c:layout>
        <c:manualLayout>
          <c:xMode val="edge"/>
          <c:yMode val="edge"/>
          <c:x val="0.28672655877067682"/>
          <c:y val="1.4939309056956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349927131279031E-2"/>
          <c:y val="9.151267856223852E-2"/>
          <c:w val="0.93465007286878876"/>
          <c:h val="0.6382278685752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'10・清水、静岡'!$C$21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-7.1302641331895808E-3"/>
                  <c:y val="-3.7348272642390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9126547205279211E-3"/>
                  <c:y val="3.7345331833520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4260247552844706E-2"/>
                  <c:y val="-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47771660873909E-2"/>
                  <c:y val="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912654720527987E-3"/>
                  <c:y val="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69518566463357E-2"/>
                  <c:y val="1.4939309056956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260247552844673E-2"/>
                  <c:y val="1.8673842240308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47771660873909E-2"/>
                  <c:y val="1.1203893630943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247771660873922E-2"/>
                  <c:y val="1.8673842240308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7825309441055842E-2"/>
                  <c:y val="1.4939309056956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'10・清水、静岡'!$B$22:$B$31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雑品</c:v>
                </c:pt>
                <c:pt idx="3">
                  <c:v>雑穀</c:v>
                </c:pt>
                <c:pt idx="4">
                  <c:v>その他の食料工業品</c:v>
                </c:pt>
                <c:pt idx="5">
                  <c:v>その他の日用品</c:v>
                </c:pt>
                <c:pt idx="6">
                  <c:v>その他の機械</c:v>
                </c:pt>
                <c:pt idx="7">
                  <c:v>その他の製造工業品</c:v>
                </c:pt>
                <c:pt idx="8">
                  <c:v>鉄鋼</c:v>
                </c:pt>
                <c:pt idx="9">
                  <c:v>電気機械</c:v>
                </c:pt>
              </c:strCache>
            </c:strRef>
          </c:cat>
          <c:val>
            <c:numRef>
              <c:f>'10・清水、静岡'!$C$22:$C$31</c:f>
              <c:numCache>
                <c:formatCode>#,##0_);[Red]\(#,##0\)</c:formatCode>
                <c:ptCount val="10"/>
                <c:pt idx="0">
                  <c:v>63080</c:v>
                </c:pt>
                <c:pt idx="1">
                  <c:v>45616</c:v>
                </c:pt>
                <c:pt idx="2">
                  <c:v>39986</c:v>
                </c:pt>
                <c:pt idx="3">
                  <c:v>37826</c:v>
                </c:pt>
                <c:pt idx="4">
                  <c:v>25199</c:v>
                </c:pt>
                <c:pt idx="5">
                  <c:v>23129</c:v>
                </c:pt>
                <c:pt idx="6">
                  <c:v>21990</c:v>
                </c:pt>
                <c:pt idx="7">
                  <c:v>21923</c:v>
                </c:pt>
                <c:pt idx="8">
                  <c:v>18776</c:v>
                </c:pt>
                <c:pt idx="9">
                  <c:v>17867</c:v>
                </c:pt>
              </c:numCache>
            </c:numRef>
          </c:val>
        </c:ser>
        <c:ser>
          <c:idx val="1"/>
          <c:order val="1"/>
          <c:tx>
            <c:strRef>
              <c:f>'10・清水、静岡'!$D$21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9BBB59">
                  <a:lumMod val="75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3.5650618882111522E-3"/>
                  <c:y val="1.4939014976069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825309441055841E-3"/>
                  <c:y val="-2.9878912194799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9126547205278552E-3"/>
                  <c:y val="3.734239102465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042778496950259E-2"/>
                  <c:y val="-3.7348272642390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47771660873909E-2"/>
                  <c:y val="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825309441055841E-3"/>
                  <c:y val="-2.94080886947955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9126547205279211E-3"/>
                  <c:y val="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668457244732093E-5"/>
                  <c:y val="7.4690663667041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475928323166218E-3"/>
                  <c:y val="-1.4939309056956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7822502305709486E-3"/>
                  <c:y val="1.4939014976069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'10・清水、静岡'!$B$22:$B$31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雑品</c:v>
                </c:pt>
                <c:pt idx="3">
                  <c:v>雑穀</c:v>
                </c:pt>
                <c:pt idx="4">
                  <c:v>その他の食料工業品</c:v>
                </c:pt>
                <c:pt idx="5">
                  <c:v>その他の日用品</c:v>
                </c:pt>
                <c:pt idx="6">
                  <c:v>その他の機械</c:v>
                </c:pt>
                <c:pt idx="7">
                  <c:v>その他の製造工業品</c:v>
                </c:pt>
                <c:pt idx="8">
                  <c:v>鉄鋼</c:v>
                </c:pt>
                <c:pt idx="9">
                  <c:v>電気機械</c:v>
                </c:pt>
              </c:strCache>
            </c:strRef>
          </c:cat>
          <c:val>
            <c:numRef>
              <c:f>'10・清水、静岡'!$D$22:$D$31</c:f>
              <c:numCache>
                <c:formatCode>#,##0_);[Red]\(#,##0\)</c:formatCode>
                <c:ptCount val="10"/>
                <c:pt idx="0">
                  <c:v>62880</c:v>
                </c:pt>
                <c:pt idx="1">
                  <c:v>46279</c:v>
                </c:pt>
                <c:pt idx="2">
                  <c:v>38830</c:v>
                </c:pt>
                <c:pt idx="3">
                  <c:v>32029</c:v>
                </c:pt>
                <c:pt idx="4">
                  <c:v>20734</c:v>
                </c:pt>
                <c:pt idx="5">
                  <c:v>24846</c:v>
                </c:pt>
                <c:pt idx="6">
                  <c:v>15049</c:v>
                </c:pt>
                <c:pt idx="7">
                  <c:v>28873</c:v>
                </c:pt>
                <c:pt idx="8">
                  <c:v>18472</c:v>
                </c:pt>
                <c:pt idx="9">
                  <c:v>20500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050680"/>
        <c:axId val="245051072"/>
      </c:barChart>
      <c:catAx>
        <c:axId val="245050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1434308061691946E-2"/>
              <c:y val="1.4005602240896359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5051072"/>
        <c:crosses val="autoZero"/>
        <c:auto val="1"/>
        <c:lblAlgn val="ctr"/>
        <c:lblOffset val="100"/>
        <c:noMultiLvlLbl val="0"/>
      </c:catAx>
      <c:valAx>
        <c:axId val="24505107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505068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827755999865819"/>
          <c:y val="0.10081063396487204"/>
          <c:w val="0.10141941977625633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静岡支部　　　　　平成</a:t>
            </a:r>
            <a:r>
              <a:rPr lang="en-US" altLang="ja-JP" sz="1000"/>
              <a:t>29</a:t>
            </a:r>
            <a:r>
              <a:rPr lang="ja-JP" altLang="en-US" sz="1000"/>
              <a:t>年</a:t>
            </a:r>
            <a:r>
              <a:rPr lang="en-US" altLang="ja-JP" sz="1000"/>
              <a:t>5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8576769025367155"/>
          <c:y val="1.87265917602996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332662777911524E-2"/>
          <c:y val="0.11012179657319029"/>
          <c:w val="0.92166731495011722"/>
          <c:h val="0.61885959479784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'10・清水、静岡'!$C$53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rgbClr val="CC3300"/>
            </a:solidFill>
          </c:spPr>
          <c:invertIfNegative val="0"/>
          <c:dLbls>
            <c:dLbl>
              <c:idx val="0"/>
              <c:layout>
                <c:manualLayout>
                  <c:x val="-1.0680907877169576E-2"/>
                  <c:y val="7.4906367041198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404539385848125E-3"/>
                  <c:y val="-7.4906367041199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6809078771695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1206052514463727E-3"/>
                  <c:y val="1.123595505617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90075656430889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3404539385847804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1206052514463727E-3"/>
                  <c:y val="3.7453183520602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404539385847804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680907877169559E-2"/>
                  <c:y val="3.74531835206019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3404539385849114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缶詰・びん詰</c:v>
                </c:pt>
                <c:pt idx="5">
                  <c:v>飲料</c:v>
                </c:pt>
                <c:pt idx="6">
                  <c:v>その他の製造工業品</c:v>
                </c:pt>
                <c:pt idx="7">
                  <c:v>その他の日用品</c:v>
                </c:pt>
                <c:pt idx="8">
                  <c:v>その他の化学工業品</c:v>
                </c:pt>
                <c:pt idx="9">
                  <c:v>米</c:v>
                </c:pt>
              </c:strCache>
            </c:strRef>
          </c:cat>
          <c:val>
            <c:numRef>
              <c:f>'10・清水、静岡'!$C$54:$C$63</c:f>
              <c:numCache>
                <c:formatCode>#,##0_);[Red]\(#,##0\)</c:formatCode>
                <c:ptCount val="10"/>
                <c:pt idx="0">
                  <c:v>32967</c:v>
                </c:pt>
                <c:pt idx="1">
                  <c:v>7834</c:v>
                </c:pt>
                <c:pt idx="2">
                  <c:v>1426</c:v>
                </c:pt>
                <c:pt idx="3">
                  <c:v>1406</c:v>
                </c:pt>
                <c:pt idx="4">
                  <c:v>1345</c:v>
                </c:pt>
                <c:pt idx="5">
                  <c:v>1167</c:v>
                </c:pt>
                <c:pt idx="6">
                  <c:v>723</c:v>
                </c:pt>
                <c:pt idx="7">
                  <c:v>698</c:v>
                </c:pt>
                <c:pt idx="8">
                  <c:v>609</c:v>
                </c:pt>
                <c:pt idx="9">
                  <c:v>494</c:v>
                </c:pt>
              </c:numCache>
            </c:numRef>
          </c:val>
        </c:ser>
        <c:ser>
          <c:idx val="1"/>
          <c:order val="1"/>
          <c:tx>
            <c:strRef>
              <c:f>'10・清水、静岡'!$D$53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7456132590167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0779937554534657E-3"/>
                  <c:y val="3.74502344510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198599006899839E-2"/>
                  <c:y val="3.74502344510313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801513128615932E-3"/>
                  <c:y val="-1.498127340823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8581450683150598E-3"/>
                  <c:y val="7.4903417971633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0732279960336311E-3"/>
                  <c:y val="-3.7453183520601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0921508643195302E-3"/>
                  <c:y val="-3.7453183520601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8865994554427619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7801513128616357E-3"/>
                  <c:y val="7.4906367041201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8.8770540594434611E-3"/>
                  <c:y val="7.4906367041207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缶詰・びん詰</c:v>
                </c:pt>
                <c:pt idx="5">
                  <c:v>飲料</c:v>
                </c:pt>
                <c:pt idx="6">
                  <c:v>その他の製造工業品</c:v>
                </c:pt>
                <c:pt idx="7">
                  <c:v>その他の日用品</c:v>
                </c:pt>
                <c:pt idx="8">
                  <c:v>その他の化学工業品</c:v>
                </c:pt>
                <c:pt idx="9">
                  <c:v>米</c:v>
                </c:pt>
              </c:strCache>
            </c:strRef>
          </c:cat>
          <c:val>
            <c:numRef>
              <c:f>'10・清水、静岡'!$D$54:$D$63</c:f>
              <c:numCache>
                <c:formatCode>#,##0_);[Red]\(#,##0\)</c:formatCode>
                <c:ptCount val="10"/>
                <c:pt idx="0">
                  <c:v>34982</c:v>
                </c:pt>
                <c:pt idx="1">
                  <c:v>6929</c:v>
                </c:pt>
                <c:pt idx="2">
                  <c:v>966</c:v>
                </c:pt>
                <c:pt idx="3">
                  <c:v>2051</c:v>
                </c:pt>
                <c:pt idx="4">
                  <c:v>1415</c:v>
                </c:pt>
                <c:pt idx="5">
                  <c:v>1191</c:v>
                </c:pt>
                <c:pt idx="6">
                  <c:v>777</c:v>
                </c:pt>
                <c:pt idx="7">
                  <c:v>302</c:v>
                </c:pt>
                <c:pt idx="8">
                  <c:v>386</c:v>
                </c:pt>
                <c:pt idx="9">
                  <c:v>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051856"/>
        <c:axId val="245052248"/>
      </c:barChart>
      <c:catAx>
        <c:axId val="24505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23662507545534E-2"/>
              <c:y val="2.2471910112365594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45052248"/>
        <c:crosses val="autoZero"/>
        <c:auto val="1"/>
        <c:lblAlgn val="ctr"/>
        <c:lblOffset val="100"/>
        <c:noMultiLvlLbl val="0"/>
      </c:catAx>
      <c:valAx>
        <c:axId val="245052248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2450518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194940386744291"/>
          <c:y val="0.15212391990327037"/>
          <c:w val="0.12272436369695892"/>
          <c:h val="0.13545253472529944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駿遠支部　　　平成</a:t>
            </a:r>
            <a:r>
              <a:rPr lang="en-US" altLang="ja-JP" sz="1000"/>
              <a:t>29</a:t>
            </a:r>
            <a:r>
              <a:rPr lang="ja-JP" altLang="en-US" sz="1000"/>
              <a:t>年</a:t>
            </a:r>
            <a:r>
              <a:rPr lang="en-US" altLang="ja-JP" sz="1000"/>
              <a:t>5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3294443274804554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50771431348904E-2"/>
          <c:y val="0.10050452892201572"/>
          <c:w val="0.9239492285687354"/>
          <c:h val="0.61319688154707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'11・駿遠、西部'!$C$20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247771836007131E-2"/>
                  <c:y val="7.9129599330077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1301247771836003E-3"/>
                  <c:y val="-3.95647996650395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1301247771836333E-3"/>
                  <c:y val="-7.9129599330077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6951871657754E-2"/>
                  <c:y val="1.186943989951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78253119429596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1301247771836072E-3"/>
                  <c:y val="3.95647996650395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3475935828877002E-3"/>
                  <c:y val="3.9564799665038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6951871657754E-2"/>
                  <c:y val="7.9129599330077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695187165775532E-2"/>
                  <c:y val="1.9782399832519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0638623380633701E-2"/>
                  <c:y val="1.1869128365655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'11・駿遠、西部'!$B$21:$B$30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その他の農作物</c:v>
                </c:pt>
                <c:pt idx="3">
                  <c:v>雑品</c:v>
                </c:pt>
                <c:pt idx="4">
                  <c:v>鉄鋼</c:v>
                </c:pt>
                <c:pt idx="5">
                  <c:v>合成樹脂</c:v>
                </c:pt>
                <c:pt idx="6">
                  <c:v>その他の日用品</c:v>
                </c:pt>
                <c:pt idx="7">
                  <c:v>化学肥料</c:v>
                </c:pt>
                <c:pt idx="8">
                  <c:v>その他の機械</c:v>
                </c:pt>
                <c:pt idx="9">
                  <c:v>その他の化学工業品</c:v>
                </c:pt>
              </c:strCache>
            </c:strRef>
          </c:cat>
          <c:val>
            <c:numRef>
              <c:f>'11・駿遠、西部'!$C$21:$C$30</c:f>
              <c:numCache>
                <c:formatCode>#,##0_);[Red]\(#,##0\)</c:formatCode>
                <c:ptCount val="10"/>
                <c:pt idx="0">
                  <c:v>24690</c:v>
                </c:pt>
                <c:pt idx="1">
                  <c:v>20822</c:v>
                </c:pt>
                <c:pt idx="2">
                  <c:v>15717</c:v>
                </c:pt>
                <c:pt idx="3">
                  <c:v>9429</c:v>
                </c:pt>
                <c:pt idx="4">
                  <c:v>8031</c:v>
                </c:pt>
                <c:pt idx="5">
                  <c:v>6889</c:v>
                </c:pt>
                <c:pt idx="6">
                  <c:v>5382</c:v>
                </c:pt>
                <c:pt idx="7">
                  <c:v>4208</c:v>
                </c:pt>
                <c:pt idx="8">
                  <c:v>2989</c:v>
                </c:pt>
                <c:pt idx="9">
                  <c:v>2378</c:v>
                </c:pt>
              </c:numCache>
            </c:numRef>
          </c:val>
        </c:ser>
        <c:ser>
          <c:idx val="1"/>
          <c:order val="1"/>
          <c:tx>
            <c:strRef>
              <c:f>'11・駿遠、西部'!$D$20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5.3475935828877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563897427260103E-2"/>
                  <c:y val="3.932803393475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8938481620278089E-3"/>
                  <c:y val="-7.25346281263573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128398388704085E-3"/>
                  <c:y val="-4.02688661787631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2155178463654606E-3"/>
                  <c:y val="3.8979116016453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0567462489648752E-2"/>
                  <c:y val="7.84286481549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7995284011958396E-3"/>
                  <c:y val="3.95616843264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1967100369138351E-3"/>
                  <c:y val="1.9712304715002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952306763793561E-3"/>
                  <c:y val="-3.115338557027613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4519348183082699E-3"/>
                  <c:y val="-7.9132714668634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'11・駿遠、西部'!$B$21:$B$30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その他の農作物</c:v>
                </c:pt>
                <c:pt idx="3">
                  <c:v>雑品</c:v>
                </c:pt>
                <c:pt idx="4">
                  <c:v>鉄鋼</c:v>
                </c:pt>
                <c:pt idx="5">
                  <c:v>合成樹脂</c:v>
                </c:pt>
                <c:pt idx="6">
                  <c:v>その他の日用品</c:v>
                </c:pt>
                <c:pt idx="7">
                  <c:v>化学肥料</c:v>
                </c:pt>
                <c:pt idx="8">
                  <c:v>その他の機械</c:v>
                </c:pt>
                <c:pt idx="9">
                  <c:v>その他の化学工業品</c:v>
                </c:pt>
              </c:strCache>
            </c:strRef>
          </c:cat>
          <c:val>
            <c:numRef>
              <c:f>'11・駿遠、西部'!$D$21:$D$30</c:f>
              <c:numCache>
                <c:formatCode>#,##0_);[Red]\(#,##0\)</c:formatCode>
                <c:ptCount val="10"/>
                <c:pt idx="0">
                  <c:v>28573</c:v>
                </c:pt>
                <c:pt idx="1">
                  <c:v>9030</c:v>
                </c:pt>
                <c:pt idx="2">
                  <c:v>12444</c:v>
                </c:pt>
                <c:pt idx="3">
                  <c:v>10580</c:v>
                </c:pt>
                <c:pt idx="4">
                  <c:v>6763</c:v>
                </c:pt>
                <c:pt idx="5">
                  <c:v>8035</c:v>
                </c:pt>
                <c:pt idx="6">
                  <c:v>4016</c:v>
                </c:pt>
                <c:pt idx="7">
                  <c:v>3991</c:v>
                </c:pt>
                <c:pt idx="8">
                  <c:v>2979</c:v>
                </c:pt>
                <c:pt idx="9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053032"/>
        <c:axId val="245053424"/>
      </c:barChart>
      <c:catAx>
        <c:axId val="245053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5239206210334816E-2"/>
              <c:y val="1.0880316518298717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5053424"/>
        <c:crosses val="autoZero"/>
        <c:auto val="1"/>
        <c:lblAlgn val="ctr"/>
        <c:lblOffset val="100"/>
        <c:noMultiLvlLbl val="0"/>
      </c:catAx>
      <c:valAx>
        <c:axId val="245053424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50530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866933300004169"/>
          <c:y val="0.11055211570363793"/>
          <c:w val="0.10074865641794775"/>
          <c:h val="0.14308932451694525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西部支部　　　　　平成</a:t>
            </a:r>
            <a:r>
              <a:rPr lang="en-US" altLang="ja-JP" sz="1000"/>
              <a:t>29</a:t>
            </a:r>
            <a:r>
              <a:rPr lang="ja-JP" altLang="en-US" sz="1000"/>
              <a:t>年</a:t>
            </a:r>
            <a:r>
              <a:rPr lang="en-US" altLang="ja-JP" sz="1000"/>
              <a:t>5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　　　　　　　　　　　　静岡県倉庫協会</a:t>
            </a:r>
          </a:p>
        </c:rich>
      </c:tx>
      <c:layout>
        <c:manualLayout>
          <c:xMode val="edge"/>
          <c:yMode val="edge"/>
          <c:x val="0.32083989501312338"/>
          <c:y val="3.90070921985815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094230595181064E-2"/>
          <c:y val="0.11171106271290555"/>
          <c:w val="0.91490576940481905"/>
          <c:h val="0.6316862120959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'11・駿遠、西部'!$C$53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8.8417329796640146E-3"/>
                  <c:y val="-1.41843971631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366931918656055E-3"/>
                  <c:y val="-3.5463785111967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050397877984082E-3"/>
                  <c:y val="-6.501106931754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73386383731276E-3"/>
                  <c:y val="7.0919193611436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146772767462422E-2"/>
                  <c:y val="1.063746021109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91525860328467E-2"/>
                  <c:y val="1.0638018651923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610079575596816E-2"/>
                  <c:y val="-2.8369352767074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0610079575596816E-2"/>
                  <c:y val="-1.0639414754006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610079575596947E-2"/>
                  <c:y val="7.091919361143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8420114594430308E-3"/>
                  <c:y val="1.4184397163120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'11・駿遠、西部'!$B$54:$B$63</c:f>
              <c:strCache>
                <c:ptCount val="10"/>
                <c:pt idx="0">
                  <c:v>雑品</c:v>
                </c:pt>
                <c:pt idx="1">
                  <c:v>電気機械</c:v>
                </c:pt>
                <c:pt idx="2">
                  <c:v>その他の製造工業品</c:v>
                </c:pt>
                <c:pt idx="3">
                  <c:v>その他の日用品</c:v>
                </c:pt>
                <c:pt idx="4">
                  <c:v>合成樹脂</c:v>
                </c:pt>
                <c:pt idx="5">
                  <c:v>その他の機械</c:v>
                </c:pt>
                <c:pt idx="6">
                  <c:v>紙・パルプ</c:v>
                </c:pt>
                <c:pt idx="7">
                  <c:v>ゴム製品</c:v>
                </c:pt>
                <c:pt idx="8">
                  <c:v>その他の化学工業品</c:v>
                </c:pt>
                <c:pt idx="9">
                  <c:v>その他織物</c:v>
                </c:pt>
              </c:strCache>
            </c:strRef>
          </c:cat>
          <c:val>
            <c:numRef>
              <c:f>'11・駿遠、西部'!$C$54:$C$63</c:f>
              <c:numCache>
                <c:formatCode>#,##0_);[Red]\(#,##0\)</c:formatCode>
                <c:ptCount val="10"/>
                <c:pt idx="0">
                  <c:v>37356</c:v>
                </c:pt>
                <c:pt idx="1">
                  <c:v>29799</c:v>
                </c:pt>
                <c:pt idx="2">
                  <c:v>22024</c:v>
                </c:pt>
                <c:pt idx="3">
                  <c:v>18835</c:v>
                </c:pt>
                <c:pt idx="4">
                  <c:v>15868</c:v>
                </c:pt>
                <c:pt idx="5">
                  <c:v>14475</c:v>
                </c:pt>
                <c:pt idx="6">
                  <c:v>13969</c:v>
                </c:pt>
                <c:pt idx="7">
                  <c:v>13374</c:v>
                </c:pt>
                <c:pt idx="8">
                  <c:v>11331</c:v>
                </c:pt>
                <c:pt idx="9">
                  <c:v>8613</c:v>
                </c:pt>
              </c:numCache>
            </c:numRef>
          </c:val>
        </c:ser>
        <c:ser>
          <c:idx val="1"/>
          <c:order val="1"/>
          <c:tx>
            <c:strRef>
              <c:f>'11・駿遠、西部'!$D$53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536553951976162E-3"/>
                  <c:y val="3.54609929078017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610079575596816E-2"/>
                  <c:y val="7.0921985815602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610079575596752E-2"/>
                  <c:y val="1.418411794270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050397877984082E-3"/>
                  <c:y val="-3.5472161724465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8417329796640787E-3"/>
                  <c:y val="1.418328028145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683465959328027E-3"/>
                  <c:y val="3.5460992907801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610079575596688E-2"/>
                  <c:y val="1.418383872228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050397877984082E-3"/>
                  <c:y val="7.0916401407270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073386383731211E-3"/>
                  <c:y val="7.0913609203104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0733863837313437E-3"/>
                  <c:y val="3.546099290780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'11・駿遠、西部'!$B$54:$B$63</c:f>
              <c:strCache>
                <c:ptCount val="10"/>
                <c:pt idx="0">
                  <c:v>雑品</c:v>
                </c:pt>
                <c:pt idx="1">
                  <c:v>電気機械</c:v>
                </c:pt>
                <c:pt idx="2">
                  <c:v>その他の製造工業品</c:v>
                </c:pt>
                <c:pt idx="3">
                  <c:v>その他の日用品</c:v>
                </c:pt>
                <c:pt idx="4">
                  <c:v>合成樹脂</c:v>
                </c:pt>
                <c:pt idx="5">
                  <c:v>その他の機械</c:v>
                </c:pt>
                <c:pt idx="6">
                  <c:v>紙・パルプ</c:v>
                </c:pt>
                <c:pt idx="7">
                  <c:v>ゴム製品</c:v>
                </c:pt>
                <c:pt idx="8">
                  <c:v>その他の化学工業品</c:v>
                </c:pt>
                <c:pt idx="9">
                  <c:v>その他織物</c:v>
                </c:pt>
              </c:strCache>
            </c:strRef>
          </c:cat>
          <c:val>
            <c:numRef>
              <c:f>'11・駿遠、西部'!$D$54:$D$63</c:f>
              <c:numCache>
                <c:formatCode>#,##0_);[Red]\(#,##0\)</c:formatCode>
                <c:ptCount val="10"/>
                <c:pt idx="0">
                  <c:v>35984</c:v>
                </c:pt>
                <c:pt idx="1">
                  <c:v>26938</c:v>
                </c:pt>
                <c:pt idx="2">
                  <c:v>19088</c:v>
                </c:pt>
                <c:pt idx="3">
                  <c:v>20391</c:v>
                </c:pt>
                <c:pt idx="4">
                  <c:v>17270</c:v>
                </c:pt>
                <c:pt idx="5">
                  <c:v>14975</c:v>
                </c:pt>
                <c:pt idx="6">
                  <c:v>12428</c:v>
                </c:pt>
                <c:pt idx="7">
                  <c:v>12438</c:v>
                </c:pt>
                <c:pt idx="8">
                  <c:v>12731</c:v>
                </c:pt>
                <c:pt idx="9">
                  <c:v>9078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48488"/>
        <c:axId val="244248880"/>
      </c:barChart>
      <c:catAx>
        <c:axId val="244248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6.1826409629830804E-2"/>
              <c:y val="2.1276595744680847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4248880"/>
        <c:crosses val="autoZero"/>
        <c:auto val="1"/>
        <c:lblAlgn val="ctr"/>
        <c:lblOffset val="100"/>
        <c:noMultiLvlLbl val="0"/>
      </c:catAx>
      <c:valAx>
        <c:axId val="244248880"/>
        <c:scaling>
          <c:orientation val="minMax"/>
          <c:max val="55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44248488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866056795951569"/>
          <c:y val="0.14935137097224549"/>
          <c:w val="0.10101589423337999"/>
          <c:h val="0.12824761266543824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87.3</c:v>
                </c:pt>
                <c:pt idx="1">
                  <c:v>88.5</c:v>
                </c:pt>
                <c:pt idx="2">
                  <c:v>86.3</c:v>
                </c:pt>
                <c:pt idx="3">
                  <c:v>89.1</c:v>
                </c:pt>
                <c:pt idx="4">
                  <c:v>94.9</c:v>
                </c:pt>
                <c:pt idx="5">
                  <c:v>93.2</c:v>
                </c:pt>
                <c:pt idx="6">
                  <c:v>90.9</c:v>
                </c:pt>
                <c:pt idx="7">
                  <c:v>89.5</c:v>
                </c:pt>
                <c:pt idx="8">
                  <c:v>91.2</c:v>
                </c:pt>
                <c:pt idx="9">
                  <c:v>97.1</c:v>
                </c:pt>
                <c:pt idx="10">
                  <c:v>92.2</c:v>
                </c:pt>
                <c:pt idx="11">
                  <c:v>88.5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93</c:v>
                </c:pt>
                <c:pt idx="1">
                  <c:v>91.6</c:v>
                </c:pt>
                <c:pt idx="2">
                  <c:v>76.7</c:v>
                </c:pt>
                <c:pt idx="3">
                  <c:v>88.2</c:v>
                </c:pt>
                <c:pt idx="4">
                  <c:v>91.4</c:v>
                </c:pt>
                <c:pt idx="5">
                  <c:v>87.4</c:v>
                </c:pt>
                <c:pt idx="6">
                  <c:v>87.9</c:v>
                </c:pt>
                <c:pt idx="7">
                  <c:v>89.2</c:v>
                </c:pt>
                <c:pt idx="8">
                  <c:v>84.7</c:v>
                </c:pt>
                <c:pt idx="9">
                  <c:v>87.3</c:v>
                </c:pt>
                <c:pt idx="10">
                  <c:v>83.1</c:v>
                </c:pt>
                <c:pt idx="11">
                  <c:v>75.2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77.5</c:v>
                </c:pt>
                <c:pt idx="1">
                  <c:v>73</c:v>
                </c:pt>
                <c:pt idx="2">
                  <c:v>75.400000000000006</c:v>
                </c:pt>
                <c:pt idx="3">
                  <c:v>84.5</c:v>
                </c:pt>
                <c:pt idx="4">
                  <c:v>86.8</c:v>
                </c:pt>
                <c:pt idx="5">
                  <c:v>88.4</c:v>
                </c:pt>
                <c:pt idx="6">
                  <c:v>86.3</c:v>
                </c:pt>
                <c:pt idx="7">
                  <c:v>82.4</c:v>
                </c:pt>
                <c:pt idx="8">
                  <c:v>83.7</c:v>
                </c:pt>
                <c:pt idx="9">
                  <c:v>87.4</c:v>
                </c:pt>
                <c:pt idx="10">
                  <c:v>84.9</c:v>
                </c:pt>
                <c:pt idx="11">
                  <c:v>79.099999999999994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77.599999999999994</c:v>
                </c:pt>
                <c:pt idx="1">
                  <c:v>82.9</c:v>
                </c:pt>
                <c:pt idx="2">
                  <c:v>83.6</c:v>
                </c:pt>
                <c:pt idx="3">
                  <c:v>80.900000000000006</c:v>
                </c:pt>
                <c:pt idx="4">
                  <c:v>84.6</c:v>
                </c:pt>
                <c:pt idx="5">
                  <c:v>85.1</c:v>
                </c:pt>
                <c:pt idx="6">
                  <c:v>86.3</c:v>
                </c:pt>
                <c:pt idx="7">
                  <c:v>93.5</c:v>
                </c:pt>
                <c:pt idx="8">
                  <c:v>91</c:v>
                </c:pt>
                <c:pt idx="9">
                  <c:v>88.9</c:v>
                </c:pt>
                <c:pt idx="10">
                  <c:v>82.8</c:v>
                </c:pt>
                <c:pt idx="11">
                  <c:v>75.900000000000006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99413499238521E-3"/>
                  <c:y val="2.3678160919540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81.900000000000006</c:v>
                </c:pt>
                <c:pt idx="1">
                  <c:v>83.2</c:v>
                </c:pt>
                <c:pt idx="2">
                  <c:v>80.2</c:v>
                </c:pt>
                <c:pt idx="3">
                  <c:v>83.3</c:v>
                </c:pt>
                <c:pt idx="4">
                  <c:v>82.7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249664"/>
        <c:axId val="244250056"/>
      </c:lineChart>
      <c:catAx>
        <c:axId val="244249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250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250056"/>
        <c:scaling>
          <c:orientation val="minMax"/>
          <c:max val="10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24966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63.3</c:v>
                </c:pt>
                <c:pt idx="1">
                  <c:v>67.7</c:v>
                </c:pt>
                <c:pt idx="2">
                  <c:v>65.8</c:v>
                </c:pt>
                <c:pt idx="3">
                  <c:v>76.7</c:v>
                </c:pt>
                <c:pt idx="4">
                  <c:v>80.5</c:v>
                </c:pt>
                <c:pt idx="5">
                  <c:v>79.099999999999994</c:v>
                </c:pt>
                <c:pt idx="6">
                  <c:v>81.3</c:v>
                </c:pt>
                <c:pt idx="7">
                  <c:v>71.900000000000006</c:v>
                </c:pt>
                <c:pt idx="8">
                  <c:v>74.900000000000006</c:v>
                </c:pt>
                <c:pt idx="9">
                  <c:v>82.3</c:v>
                </c:pt>
                <c:pt idx="10">
                  <c:v>72.8</c:v>
                </c:pt>
                <c:pt idx="11">
                  <c:v>78.7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71.900000000000006</c:v>
                </c:pt>
                <c:pt idx="1">
                  <c:v>72.8</c:v>
                </c:pt>
                <c:pt idx="2">
                  <c:v>70.8</c:v>
                </c:pt>
                <c:pt idx="3">
                  <c:v>69.3</c:v>
                </c:pt>
                <c:pt idx="4">
                  <c:v>67.3</c:v>
                </c:pt>
                <c:pt idx="5">
                  <c:v>67.400000000000006</c:v>
                </c:pt>
                <c:pt idx="6">
                  <c:v>65.900000000000006</c:v>
                </c:pt>
                <c:pt idx="7">
                  <c:v>59.5</c:v>
                </c:pt>
                <c:pt idx="8">
                  <c:v>62.3</c:v>
                </c:pt>
                <c:pt idx="9">
                  <c:v>71.400000000000006</c:v>
                </c:pt>
                <c:pt idx="10">
                  <c:v>58.5</c:v>
                </c:pt>
                <c:pt idx="11">
                  <c:v>59.7</c:v>
                </c:pt>
              </c:numCache>
            </c:numRef>
          </c:val>
          <c:smooth val="0"/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55.9</c:v>
                </c:pt>
                <c:pt idx="1">
                  <c:v>51.2</c:v>
                </c:pt>
                <c:pt idx="2">
                  <c:v>69.599999999999994</c:v>
                </c:pt>
                <c:pt idx="3">
                  <c:v>75</c:v>
                </c:pt>
                <c:pt idx="4">
                  <c:v>69</c:v>
                </c:pt>
                <c:pt idx="5">
                  <c:v>73.8</c:v>
                </c:pt>
                <c:pt idx="6">
                  <c:v>72.400000000000006</c:v>
                </c:pt>
                <c:pt idx="7">
                  <c:v>71.8</c:v>
                </c:pt>
                <c:pt idx="8">
                  <c:v>69.3</c:v>
                </c:pt>
                <c:pt idx="9">
                  <c:v>71.099999999999994</c:v>
                </c:pt>
                <c:pt idx="10">
                  <c:v>59.4</c:v>
                </c:pt>
                <c:pt idx="11">
                  <c:v>58.7</c:v>
                </c:pt>
              </c:numCache>
            </c:numRef>
          </c:val>
          <c:smooth val="0"/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49.3</c:v>
                </c:pt>
                <c:pt idx="1">
                  <c:v>64.900000000000006</c:v>
                </c:pt>
                <c:pt idx="2">
                  <c:v>65.8</c:v>
                </c:pt>
                <c:pt idx="3">
                  <c:v>72.599999999999994</c:v>
                </c:pt>
                <c:pt idx="4">
                  <c:v>63.4</c:v>
                </c:pt>
                <c:pt idx="5">
                  <c:v>66.2</c:v>
                </c:pt>
                <c:pt idx="6" formatCode="0.0_ ">
                  <c:v>68</c:v>
                </c:pt>
                <c:pt idx="7">
                  <c:v>72.900000000000006</c:v>
                </c:pt>
                <c:pt idx="8">
                  <c:v>69.599999999999994</c:v>
                </c:pt>
                <c:pt idx="9">
                  <c:v>66.400000000000006</c:v>
                </c:pt>
                <c:pt idx="10">
                  <c:v>65.099999999999994</c:v>
                </c:pt>
                <c:pt idx="11">
                  <c:v>62.1</c:v>
                </c:pt>
              </c:numCache>
            </c:numRef>
          </c:val>
          <c:smooth val="0"/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682560693510346E-3"/>
                  <c:y val="7.5757575757575758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63.2</c:v>
                </c:pt>
                <c:pt idx="1">
                  <c:v>70</c:v>
                </c:pt>
                <c:pt idx="2">
                  <c:v>71.900000000000006</c:v>
                </c:pt>
                <c:pt idx="3">
                  <c:v>79.599999999999994</c:v>
                </c:pt>
                <c:pt idx="4">
                  <c:v>76.7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250840"/>
        <c:axId val="244251232"/>
      </c:lineChart>
      <c:catAx>
        <c:axId val="244250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25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251232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25084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71.7</c:v>
                </c:pt>
                <c:pt idx="1">
                  <c:v>76.400000000000006</c:v>
                </c:pt>
                <c:pt idx="2">
                  <c:v>76.5</c:v>
                </c:pt>
                <c:pt idx="3">
                  <c:v>85.8</c:v>
                </c:pt>
                <c:pt idx="4">
                  <c:v>84.3</c:v>
                </c:pt>
                <c:pt idx="5">
                  <c:v>85.1</c:v>
                </c:pt>
                <c:pt idx="6">
                  <c:v>89.6</c:v>
                </c:pt>
                <c:pt idx="7">
                  <c:v>80.5</c:v>
                </c:pt>
                <c:pt idx="8">
                  <c:v>81.900000000000006</c:v>
                </c:pt>
                <c:pt idx="9">
                  <c:v>84.3</c:v>
                </c:pt>
                <c:pt idx="10">
                  <c:v>79.400000000000006</c:v>
                </c:pt>
                <c:pt idx="11">
                  <c:v>89.1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76.8</c:v>
                </c:pt>
                <c:pt idx="1">
                  <c:v>79.7</c:v>
                </c:pt>
                <c:pt idx="2">
                  <c:v>93</c:v>
                </c:pt>
                <c:pt idx="3">
                  <c:v>77</c:v>
                </c:pt>
                <c:pt idx="4">
                  <c:v>73.2</c:v>
                </c:pt>
                <c:pt idx="5">
                  <c:v>77.599999999999994</c:v>
                </c:pt>
                <c:pt idx="6">
                  <c:v>74.8</c:v>
                </c:pt>
                <c:pt idx="7">
                  <c:v>66.5</c:v>
                </c:pt>
                <c:pt idx="8">
                  <c:v>74.2</c:v>
                </c:pt>
                <c:pt idx="9">
                  <c:v>81.5</c:v>
                </c:pt>
                <c:pt idx="10">
                  <c:v>71.099999999999994</c:v>
                </c:pt>
                <c:pt idx="11">
                  <c:v>80.400000000000006</c:v>
                </c:pt>
              </c:numCache>
            </c:numRef>
          </c:val>
          <c:smooth val="0"/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71.8</c:v>
                </c:pt>
                <c:pt idx="1">
                  <c:v>71</c:v>
                </c:pt>
                <c:pt idx="2">
                  <c:v>92.1</c:v>
                </c:pt>
                <c:pt idx="3">
                  <c:v>88</c:v>
                </c:pt>
                <c:pt idx="4">
                  <c:v>79.2</c:v>
                </c:pt>
                <c:pt idx="5">
                  <c:v>83.3</c:v>
                </c:pt>
                <c:pt idx="6">
                  <c:v>84.1</c:v>
                </c:pt>
                <c:pt idx="7">
                  <c:v>87.4</c:v>
                </c:pt>
                <c:pt idx="8">
                  <c:v>82.6</c:v>
                </c:pt>
                <c:pt idx="9">
                  <c:v>80.900000000000006</c:v>
                </c:pt>
                <c:pt idx="10">
                  <c:v>70.3</c:v>
                </c:pt>
                <c:pt idx="11">
                  <c:v>75</c:v>
                </c:pt>
              </c:numCache>
            </c:numRef>
          </c:val>
          <c:smooth val="0"/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63.9</c:v>
                </c:pt>
                <c:pt idx="1">
                  <c:v>77.5</c:v>
                </c:pt>
                <c:pt idx="2">
                  <c:v>78.599999999999994</c:v>
                </c:pt>
                <c:pt idx="3">
                  <c:v>89.9</c:v>
                </c:pt>
                <c:pt idx="4">
                  <c:v>74.400000000000006</c:v>
                </c:pt>
                <c:pt idx="5">
                  <c:v>77.8</c:v>
                </c:pt>
                <c:pt idx="6">
                  <c:v>78.599999999999994</c:v>
                </c:pt>
                <c:pt idx="7">
                  <c:v>77</c:v>
                </c:pt>
                <c:pt idx="8">
                  <c:v>76.900000000000006</c:v>
                </c:pt>
                <c:pt idx="9">
                  <c:v>74.900000000000006</c:v>
                </c:pt>
                <c:pt idx="10">
                  <c:v>79.400000000000006</c:v>
                </c:pt>
                <c:pt idx="11">
                  <c:v>82.7</c:v>
                </c:pt>
              </c:numCache>
            </c:numRef>
          </c:val>
          <c:smooth val="0"/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6.0255476696732344E-3"/>
                  <c:y val="2.57990867579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76.3</c:v>
                </c:pt>
                <c:pt idx="1">
                  <c:v>84</c:v>
                </c:pt>
                <c:pt idx="2">
                  <c:v>89.9</c:v>
                </c:pt>
                <c:pt idx="3">
                  <c:v>95.5</c:v>
                </c:pt>
                <c:pt idx="4">
                  <c:v>92.8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252016"/>
        <c:axId val="245709904"/>
      </c:lineChart>
      <c:catAx>
        <c:axId val="244252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70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709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2520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12.3</c:v>
                </c:pt>
                <c:pt idx="1">
                  <c:v>12.6</c:v>
                </c:pt>
                <c:pt idx="2">
                  <c:v>13.7</c:v>
                </c:pt>
                <c:pt idx="3">
                  <c:v>12.9</c:v>
                </c:pt>
                <c:pt idx="4">
                  <c:v>12.4</c:v>
                </c:pt>
                <c:pt idx="5">
                  <c:v>13.7</c:v>
                </c:pt>
                <c:pt idx="6">
                  <c:v>15</c:v>
                </c:pt>
                <c:pt idx="7">
                  <c:v>14</c:v>
                </c:pt>
                <c:pt idx="8">
                  <c:v>13</c:v>
                </c:pt>
                <c:pt idx="9">
                  <c:v>11.7</c:v>
                </c:pt>
                <c:pt idx="10">
                  <c:v>11.9</c:v>
                </c:pt>
                <c:pt idx="11">
                  <c:v>12.5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18.2</c:v>
                </c:pt>
                <c:pt idx="1">
                  <c:v>14.4</c:v>
                </c:pt>
                <c:pt idx="2">
                  <c:v>13.5</c:v>
                </c:pt>
                <c:pt idx="3">
                  <c:v>14</c:v>
                </c:pt>
                <c:pt idx="4">
                  <c:v>13.8</c:v>
                </c:pt>
                <c:pt idx="5">
                  <c:v>13.8</c:v>
                </c:pt>
                <c:pt idx="6">
                  <c:v>14.3</c:v>
                </c:pt>
                <c:pt idx="7">
                  <c:v>11.5</c:v>
                </c:pt>
                <c:pt idx="8">
                  <c:v>13.6</c:v>
                </c:pt>
                <c:pt idx="9">
                  <c:v>11.5</c:v>
                </c:pt>
                <c:pt idx="10">
                  <c:v>12.3</c:v>
                </c:pt>
                <c:pt idx="11">
                  <c:v>14.9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11.3</c:v>
                </c:pt>
                <c:pt idx="1">
                  <c:v>12.7</c:v>
                </c:pt>
                <c:pt idx="2">
                  <c:v>15.1</c:v>
                </c:pt>
                <c:pt idx="3">
                  <c:v>11.3</c:v>
                </c:pt>
                <c:pt idx="4">
                  <c:v>13.7</c:v>
                </c:pt>
                <c:pt idx="5">
                  <c:v>14</c:v>
                </c:pt>
                <c:pt idx="6">
                  <c:v>16.100000000000001</c:v>
                </c:pt>
                <c:pt idx="7">
                  <c:v>11.4</c:v>
                </c:pt>
                <c:pt idx="8">
                  <c:v>14.7</c:v>
                </c:pt>
                <c:pt idx="9">
                  <c:v>12.9</c:v>
                </c:pt>
                <c:pt idx="10">
                  <c:v>15.2</c:v>
                </c:pt>
                <c:pt idx="11">
                  <c:v>14.5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11.9</c:v>
                </c:pt>
                <c:pt idx="1">
                  <c:v>14</c:v>
                </c:pt>
                <c:pt idx="2">
                  <c:v>15.1</c:v>
                </c:pt>
                <c:pt idx="3">
                  <c:v>12.7</c:v>
                </c:pt>
                <c:pt idx="4">
                  <c:v>12.4</c:v>
                </c:pt>
                <c:pt idx="5">
                  <c:v>13.3</c:v>
                </c:pt>
                <c:pt idx="6">
                  <c:v>13.5</c:v>
                </c:pt>
                <c:pt idx="7">
                  <c:v>12.5</c:v>
                </c:pt>
                <c:pt idx="8">
                  <c:v>12.8</c:v>
                </c:pt>
                <c:pt idx="9">
                  <c:v>12</c:v>
                </c:pt>
                <c:pt idx="10">
                  <c:v>13.9</c:v>
                </c:pt>
                <c:pt idx="11">
                  <c:v>14.4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9.8351377952755909E-3"/>
                  <c:y val="4.2185792349726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536526684164477E-2"/>
                  <c:y val="-5.6174863387978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12.8</c:v>
                </c:pt>
                <c:pt idx="1">
                  <c:v>13.9</c:v>
                </c:pt>
                <c:pt idx="2">
                  <c:v>14.7</c:v>
                </c:pt>
                <c:pt idx="3">
                  <c:v>15.6</c:v>
                </c:pt>
                <c:pt idx="4">
                  <c:v>16.100000000000001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710688"/>
        <c:axId val="245711080"/>
      </c:lineChart>
      <c:catAx>
        <c:axId val="245710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711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711080"/>
        <c:scaling>
          <c:orientation val="minMax"/>
          <c:max val="19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7106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22.8</c:v>
                </c:pt>
                <c:pt idx="1">
                  <c:v>22.8</c:v>
                </c:pt>
                <c:pt idx="2">
                  <c:v>23.2</c:v>
                </c:pt>
                <c:pt idx="3">
                  <c:v>21.8</c:v>
                </c:pt>
                <c:pt idx="4">
                  <c:v>21.2</c:v>
                </c:pt>
                <c:pt idx="5">
                  <c:v>22.2</c:v>
                </c:pt>
                <c:pt idx="6">
                  <c:v>21.5</c:v>
                </c:pt>
                <c:pt idx="7">
                  <c:v>22</c:v>
                </c:pt>
                <c:pt idx="8">
                  <c:v>21.8</c:v>
                </c:pt>
                <c:pt idx="9">
                  <c:v>19.899999999999999</c:v>
                </c:pt>
                <c:pt idx="10">
                  <c:v>19.2</c:v>
                </c:pt>
                <c:pt idx="11">
                  <c:v>19.2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25.5</c:v>
                </c:pt>
                <c:pt idx="1">
                  <c:v>28.1</c:v>
                </c:pt>
                <c:pt idx="2">
                  <c:v>20.6</c:v>
                </c:pt>
                <c:pt idx="3">
                  <c:v>22</c:v>
                </c:pt>
                <c:pt idx="4">
                  <c:v>23.2</c:v>
                </c:pt>
                <c:pt idx="5">
                  <c:v>24.5</c:v>
                </c:pt>
                <c:pt idx="6">
                  <c:v>24</c:v>
                </c:pt>
                <c:pt idx="7">
                  <c:v>22.4</c:v>
                </c:pt>
                <c:pt idx="8">
                  <c:v>22.9</c:v>
                </c:pt>
                <c:pt idx="9">
                  <c:v>20.9</c:v>
                </c:pt>
                <c:pt idx="10">
                  <c:v>21</c:v>
                </c:pt>
                <c:pt idx="11">
                  <c:v>21.5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21.2</c:v>
                </c:pt>
                <c:pt idx="1">
                  <c:v>22.2</c:v>
                </c:pt>
                <c:pt idx="2">
                  <c:v>23.7</c:v>
                </c:pt>
                <c:pt idx="3">
                  <c:v>23.1</c:v>
                </c:pt>
                <c:pt idx="4">
                  <c:v>25.1</c:v>
                </c:pt>
                <c:pt idx="5">
                  <c:v>23.7</c:v>
                </c:pt>
                <c:pt idx="6">
                  <c:v>25.8</c:v>
                </c:pt>
                <c:pt idx="7">
                  <c:v>24.1</c:v>
                </c:pt>
                <c:pt idx="8">
                  <c:v>24.1</c:v>
                </c:pt>
                <c:pt idx="9">
                  <c:v>22.3</c:v>
                </c:pt>
                <c:pt idx="10">
                  <c:v>23.7</c:v>
                </c:pt>
                <c:pt idx="11">
                  <c:v>26.1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25.9</c:v>
                </c:pt>
                <c:pt idx="1">
                  <c:v>25.7</c:v>
                </c:pt>
                <c:pt idx="2">
                  <c:v>25.6</c:v>
                </c:pt>
                <c:pt idx="3">
                  <c:v>23.7</c:v>
                </c:pt>
                <c:pt idx="4">
                  <c:v>24</c:v>
                </c:pt>
                <c:pt idx="5">
                  <c:v>23.2</c:v>
                </c:pt>
                <c:pt idx="6">
                  <c:v>22.7</c:v>
                </c:pt>
                <c:pt idx="7">
                  <c:v>22</c:v>
                </c:pt>
                <c:pt idx="8">
                  <c:v>22.5</c:v>
                </c:pt>
                <c:pt idx="9">
                  <c:v>21.8</c:v>
                </c:pt>
                <c:pt idx="10">
                  <c:v>22.4</c:v>
                </c:pt>
                <c:pt idx="11">
                  <c:v>21.1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6.3629155730533767E-3"/>
                  <c:y val="3.6956521739130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21.8</c:v>
                </c:pt>
                <c:pt idx="1">
                  <c:v>23</c:v>
                </c:pt>
                <c:pt idx="2">
                  <c:v>22.8</c:v>
                </c:pt>
                <c:pt idx="3">
                  <c:v>23.1</c:v>
                </c:pt>
                <c:pt idx="4">
                  <c:v>23.5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711864"/>
        <c:axId val="245712256"/>
      </c:lineChart>
      <c:catAx>
        <c:axId val="245711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71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712256"/>
        <c:scaling>
          <c:orientation val="minMax"/>
          <c:max val="29"/>
          <c:min val="1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711864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平成</a:t>
            </a:r>
            <a:r>
              <a:rPr lang="en-US" altLang="ja-JP" sz="1200" baseline="0"/>
              <a:t>29</a:t>
            </a:r>
            <a:r>
              <a:rPr lang="ja-JP" altLang="en-US" sz="1200" baseline="0"/>
              <a:t>年</a:t>
            </a:r>
            <a:r>
              <a:rPr lang="en-US" altLang="ja-JP" sz="1200" baseline="0"/>
              <a:t>5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3972055888223553E-2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035769348571565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99201596806372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125969</c:v>
                </c:pt>
                <c:pt idx="1">
                  <c:v>246152</c:v>
                </c:pt>
                <c:pt idx="2">
                  <c:v>303140</c:v>
                </c:pt>
                <c:pt idx="3">
                  <c:v>52164</c:v>
                </c:pt>
                <c:pt idx="4">
                  <c:v>313181</c:v>
                </c:pt>
                <c:pt idx="5">
                  <c:v>481183</c:v>
                </c:pt>
              </c:numCache>
            </c:numRef>
          </c:val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-1.035769348571565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960079840320743E-3"/>
                  <c:y val="2.82485812872945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68895</c:v>
                </c:pt>
                <c:pt idx="1">
                  <c:v>135651</c:v>
                </c:pt>
                <c:pt idx="2">
                  <c:v>186122</c:v>
                </c:pt>
                <c:pt idx="3">
                  <c:v>33124</c:v>
                </c:pt>
                <c:pt idx="4">
                  <c:v>101056</c:v>
                </c:pt>
                <c:pt idx="5">
                  <c:v>256184</c:v>
                </c:pt>
              </c:numCache>
            </c:numRef>
          </c:val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0.64644572625010266</c:v>
                </c:pt>
                <c:pt idx="1">
                  <c:v>0.64470944439933686</c:v>
                </c:pt>
                <c:pt idx="2">
                  <c:v>0.61958623396053647</c:v>
                </c:pt>
                <c:pt idx="3">
                  <c:v>0.61162179908076164</c:v>
                </c:pt>
                <c:pt idx="4">
                  <c:v>0.75604303816414276</c:v>
                </c:pt>
                <c:pt idx="5">
                  <c:v>0.65256920909126659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144600"/>
        <c:axId val="191143536"/>
        <c:axId val="0"/>
      </c:bar3DChart>
      <c:catAx>
        <c:axId val="191144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1143536"/>
        <c:crosses val="autoZero"/>
        <c:auto val="1"/>
        <c:lblAlgn val="ctr"/>
        <c:lblOffset val="100"/>
        <c:noMultiLvlLbl val="0"/>
      </c:catAx>
      <c:valAx>
        <c:axId val="19114353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91144600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53.8</c:v>
                </c:pt>
                <c:pt idx="1">
                  <c:v>55.2</c:v>
                </c:pt>
                <c:pt idx="2">
                  <c:v>58.8</c:v>
                </c:pt>
                <c:pt idx="3">
                  <c:v>60</c:v>
                </c:pt>
                <c:pt idx="4">
                  <c:v>59.2</c:v>
                </c:pt>
                <c:pt idx="5">
                  <c:v>60.6</c:v>
                </c:pt>
                <c:pt idx="6">
                  <c:v>69.900000000000006</c:v>
                </c:pt>
                <c:pt idx="7">
                  <c:v>63.1</c:v>
                </c:pt>
                <c:pt idx="8">
                  <c:v>59.9</c:v>
                </c:pt>
                <c:pt idx="9">
                  <c:v>60.7</c:v>
                </c:pt>
                <c:pt idx="10">
                  <c:v>62.6</c:v>
                </c:pt>
                <c:pt idx="11">
                  <c:v>65.2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67.400000000000006</c:v>
                </c:pt>
                <c:pt idx="1">
                  <c:v>48.9</c:v>
                </c:pt>
                <c:pt idx="2">
                  <c:v>70.8</c:v>
                </c:pt>
                <c:pt idx="3">
                  <c:v>62</c:v>
                </c:pt>
                <c:pt idx="4">
                  <c:v>58.4</c:v>
                </c:pt>
                <c:pt idx="5">
                  <c:v>55.4</c:v>
                </c:pt>
                <c:pt idx="6">
                  <c:v>59.8</c:v>
                </c:pt>
                <c:pt idx="7">
                  <c:v>53.2</c:v>
                </c:pt>
                <c:pt idx="8">
                  <c:v>59</c:v>
                </c:pt>
                <c:pt idx="9">
                  <c:v>57.2</c:v>
                </c:pt>
                <c:pt idx="10">
                  <c:v>58.4</c:v>
                </c:pt>
                <c:pt idx="11">
                  <c:v>69.099999999999994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53.5</c:v>
                </c:pt>
                <c:pt idx="1">
                  <c:v>56.3</c:v>
                </c:pt>
                <c:pt idx="2">
                  <c:v>62.7</c:v>
                </c:pt>
                <c:pt idx="3">
                  <c:v>49.3</c:v>
                </c:pt>
                <c:pt idx="4">
                  <c:v>52.9</c:v>
                </c:pt>
                <c:pt idx="5">
                  <c:v>60.2</c:v>
                </c:pt>
                <c:pt idx="6">
                  <c:v>61.1</c:v>
                </c:pt>
                <c:pt idx="7">
                  <c:v>49.2</c:v>
                </c:pt>
                <c:pt idx="8">
                  <c:v>60.8</c:v>
                </c:pt>
                <c:pt idx="9">
                  <c:v>59.5</c:v>
                </c:pt>
                <c:pt idx="10">
                  <c:v>62.9</c:v>
                </c:pt>
                <c:pt idx="11">
                  <c:v>53.6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46.2</c:v>
                </c:pt>
                <c:pt idx="1">
                  <c:v>54.4</c:v>
                </c:pt>
                <c:pt idx="2">
                  <c:v>59</c:v>
                </c:pt>
                <c:pt idx="3">
                  <c:v>55.3</c:v>
                </c:pt>
                <c:pt idx="4">
                  <c:v>51.4</c:v>
                </c:pt>
                <c:pt idx="5">
                  <c:v>57.8</c:v>
                </c:pt>
                <c:pt idx="6">
                  <c:v>59.8</c:v>
                </c:pt>
                <c:pt idx="7">
                  <c:v>57.4</c:v>
                </c:pt>
                <c:pt idx="8">
                  <c:v>56.4</c:v>
                </c:pt>
                <c:pt idx="9">
                  <c:v>56</c:v>
                </c:pt>
                <c:pt idx="10">
                  <c:v>61.8</c:v>
                </c:pt>
                <c:pt idx="11">
                  <c:v>69.099999999999994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092069104938904E-3"/>
                  <c:y val="4.1355932203389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5100155561494761E-2"/>
                  <c:y val="-4.903954802259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57.9</c:v>
                </c:pt>
                <c:pt idx="1">
                  <c:v>59.2</c:v>
                </c:pt>
                <c:pt idx="2">
                  <c:v>64.3</c:v>
                </c:pt>
                <c:pt idx="3">
                  <c:v>67.400000000000006</c:v>
                </c:pt>
                <c:pt idx="4">
                  <c:v>68.5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713040"/>
        <c:axId val="245713432"/>
      </c:lineChart>
      <c:catAx>
        <c:axId val="2457130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71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713432"/>
        <c:scaling>
          <c:orientation val="minMax"/>
          <c:max val="7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57130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15.9</c:v>
                </c:pt>
                <c:pt idx="1">
                  <c:v>16.100000000000001</c:v>
                </c:pt>
                <c:pt idx="2">
                  <c:v>19.7</c:v>
                </c:pt>
                <c:pt idx="3">
                  <c:v>17.5</c:v>
                </c:pt>
                <c:pt idx="4">
                  <c:v>19.100000000000001</c:v>
                </c:pt>
                <c:pt idx="5">
                  <c:v>17.3</c:v>
                </c:pt>
                <c:pt idx="6">
                  <c:v>17.3</c:v>
                </c:pt>
                <c:pt idx="7">
                  <c:v>15.6</c:v>
                </c:pt>
                <c:pt idx="8">
                  <c:v>17.7</c:v>
                </c:pt>
                <c:pt idx="9">
                  <c:v>15.5</c:v>
                </c:pt>
                <c:pt idx="10">
                  <c:v>18.399999999999999</c:v>
                </c:pt>
                <c:pt idx="11">
                  <c:v>16.899999999999999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18.2</c:v>
                </c:pt>
                <c:pt idx="1">
                  <c:v>17</c:v>
                </c:pt>
                <c:pt idx="2">
                  <c:v>18</c:v>
                </c:pt>
                <c:pt idx="3">
                  <c:v>19.2</c:v>
                </c:pt>
                <c:pt idx="4">
                  <c:v>19.7</c:v>
                </c:pt>
                <c:pt idx="5">
                  <c:v>17.600000000000001</c:v>
                </c:pt>
                <c:pt idx="6">
                  <c:v>19.899999999999999</c:v>
                </c:pt>
                <c:pt idx="7">
                  <c:v>15</c:v>
                </c:pt>
                <c:pt idx="8">
                  <c:v>15.4</c:v>
                </c:pt>
                <c:pt idx="9">
                  <c:v>17.5</c:v>
                </c:pt>
                <c:pt idx="10">
                  <c:v>16.8</c:v>
                </c:pt>
                <c:pt idx="11">
                  <c:v>16.100000000000001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12.5</c:v>
                </c:pt>
                <c:pt idx="1">
                  <c:v>15.5</c:v>
                </c:pt>
                <c:pt idx="2">
                  <c:v>16.8</c:v>
                </c:pt>
                <c:pt idx="3">
                  <c:v>16.399999999999999</c:v>
                </c:pt>
                <c:pt idx="4">
                  <c:v>20.3</c:v>
                </c:pt>
                <c:pt idx="5">
                  <c:v>16.899999999999999</c:v>
                </c:pt>
                <c:pt idx="6">
                  <c:v>18</c:v>
                </c:pt>
                <c:pt idx="7">
                  <c:v>20</c:v>
                </c:pt>
                <c:pt idx="8">
                  <c:v>17.5</c:v>
                </c:pt>
                <c:pt idx="9">
                  <c:v>18.8</c:v>
                </c:pt>
                <c:pt idx="10">
                  <c:v>18.2</c:v>
                </c:pt>
                <c:pt idx="11">
                  <c:v>16.899999999999999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20.100000000000001</c:v>
                </c:pt>
                <c:pt idx="1">
                  <c:v>17.8</c:v>
                </c:pt>
                <c:pt idx="2">
                  <c:v>17.3</c:v>
                </c:pt>
                <c:pt idx="3">
                  <c:v>15.5</c:v>
                </c:pt>
                <c:pt idx="4">
                  <c:v>16.5</c:v>
                </c:pt>
                <c:pt idx="5">
                  <c:v>17.7</c:v>
                </c:pt>
                <c:pt idx="6">
                  <c:v>20.3</c:v>
                </c:pt>
                <c:pt idx="7">
                  <c:v>17.2</c:v>
                </c:pt>
                <c:pt idx="8">
                  <c:v>17.3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5.8077273628329769E-4"/>
                  <c:y val="1.2441314553990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359511523200595E-2"/>
                  <c:y val="-7.4413145539906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14.7</c:v>
                </c:pt>
                <c:pt idx="2">
                  <c:v>19.899999999999999</c:v>
                </c:pt>
                <c:pt idx="3">
                  <c:v>20</c:v>
                </c:pt>
                <c:pt idx="4">
                  <c:v>23.4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169904"/>
        <c:axId val="246170296"/>
      </c:lineChart>
      <c:catAx>
        <c:axId val="246169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170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170296"/>
        <c:scaling>
          <c:orientation val="minMax"/>
          <c:max val="25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16990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31.5</c:v>
                </c:pt>
                <c:pt idx="1">
                  <c:v>31.9</c:v>
                </c:pt>
                <c:pt idx="2">
                  <c:v>33.200000000000003</c:v>
                </c:pt>
                <c:pt idx="3">
                  <c:v>31.3</c:v>
                </c:pt>
                <c:pt idx="4">
                  <c:v>31.7</c:v>
                </c:pt>
                <c:pt idx="5">
                  <c:v>30.8</c:v>
                </c:pt>
                <c:pt idx="6">
                  <c:v>29.2</c:v>
                </c:pt>
                <c:pt idx="7">
                  <c:v>29.1</c:v>
                </c:pt>
                <c:pt idx="8">
                  <c:v>30.5</c:v>
                </c:pt>
                <c:pt idx="9">
                  <c:v>29.2</c:v>
                </c:pt>
                <c:pt idx="10">
                  <c:v>29.6</c:v>
                </c:pt>
                <c:pt idx="11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31.6</c:v>
                </c:pt>
                <c:pt idx="1">
                  <c:v>32</c:v>
                </c:pt>
                <c:pt idx="2">
                  <c:v>30.9</c:v>
                </c:pt>
                <c:pt idx="3">
                  <c:v>31.3</c:v>
                </c:pt>
                <c:pt idx="4">
                  <c:v>34</c:v>
                </c:pt>
                <c:pt idx="5">
                  <c:v>33.5</c:v>
                </c:pt>
                <c:pt idx="6">
                  <c:v>34.4</c:v>
                </c:pt>
                <c:pt idx="7">
                  <c:v>34.5</c:v>
                </c:pt>
                <c:pt idx="8">
                  <c:v>33</c:v>
                </c:pt>
                <c:pt idx="9">
                  <c:v>34.200000000000003</c:v>
                </c:pt>
                <c:pt idx="10">
                  <c:v>35.4</c:v>
                </c:pt>
                <c:pt idx="11">
                  <c:v>34.200000000000003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31.5</c:v>
                </c:pt>
                <c:pt idx="1">
                  <c:v>33.1</c:v>
                </c:pt>
                <c:pt idx="2">
                  <c:v>32.799999999999997</c:v>
                </c:pt>
                <c:pt idx="3">
                  <c:v>31.9</c:v>
                </c:pt>
                <c:pt idx="4">
                  <c:v>35.799999999999997</c:v>
                </c:pt>
                <c:pt idx="5">
                  <c:v>33.4</c:v>
                </c:pt>
                <c:pt idx="6">
                  <c:v>34.200000000000003</c:v>
                </c:pt>
                <c:pt idx="7">
                  <c:v>34.200000000000003</c:v>
                </c:pt>
                <c:pt idx="8">
                  <c:v>35</c:v>
                </c:pt>
                <c:pt idx="9">
                  <c:v>35.4</c:v>
                </c:pt>
                <c:pt idx="10">
                  <c:v>36.6</c:v>
                </c:pt>
                <c:pt idx="11">
                  <c:v>34.5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41</c:v>
                </c:pt>
                <c:pt idx="1">
                  <c:v>42.3</c:v>
                </c:pt>
                <c:pt idx="2">
                  <c:v>42</c:v>
                </c:pt>
                <c:pt idx="3">
                  <c:v>39.1</c:v>
                </c:pt>
                <c:pt idx="4">
                  <c:v>38.700000000000003</c:v>
                </c:pt>
                <c:pt idx="5">
                  <c:v>37.4</c:v>
                </c:pt>
                <c:pt idx="6">
                  <c:v>37.5</c:v>
                </c:pt>
                <c:pt idx="7">
                  <c:v>36.5</c:v>
                </c:pt>
                <c:pt idx="8">
                  <c:v>37.1</c:v>
                </c:pt>
                <c:pt idx="9">
                  <c:v>38.6</c:v>
                </c:pt>
                <c:pt idx="10">
                  <c:v>38.4</c:v>
                </c:pt>
                <c:pt idx="11">
                  <c:v>37.6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8.1521002535233558E-3"/>
                  <c:y val="1.2619047619047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38</c:v>
                </c:pt>
                <c:pt idx="1">
                  <c:v>35.700000000000003</c:v>
                </c:pt>
                <c:pt idx="2">
                  <c:v>37</c:v>
                </c:pt>
                <c:pt idx="3">
                  <c:v>36.799999999999997</c:v>
                </c:pt>
                <c:pt idx="4">
                  <c:v>39.200000000000003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171080"/>
        <c:axId val="246171472"/>
      </c:lineChart>
      <c:catAx>
        <c:axId val="246171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17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17147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17108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General</c:formatCode>
                <c:ptCount val="12"/>
                <c:pt idx="0">
                  <c:v>50.1</c:v>
                </c:pt>
                <c:pt idx="1">
                  <c:v>50.2</c:v>
                </c:pt>
                <c:pt idx="2">
                  <c:v>58.3</c:v>
                </c:pt>
                <c:pt idx="3">
                  <c:v>57.1</c:v>
                </c:pt>
                <c:pt idx="4">
                  <c:v>59.9</c:v>
                </c:pt>
                <c:pt idx="5">
                  <c:v>56.7</c:v>
                </c:pt>
                <c:pt idx="6">
                  <c:v>60.5</c:v>
                </c:pt>
                <c:pt idx="7">
                  <c:v>53.5</c:v>
                </c:pt>
                <c:pt idx="8">
                  <c:v>56.9</c:v>
                </c:pt>
                <c:pt idx="9">
                  <c:v>54</c:v>
                </c:pt>
                <c:pt idx="10">
                  <c:v>62</c:v>
                </c:pt>
                <c:pt idx="11">
                  <c:v>58.8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General</c:formatCode>
                <c:ptCount val="12"/>
                <c:pt idx="0">
                  <c:v>55.9</c:v>
                </c:pt>
                <c:pt idx="1">
                  <c:v>52.6</c:v>
                </c:pt>
                <c:pt idx="2">
                  <c:v>59</c:v>
                </c:pt>
                <c:pt idx="3">
                  <c:v>60.9</c:v>
                </c:pt>
                <c:pt idx="4">
                  <c:v>56.1</c:v>
                </c:pt>
                <c:pt idx="5">
                  <c:v>52.8</c:v>
                </c:pt>
                <c:pt idx="6">
                  <c:v>57.2</c:v>
                </c:pt>
                <c:pt idx="7">
                  <c:v>43.3</c:v>
                </c:pt>
                <c:pt idx="8">
                  <c:v>47.8</c:v>
                </c:pt>
                <c:pt idx="9">
                  <c:v>50.4</c:v>
                </c:pt>
                <c:pt idx="10">
                  <c:v>46.6</c:v>
                </c:pt>
                <c:pt idx="11">
                  <c:v>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General</c:formatCode>
                <c:ptCount val="12"/>
                <c:pt idx="0">
                  <c:v>42.1</c:v>
                </c:pt>
                <c:pt idx="1">
                  <c:v>45.6</c:v>
                </c:pt>
                <c:pt idx="2">
                  <c:v>51.4</c:v>
                </c:pt>
                <c:pt idx="3">
                  <c:v>51.9</c:v>
                </c:pt>
                <c:pt idx="4">
                  <c:v>54.2</c:v>
                </c:pt>
                <c:pt idx="5">
                  <c:v>52.4</c:v>
                </c:pt>
                <c:pt idx="6">
                  <c:v>52.1</c:v>
                </c:pt>
                <c:pt idx="7">
                  <c:v>58.5</c:v>
                </c:pt>
                <c:pt idx="8">
                  <c:v>49.4</c:v>
                </c:pt>
                <c:pt idx="9">
                  <c:v>52.9</c:v>
                </c:pt>
                <c:pt idx="10">
                  <c:v>48.8</c:v>
                </c:pt>
                <c:pt idx="11">
                  <c:v>50.5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General</c:formatCode>
                <c:ptCount val="12"/>
                <c:pt idx="0">
                  <c:v>44.7</c:v>
                </c:pt>
                <c:pt idx="1">
                  <c:v>41.1</c:v>
                </c:pt>
                <c:pt idx="2">
                  <c:v>41.4</c:v>
                </c:pt>
                <c:pt idx="3">
                  <c:v>41.7</c:v>
                </c:pt>
                <c:pt idx="4">
                  <c:v>43</c:v>
                </c:pt>
                <c:pt idx="5">
                  <c:v>48.2</c:v>
                </c:pt>
                <c:pt idx="6" formatCode="0.0_ ">
                  <c:v>54</c:v>
                </c:pt>
                <c:pt idx="7">
                  <c:v>47.7</c:v>
                </c:pt>
                <c:pt idx="8">
                  <c:v>46.3</c:v>
                </c:pt>
                <c:pt idx="9">
                  <c:v>45.7</c:v>
                </c:pt>
                <c:pt idx="10">
                  <c:v>45.3</c:v>
                </c:pt>
                <c:pt idx="11">
                  <c:v>50.3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9.5860566448801744E-3"/>
                  <c:y val="5.4123112659698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General</c:formatCode>
                <c:ptCount val="12"/>
                <c:pt idx="0">
                  <c:v>44</c:v>
                </c:pt>
                <c:pt idx="1">
                  <c:v>42.9</c:v>
                </c:pt>
                <c:pt idx="2">
                  <c:v>52.9</c:v>
                </c:pt>
                <c:pt idx="3">
                  <c:v>54.6</c:v>
                </c:pt>
                <c:pt idx="4">
                  <c:v>58.6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172256"/>
        <c:axId val="246172648"/>
      </c:lineChart>
      <c:catAx>
        <c:axId val="246172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172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17264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17225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27</c:v>
                </c:pt>
                <c:pt idx="1">
                  <c:v>30</c:v>
                </c:pt>
                <c:pt idx="2">
                  <c:v>28.8</c:v>
                </c:pt>
                <c:pt idx="3">
                  <c:v>38.200000000000003</c:v>
                </c:pt>
                <c:pt idx="4">
                  <c:v>36.5</c:v>
                </c:pt>
                <c:pt idx="5">
                  <c:v>48.1</c:v>
                </c:pt>
                <c:pt idx="6">
                  <c:v>49.2</c:v>
                </c:pt>
                <c:pt idx="7">
                  <c:v>34.9</c:v>
                </c:pt>
                <c:pt idx="8">
                  <c:v>34.299999999999997</c:v>
                </c:pt>
                <c:pt idx="9">
                  <c:v>43.3</c:v>
                </c:pt>
                <c:pt idx="10">
                  <c:v>40.700000000000003</c:v>
                </c:pt>
                <c:pt idx="11">
                  <c:v>40.1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35.5</c:v>
                </c:pt>
                <c:pt idx="1">
                  <c:v>37.4</c:v>
                </c:pt>
                <c:pt idx="2">
                  <c:v>42.3</c:v>
                </c:pt>
                <c:pt idx="3">
                  <c:v>45.1</c:v>
                </c:pt>
                <c:pt idx="4">
                  <c:v>47</c:v>
                </c:pt>
                <c:pt idx="5">
                  <c:v>49</c:v>
                </c:pt>
                <c:pt idx="6">
                  <c:v>47.4</c:v>
                </c:pt>
                <c:pt idx="7">
                  <c:v>30</c:v>
                </c:pt>
                <c:pt idx="8">
                  <c:v>29.8</c:v>
                </c:pt>
                <c:pt idx="9">
                  <c:v>39.799999999999997</c:v>
                </c:pt>
                <c:pt idx="10">
                  <c:v>33.6</c:v>
                </c:pt>
                <c:pt idx="11">
                  <c:v>36.700000000000003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32.4</c:v>
                </c:pt>
                <c:pt idx="1">
                  <c:v>36.200000000000003</c:v>
                </c:pt>
                <c:pt idx="2">
                  <c:v>34.1</c:v>
                </c:pt>
                <c:pt idx="3">
                  <c:v>46.4</c:v>
                </c:pt>
                <c:pt idx="4">
                  <c:v>41.6</c:v>
                </c:pt>
                <c:pt idx="5">
                  <c:v>47.6</c:v>
                </c:pt>
                <c:pt idx="6">
                  <c:v>44</c:v>
                </c:pt>
                <c:pt idx="7">
                  <c:v>27.3</c:v>
                </c:pt>
                <c:pt idx="8">
                  <c:v>34.799999999999997</c:v>
                </c:pt>
                <c:pt idx="9">
                  <c:v>42</c:v>
                </c:pt>
                <c:pt idx="10">
                  <c:v>32.799999999999997</c:v>
                </c:pt>
                <c:pt idx="11">
                  <c:v>44.4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34.799999999999997</c:v>
                </c:pt>
                <c:pt idx="1">
                  <c:v>36.4</c:v>
                </c:pt>
                <c:pt idx="2">
                  <c:v>35.200000000000003</c:v>
                </c:pt>
                <c:pt idx="3">
                  <c:v>49.9</c:v>
                </c:pt>
                <c:pt idx="4">
                  <c:v>43.1</c:v>
                </c:pt>
                <c:pt idx="5">
                  <c:v>48.2</c:v>
                </c:pt>
                <c:pt idx="6">
                  <c:v>44.6</c:v>
                </c:pt>
                <c:pt idx="7">
                  <c:v>33.799999999999997</c:v>
                </c:pt>
                <c:pt idx="8">
                  <c:v>31.8</c:v>
                </c:pt>
                <c:pt idx="9">
                  <c:v>38.1</c:v>
                </c:pt>
                <c:pt idx="10">
                  <c:v>36.5</c:v>
                </c:pt>
                <c:pt idx="11">
                  <c:v>38.200000000000003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6.3795289296409829E-3"/>
                  <c:y val="2.6525821596244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33.1</c:v>
                </c:pt>
                <c:pt idx="1">
                  <c:v>35.1</c:v>
                </c:pt>
                <c:pt idx="2">
                  <c:v>41.1</c:v>
                </c:pt>
                <c:pt idx="3">
                  <c:v>42.3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422408"/>
        <c:axId val="246422800"/>
      </c:lineChart>
      <c:catAx>
        <c:axId val="246422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42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422800"/>
        <c:scaling>
          <c:orientation val="minMax"/>
          <c:max val="8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4224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35.4</c:v>
                </c:pt>
                <c:pt idx="1">
                  <c:v>33.9</c:v>
                </c:pt>
                <c:pt idx="2">
                  <c:v>29.4</c:v>
                </c:pt>
                <c:pt idx="3">
                  <c:v>30.9</c:v>
                </c:pt>
                <c:pt idx="4">
                  <c:v>30.9</c:v>
                </c:pt>
                <c:pt idx="5">
                  <c:v>31.3</c:v>
                </c:pt>
                <c:pt idx="6">
                  <c:v>29.7</c:v>
                </c:pt>
                <c:pt idx="7">
                  <c:v>26.4</c:v>
                </c:pt>
                <c:pt idx="8">
                  <c:v>24.2</c:v>
                </c:pt>
                <c:pt idx="9">
                  <c:v>25.5</c:v>
                </c:pt>
                <c:pt idx="10">
                  <c:v>28.1</c:v>
                </c:pt>
                <c:pt idx="11">
                  <c:v>30.2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25.8</c:v>
                </c:pt>
                <c:pt idx="1">
                  <c:v>27.6</c:v>
                </c:pt>
                <c:pt idx="2">
                  <c:v>27.8</c:v>
                </c:pt>
                <c:pt idx="3">
                  <c:v>30.9</c:v>
                </c:pt>
                <c:pt idx="4">
                  <c:v>36.200000000000003</c:v>
                </c:pt>
                <c:pt idx="5">
                  <c:v>32.1</c:v>
                </c:pt>
                <c:pt idx="6">
                  <c:v>31.1</c:v>
                </c:pt>
                <c:pt idx="7">
                  <c:v>31.7</c:v>
                </c:pt>
                <c:pt idx="8">
                  <c:v>31.5</c:v>
                </c:pt>
                <c:pt idx="9">
                  <c:v>35.799999999999997</c:v>
                </c:pt>
                <c:pt idx="10">
                  <c:v>36</c:v>
                </c:pt>
                <c:pt idx="11">
                  <c:v>42.3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38.9</c:v>
                </c:pt>
                <c:pt idx="1">
                  <c:v>41.9</c:v>
                </c:pt>
                <c:pt idx="2">
                  <c:v>38.6</c:v>
                </c:pt>
                <c:pt idx="3">
                  <c:v>40.799999999999997</c:v>
                </c:pt>
                <c:pt idx="4">
                  <c:v>45</c:v>
                </c:pt>
                <c:pt idx="5">
                  <c:v>43.7</c:v>
                </c:pt>
                <c:pt idx="6">
                  <c:v>40.799999999999997</c:v>
                </c:pt>
                <c:pt idx="7">
                  <c:v>38.1</c:v>
                </c:pt>
                <c:pt idx="8">
                  <c:v>38.200000000000003</c:v>
                </c:pt>
                <c:pt idx="9">
                  <c:v>41.2</c:v>
                </c:pt>
                <c:pt idx="10">
                  <c:v>41</c:v>
                </c:pt>
                <c:pt idx="11">
                  <c:v>48.4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46.2</c:v>
                </c:pt>
                <c:pt idx="1">
                  <c:v>47.2</c:v>
                </c:pt>
                <c:pt idx="2">
                  <c:v>44.6</c:v>
                </c:pt>
                <c:pt idx="3">
                  <c:v>49.3</c:v>
                </c:pt>
                <c:pt idx="4">
                  <c:v>51.6</c:v>
                </c:pt>
                <c:pt idx="5">
                  <c:v>50</c:v>
                </c:pt>
                <c:pt idx="6">
                  <c:v>46.9</c:v>
                </c:pt>
                <c:pt idx="7">
                  <c:v>46</c:v>
                </c:pt>
                <c:pt idx="8">
                  <c:v>43.8</c:v>
                </c:pt>
                <c:pt idx="9">
                  <c:v>45.9</c:v>
                </c:pt>
                <c:pt idx="10">
                  <c:v>45.7</c:v>
                </c:pt>
                <c:pt idx="11">
                  <c:v>42.4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8.1307875731219878E-3"/>
                  <c:y val="3.09523809523805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531659032817038E-2"/>
                  <c:y val="5.071428571428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42.4</c:v>
                </c:pt>
                <c:pt idx="1">
                  <c:v>42.8</c:v>
                </c:pt>
                <c:pt idx="2">
                  <c:v>43.9</c:v>
                </c:pt>
                <c:pt idx="3">
                  <c:v>47.3</c:v>
                </c:pt>
                <c:pt idx="4">
                  <c:v>50.1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423584"/>
        <c:axId val="246423976"/>
      </c:lineChart>
      <c:catAx>
        <c:axId val="246423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423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423976"/>
        <c:scaling>
          <c:orientation val="minMax"/>
          <c:max val="55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423584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76.5</c:v>
                </c:pt>
                <c:pt idx="1">
                  <c:v>87.9</c:v>
                </c:pt>
                <c:pt idx="2">
                  <c:v>98.2</c:v>
                </c:pt>
                <c:pt idx="3">
                  <c:v>124.2</c:v>
                </c:pt>
                <c:pt idx="4">
                  <c:v>118.2</c:v>
                </c:pt>
                <c:pt idx="5">
                  <c:v>153.80000000000001</c:v>
                </c:pt>
                <c:pt idx="6">
                  <c:v>163.9</c:v>
                </c:pt>
                <c:pt idx="7">
                  <c:v>130.4</c:v>
                </c:pt>
                <c:pt idx="8">
                  <c:v>139.9</c:v>
                </c:pt>
                <c:pt idx="9">
                  <c:v>171.2</c:v>
                </c:pt>
                <c:pt idx="10">
                  <c:v>146.9</c:v>
                </c:pt>
                <c:pt idx="11">
                  <c:v>135.30000000000001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134.30000000000001</c:v>
                </c:pt>
                <c:pt idx="1">
                  <c:v>136.69999999999999</c:v>
                </c:pt>
                <c:pt idx="2">
                  <c:v>152.4</c:v>
                </c:pt>
                <c:pt idx="3">
                  <c:v>148.30000000000001</c:v>
                </c:pt>
                <c:pt idx="4">
                  <c:v>132.19999999999999</c:v>
                </c:pt>
                <c:pt idx="5">
                  <c:v>149.5</c:v>
                </c:pt>
                <c:pt idx="6">
                  <c:v>151.69999999999999</c:v>
                </c:pt>
                <c:pt idx="7">
                  <c:v>94.6</c:v>
                </c:pt>
                <c:pt idx="8">
                  <c:v>94.9</c:v>
                </c:pt>
                <c:pt idx="9">
                  <c:v>111.9</c:v>
                </c:pt>
                <c:pt idx="10">
                  <c:v>93.4</c:v>
                </c:pt>
                <c:pt idx="11">
                  <c:v>85.8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84</c:v>
                </c:pt>
                <c:pt idx="1">
                  <c:v>85.9</c:v>
                </c:pt>
                <c:pt idx="2">
                  <c:v>88.9</c:v>
                </c:pt>
                <c:pt idx="3">
                  <c:v>114.2</c:v>
                </c:pt>
                <c:pt idx="4">
                  <c:v>92.2</c:v>
                </c:pt>
                <c:pt idx="5">
                  <c:v>108.8</c:v>
                </c:pt>
                <c:pt idx="6">
                  <c:v>107.6</c:v>
                </c:pt>
                <c:pt idx="7">
                  <c:v>72.599999999999994</c:v>
                </c:pt>
                <c:pt idx="8">
                  <c:v>91.1</c:v>
                </c:pt>
                <c:pt idx="9">
                  <c:v>101.9</c:v>
                </c:pt>
                <c:pt idx="10">
                  <c:v>80</c:v>
                </c:pt>
                <c:pt idx="11">
                  <c:v>91.1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76</c:v>
                </c:pt>
                <c:pt idx="1">
                  <c:v>76.8</c:v>
                </c:pt>
                <c:pt idx="2">
                  <c:v>79.5</c:v>
                </c:pt>
                <c:pt idx="3">
                  <c:v>101.2</c:v>
                </c:pt>
                <c:pt idx="4">
                  <c:v>83.2</c:v>
                </c:pt>
                <c:pt idx="5">
                  <c:v>96.4</c:v>
                </c:pt>
                <c:pt idx="6">
                  <c:v>95.3</c:v>
                </c:pt>
                <c:pt idx="7">
                  <c:v>73.7</c:v>
                </c:pt>
                <c:pt idx="8">
                  <c:v>73.3</c:v>
                </c:pt>
                <c:pt idx="9">
                  <c:v>82.8</c:v>
                </c:pt>
                <c:pt idx="10">
                  <c:v>79.8</c:v>
                </c:pt>
                <c:pt idx="11">
                  <c:v>90.5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7.8125E-3"/>
                  <c:y val="2.1602787456445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78</c:v>
                </c:pt>
                <c:pt idx="1">
                  <c:v>81.900000000000006</c:v>
                </c:pt>
                <c:pt idx="2">
                  <c:v>93.5</c:v>
                </c:pt>
                <c:pt idx="3">
                  <c:v>89.1</c:v>
                </c:pt>
                <c:pt idx="4">
                  <c:v>85.2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424760"/>
        <c:axId val="246425152"/>
      </c:lineChart>
      <c:catAx>
        <c:axId val="246424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42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425152"/>
        <c:scaling>
          <c:orientation val="minMax"/>
          <c:max val="21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424760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'16・駿遠推移（千ﾄﾝ）'!$A$25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'16・駿遠推移（千ﾄﾝ）'!$B$24:$M$24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'16・駿遠推移（千ﾄﾝ）'!$B$25:$M$25</c:f>
              <c:numCache>
                <c:formatCode>#,##0.0;[Red]\-#,##0.0</c:formatCode>
                <c:ptCount val="12"/>
                <c:pt idx="0">
                  <c:v>62.7</c:v>
                </c:pt>
                <c:pt idx="1">
                  <c:v>69.3</c:v>
                </c:pt>
                <c:pt idx="2">
                  <c:v>98.8</c:v>
                </c:pt>
                <c:pt idx="3">
                  <c:v>94.4</c:v>
                </c:pt>
                <c:pt idx="4">
                  <c:v>89.2</c:v>
                </c:pt>
                <c:pt idx="5">
                  <c:v>94.1</c:v>
                </c:pt>
                <c:pt idx="6">
                  <c:v>98.9</c:v>
                </c:pt>
                <c:pt idx="7">
                  <c:v>96.3</c:v>
                </c:pt>
                <c:pt idx="8">
                  <c:v>88.7</c:v>
                </c:pt>
                <c:pt idx="9">
                  <c:v>91.6</c:v>
                </c:pt>
                <c:pt idx="10">
                  <c:v>81.8</c:v>
                </c:pt>
                <c:pt idx="11">
                  <c:v>76.099999999999994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'16・駿遠推移（千ﾄﾝ）'!$A$26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'16・駿遠推移（千ﾄﾝ）'!$B$24:$M$24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'16・駿遠推移（千ﾄﾝ）'!$B$26:$M$26</c:f>
              <c:numCache>
                <c:formatCode>#,##0.0;[Red]\-#,##0.0</c:formatCode>
                <c:ptCount val="12"/>
                <c:pt idx="0">
                  <c:v>74.8</c:v>
                </c:pt>
                <c:pt idx="1">
                  <c:v>80</c:v>
                </c:pt>
                <c:pt idx="2">
                  <c:v>85.8</c:v>
                </c:pt>
                <c:pt idx="3">
                  <c:v>89.3</c:v>
                </c:pt>
                <c:pt idx="4">
                  <c:v>92</c:v>
                </c:pt>
                <c:pt idx="5">
                  <c:v>92.3</c:v>
                </c:pt>
                <c:pt idx="6">
                  <c:v>93.1</c:v>
                </c:pt>
                <c:pt idx="7">
                  <c:v>83.1</c:v>
                </c:pt>
                <c:pt idx="8">
                  <c:v>74.400000000000006</c:v>
                </c:pt>
                <c:pt idx="9">
                  <c:v>84.4</c:v>
                </c:pt>
                <c:pt idx="10">
                  <c:v>80.8</c:v>
                </c:pt>
                <c:pt idx="11">
                  <c:v>81.400000000000006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'16・駿遠推移（千ﾄﾝ）'!$A$27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'16・駿遠推移（千ﾄﾝ）'!$B$24:$M$24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'16・駿遠推移（千ﾄﾝ）'!$B$27:$M$27</c:f>
              <c:numCache>
                <c:formatCode>#,##0.0;[Red]\-#,##0.0</c:formatCode>
                <c:ptCount val="12"/>
                <c:pt idx="0">
                  <c:v>67.3</c:v>
                </c:pt>
                <c:pt idx="1">
                  <c:v>73</c:v>
                </c:pt>
                <c:pt idx="2">
                  <c:v>86.4</c:v>
                </c:pt>
                <c:pt idx="3">
                  <c:v>89</c:v>
                </c:pt>
                <c:pt idx="4">
                  <c:v>74.5</c:v>
                </c:pt>
                <c:pt idx="5">
                  <c:v>91.5</c:v>
                </c:pt>
                <c:pt idx="6">
                  <c:v>85.7</c:v>
                </c:pt>
                <c:pt idx="7">
                  <c:v>83.3</c:v>
                </c:pt>
                <c:pt idx="8">
                  <c:v>85</c:v>
                </c:pt>
                <c:pt idx="9">
                  <c:v>90.2</c:v>
                </c:pt>
                <c:pt idx="10">
                  <c:v>91.7</c:v>
                </c:pt>
                <c:pt idx="11">
                  <c:v>82.4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'16・駿遠推移（千ﾄﾝ）'!$A$28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'16・駿遠推移（千ﾄﾝ）'!$B$24:$M$24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'16・駿遠推移（千ﾄﾝ）'!$B$28:$M$28</c:f>
              <c:numCache>
                <c:formatCode>#,##0.0;[Red]\-#,##0.0</c:formatCode>
                <c:ptCount val="12"/>
                <c:pt idx="0">
                  <c:v>65.8</c:v>
                </c:pt>
                <c:pt idx="1">
                  <c:v>77.2</c:v>
                </c:pt>
                <c:pt idx="2">
                  <c:v>98.6</c:v>
                </c:pt>
                <c:pt idx="3">
                  <c:v>102.1</c:v>
                </c:pt>
                <c:pt idx="4">
                  <c:v>107.9</c:v>
                </c:pt>
                <c:pt idx="5">
                  <c:v>110.2</c:v>
                </c:pt>
                <c:pt idx="6">
                  <c:v>110.1</c:v>
                </c:pt>
                <c:pt idx="7">
                  <c:v>92.2</c:v>
                </c:pt>
                <c:pt idx="8">
                  <c:v>93.8</c:v>
                </c:pt>
                <c:pt idx="9">
                  <c:v>96.7</c:v>
                </c:pt>
                <c:pt idx="10">
                  <c:v>111.1</c:v>
                </c:pt>
                <c:pt idx="11">
                  <c:v>104.1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'16・駿遠推移（千ﾄﾝ）'!$A$29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1.1526224591575859E-2"/>
                  <c:y val="2.6432748538011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007850186041917E-2"/>
                  <c:y val="-5.3099415204678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5737206001000846E-2"/>
                  <c:y val="-5.7777777777777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'16・駿遠推移（千ﾄﾝ）'!$B$24:$M$24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'16・駿遠推移（千ﾄﾝ）'!$B$29:$M$29</c:f>
              <c:numCache>
                <c:formatCode>#,##0.0;[Red]\-#,##0.0</c:formatCode>
                <c:ptCount val="12"/>
                <c:pt idx="0">
                  <c:v>86.4</c:v>
                </c:pt>
                <c:pt idx="1">
                  <c:v>105.9</c:v>
                </c:pt>
                <c:pt idx="2">
                  <c:v>115.8</c:v>
                </c:pt>
                <c:pt idx="3">
                  <c:v>124.6</c:v>
                </c:pt>
                <c:pt idx="4">
                  <c:v>121.9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425544"/>
        <c:axId val="246561104"/>
      </c:lineChart>
      <c:catAx>
        <c:axId val="246425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56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561104"/>
        <c:scaling>
          <c:orientation val="minMax"/>
          <c:max val="13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4255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'16・駿遠推移（千ﾄﾝ）'!$A$54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'16・駿遠推移（千ﾄﾝ）'!$B$53:$M$53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'16・駿遠推移（千ﾄﾝ）'!$B$54:$M$54</c:f>
              <c:numCache>
                <c:formatCode>#,##0.0;[Red]\-#,##0.0</c:formatCode>
                <c:ptCount val="12"/>
                <c:pt idx="0">
                  <c:v>80</c:v>
                </c:pt>
                <c:pt idx="1">
                  <c:v>77.400000000000006</c:v>
                </c:pt>
                <c:pt idx="2">
                  <c:v>87.1</c:v>
                </c:pt>
                <c:pt idx="3">
                  <c:v>87.4</c:v>
                </c:pt>
                <c:pt idx="4">
                  <c:v>96.7</c:v>
                </c:pt>
                <c:pt idx="5">
                  <c:v>90.8</c:v>
                </c:pt>
                <c:pt idx="6">
                  <c:v>85.8</c:v>
                </c:pt>
                <c:pt idx="7">
                  <c:v>84.9</c:v>
                </c:pt>
                <c:pt idx="8">
                  <c:v>87</c:v>
                </c:pt>
                <c:pt idx="9">
                  <c:v>81.599999999999994</c:v>
                </c:pt>
                <c:pt idx="10">
                  <c:v>83.3</c:v>
                </c:pt>
                <c:pt idx="11">
                  <c:v>73.3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'16・駿遠推移（千ﾄﾝ）'!$A$55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'16・駿遠推移（千ﾄﾝ）'!$B$53:$M$53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'16・駿遠推移（千ﾄﾝ）'!$B$55:$M$55</c:f>
              <c:numCache>
                <c:formatCode>#,##0.0;[Red]\-#,##0.0</c:formatCode>
                <c:ptCount val="12"/>
                <c:pt idx="0">
                  <c:v>80</c:v>
                </c:pt>
                <c:pt idx="1">
                  <c:v>84.1</c:v>
                </c:pt>
                <c:pt idx="2">
                  <c:v>84.5</c:v>
                </c:pt>
                <c:pt idx="3">
                  <c:v>90.6</c:v>
                </c:pt>
                <c:pt idx="4">
                  <c:v>100.8</c:v>
                </c:pt>
                <c:pt idx="5">
                  <c:v>107.1</c:v>
                </c:pt>
                <c:pt idx="6">
                  <c:v>100.5</c:v>
                </c:pt>
                <c:pt idx="7">
                  <c:v>87.9</c:v>
                </c:pt>
                <c:pt idx="8">
                  <c:v>85</c:v>
                </c:pt>
                <c:pt idx="9">
                  <c:v>81.8</c:v>
                </c:pt>
                <c:pt idx="10">
                  <c:v>84.8</c:v>
                </c:pt>
                <c:pt idx="11">
                  <c:v>80.8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'16・駿遠推移（千ﾄﾝ）'!$A$56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'16・駿遠推移（千ﾄﾝ）'!$B$53:$M$53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'16・駿遠推移（千ﾄﾝ）'!$B$56:$M$56</c:f>
              <c:numCache>
                <c:formatCode>#,##0.0;[Red]\-#,##0.0</c:formatCode>
                <c:ptCount val="12"/>
                <c:pt idx="0">
                  <c:v>87.5</c:v>
                </c:pt>
                <c:pt idx="1">
                  <c:v>86</c:v>
                </c:pt>
                <c:pt idx="2">
                  <c:v>88.7</c:v>
                </c:pt>
                <c:pt idx="3">
                  <c:v>92</c:v>
                </c:pt>
                <c:pt idx="4">
                  <c:v>87.1</c:v>
                </c:pt>
                <c:pt idx="5">
                  <c:v>88.8</c:v>
                </c:pt>
                <c:pt idx="6">
                  <c:v>85.6</c:v>
                </c:pt>
                <c:pt idx="7">
                  <c:v>85.8</c:v>
                </c:pt>
                <c:pt idx="8">
                  <c:v>84.5</c:v>
                </c:pt>
                <c:pt idx="9">
                  <c:v>89.5</c:v>
                </c:pt>
                <c:pt idx="10">
                  <c:v>92.2</c:v>
                </c:pt>
                <c:pt idx="11">
                  <c:v>85.7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'16・駿遠推移（千ﾄﾝ）'!$A$57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'16・駿遠推移（千ﾄﾝ）'!$B$53:$M$53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'16・駿遠推移（千ﾄﾝ）'!$B$57:$M$57</c:f>
              <c:numCache>
                <c:formatCode>#,##0.0;[Red]\-#,##0.0</c:formatCode>
                <c:ptCount val="12"/>
                <c:pt idx="0">
                  <c:v>84</c:v>
                </c:pt>
                <c:pt idx="1">
                  <c:v>84.8</c:v>
                </c:pt>
                <c:pt idx="2">
                  <c:v>92.1</c:v>
                </c:pt>
                <c:pt idx="3">
                  <c:v>91.6</c:v>
                </c:pt>
                <c:pt idx="4">
                  <c:v>101.2</c:v>
                </c:pt>
                <c:pt idx="5">
                  <c:v>98.3</c:v>
                </c:pt>
                <c:pt idx="6">
                  <c:v>99.7</c:v>
                </c:pt>
                <c:pt idx="7">
                  <c:v>93.7</c:v>
                </c:pt>
                <c:pt idx="8">
                  <c:v>97.1</c:v>
                </c:pt>
                <c:pt idx="9">
                  <c:v>93.4</c:v>
                </c:pt>
                <c:pt idx="10">
                  <c:v>102.6</c:v>
                </c:pt>
                <c:pt idx="11">
                  <c:v>94.6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'16・駿遠推移（千ﾄﾝ）'!$A$58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8.0779902512186051E-3"/>
                  <c:y val="1.2354312354312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'16・駿遠推移（千ﾄﾝ）'!$B$53:$M$53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'16・駿遠推移（千ﾄﾝ）'!$B$58:$M$58</c:f>
              <c:numCache>
                <c:formatCode>#,##0.0;[Red]\-#,##0.0</c:formatCode>
                <c:ptCount val="12"/>
                <c:pt idx="0">
                  <c:v>92.5</c:v>
                </c:pt>
                <c:pt idx="1">
                  <c:v>102.9</c:v>
                </c:pt>
                <c:pt idx="2">
                  <c:v>99.4</c:v>
                </c:pt>
                <c:pt idx="3">
                  <c:v>109.4</c:v>
                </c:pt>
                <c:pt idx="4">
                  <c:v>112.9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561888"/>
        <c:axId val="246562280"/>
      </c:lineChart>
      <c:catAx>
        <c:axId val="246561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562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562280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56188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'16・駿遠推移（千ﾄﾝ）'!$A$84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'16・駿遠推移（千ﾄﾝ）'!$B$83:$M$83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'16・駿遠推移（千ﾄﾝ）'!$B$84:$M$84</c:f>
              <c:numCache>
                <c:formatCode>0.0_ </c:formatCode>
                <c:ptCount val="12"/>
                <c:pt idx="0">
                  <c:v>78.8</c:v>
                </c:pt>
                <c:pt idx="1">
                  <c:v>89.7</c:v>
                </c:pt>
                <c:pt idx="2">
                  <c:v>114.3</c:v>
                </c:pt>
                <c:pt idx="3">
                  <c:v>108</c:v>
                </c:pt>
                <c:pt idx="4">
                  <c:v>91.8</c:v>
                </c:pt>
                <c:pt idx="5">
                  <c:v>103.6</c:v>
                </c:pt>
                <c:pt idx="6">
                  <c:v>114.9</c:v>
                </c:pt>
                <c:pt idx="7">
                  <c:v>113.3</c:v>
                </c:pt>
                <c:pt idx="8">
                  <c:v>102</c:v>
                </c:pt>
                <c:pt idx="9">
                  <c:v>111.9</c:v>
                </c:pt>
                <c:pt idx="10">
                  <c:v>98.1</c:v>
                </c:pt>
                <c:pt idx="11">
                  <c:v>103.5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'16・駿遠推移（千ﾄﾝ）'!$A$85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'16・駿遠推移（千ﾄﾝ）'!$B$83:$M$83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'16・駿遠推移（千ﾄﾝ）'!$B$85:$M$85</c:f>
              <c:numCache>
                <c:formatCode>0.0_ </c:formatCode>
                <c:ptCount val="12"/>
                <c:pt idx="0">
                  <c:v>93.2</c:v>
                </c:pt>
                <c:pt idx="1">
                  <c:v>95</c:v>
                </c:pt>
                <c:pt idx="2">
                  <c:v>101.6</c:v>
                </c:pt>
                <c:pt idx="3">
                  <c:v>98.6</c:v>
                </c:pt>
                <c:pt idx="4">
                  <c:v>90.8</c:v>
                </c:pt>
                <c:pt idx="5">
                  <c:v>85.8</c:v>
                </c:pt>
                <c:pt idx="6">
                  <c:v>92.8</c:v>
                </c:pt>
                <c:pt idx="7">
                  <c:v>94.8</c:v>
                </c:pt>
                <c:pt idx="8">
                  <c:v>87.7</c:v>
                </c:pt>
                <c:pt idx="9">
                  <c:v>103.1</c:v>
                </c:pt>
                <c:pt idx="10">
                  <c:v>95.2</c:v>
                </c:pt>
                <c:pt idx="11">
                  <c:v>100.7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'16・駿遠推移（千ﾄﾝ）'!$A$86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'16・駿遠推移（千ﾄﾝ）'!$B$83:$M$83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'16・駿遠推移（千ﾄﾝ）'!$B$86:$M$86</c:f>
              <c:numCache>
                <c:formatCode>0.0_ </c:formatCode>
                <c:ptCount val="12"/>
                <c:pt idx="0">
                  <c:v>76</c:v>
                </c:pt>
                <c:pt idx="1">
                  <c:v>85.1</c:v>
                </c:pt>
                <c:pt idx="2">
                  <c:v>97.4</c:v>
                </c:pt>
                <c:pt idx="3">
                  <c:v>96.6</c:v>
                </c:pt>
                <c:pt idx="4">
                  <c:v>86</c:v>
                </c:pt>
                <c:pt idx="5">
                  <c:v>103.1</c:v>
                </c:pt>
                <c:pt idx="6">
                  <c:v>100.1</c:v>
                </c:pt>
                <c:pt idx="7">
                  <c:v>97.1</c:v>
                </c:pt>
                <c:pt idx="8">
                  <c:v>100.5</c:v>
                </c:pt>
                <c:pt idx="9">
                  <c:v>100.8</c:v>
                </c:pt>
                <c:pt idx="10">
                  <c:v>99.4</c:v>
                </c:pt>
                <c:pt idx="11">
                  <c:v>96.3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'16・駿遠推移（千ﾄﾝ）'!$A$87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'16・駿遠推移（千ﾄﾝ）'!$B$83:$M$83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'16・駿遠推移（千ﾄﾝ）'!$B$87:$M$87</c:f>
              <c:numCache>
                <c:formatCode>0.0_ </c:formatCode>
                <c:ptCount val="12"/>
                <c:pt idx="0">
                  <c:v>78.599999999999994</c:v>
                </c:pt>
                <c:pt idx="1">
                  <c:v>91.1</c:v>
                </c:pt>
                <c:pt idx="2">
                  <c:v>107.4</c:v>
                </c:pt>
                <c:pt idx="3">
                  <c:v>111.5</c:v>
                </c:pt>
                <c:pt idx="4">
                  <c:v>106.9</c:v>
                </c:pt>
                <c:pt idx="5">
                  <c:v>112</c:v>
                </c:pt>
                <c:pt idx="6">
                  <c:v>110.5</c:v>
                </c:pt>
                <c:pt idx="7">
                  <c:v>98.5</c:v>
                </c:pt>
                <c:pt idx="8">
                  <c:v>96.5</c:v>
                </c:pt>
                <c:pt idx="9">
                  <c:v>103.5</c:v>
                </c:pt>
                <c:pt idx="10">
                  <c:v>108.7</c:v>
                </c:pt>
                <c:pt idx="11">
                  <c:v>109.6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'16・駿遠推移（千ﾄﾝ）'!$A$88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4.6147867880151263E-3"/>
                  <c:y val="1.65532879818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3142925316153664E-2"/>
                  <c:y val="-6.0544217687074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'16・駿遠推移（千ﾄﾝ）'!$B$83:$M$83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'16・駿遠推移（千ﾄﾝ）'!$B$88:$M$88</c:f>
              <c:numCache>
                <c:formatCode>0.0_ </c:formatCode>
                <c:ptCount val="12"/>
                <c:pt idx="0">
                  <c:v>93.4</c:v>
                </c:pt>
                <c:pt idx="1">
                  <c:v>103.1</c:v>
                </c:pt>
                <c:pt idx="2">
                  <c:v>116.2</c:v>
                </c:pt>
                <c:pt idx="3">
                  <c:v>114.5</c:v>
                </c:pt>
                <c:pt idx="4">
                  <c:v>108.1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563064"/>
        <c:axId val="246563456"/>
      </c:lineChart>
      <c:catAx>
        <c:axId val="246563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56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563456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56306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57.2</c:v>
                </c:pt>
                <c:pt idx="1">
                  <c:v>59</c:v>
                </c:pt>
                <c:pt idx="2" formatCode="0.0_ ">
                  <c:v>69.599999999999994</c:v>
                </c:pt>
                <c:pt idx="3">
                  <c:v>69.5</c:v>
                </c:pt>
                <c:pt idx="4">
                  <c:v>66.599999999999994</c:v>
                </c:pt>
                <c:pt idx="5">
                  <c:v>66.900000000000006</c:v>
                </c:pt>
                <c:pt idx="6">
                  <c:v>70.3</c:v>
                </c:pt>
                <c:pt idx="7">
                  <c:v>63.3</c:v>
                </c:pt>
                <c:pt idx="8">
                  <c:v>64.7</c:v>
                </c:pt>
                <c:pt idx="9">
                  <c:v>64.099999999999994</c:v>
                </c:pt>
                <c:pt idx="10">
                  <c:v>65.400000000000006</c:v>
                </c:pt>
                <c:pt idx="11" formatCode="0.0_ ">
                  <c:v>64.2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69.5</c:v>
                </c:pt>
                <c:pt idx="1">
                  <c:v>66.8</c:v>
                </c:pt>
                <c:pt idx="2" formatCode="0.0_ ">
                  <c:v>68.5</c:v>
                </c:pt>
                <c:pt idx="3">
                  <c:v>71.099999999999994</c:v>
                </c:pt>
                <c:pt idx="4">
                  <c:v>70.5</c:v>
                </c:pt>
                <c:pt idx="5">
                  <c:v>68.3</c:v>
                </c:pt>
                <c:pt idx="6">
                  <c:v>70.7</c:v>
                </c:pt>
                <c:pt idx="7">
                  <c:v>56.8</c:v>
                </c:pt>
                <c:pt idx="8">
                  <c:v>61.8</c:v>
                </c:pt>
                <c:pt idx="9">
                  <c:v>65.3</c:v>
                </c:pt>
                <c:pt idx="10">
                  <c:v>61</c:v>
                </c:pt>
                <c:pt idx="11" formatCode="0.0_ ">
                  <c:v>63.6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53</c:v>
                </c:pt>
                <c:pt idx="1">
                  <c:v>59</c:v>
                </c:pt>
                <c:pt idx="2" formatCode="0.0_ ">
                  <c:v>64.400000000000006</c:v>
                </c:pt>
                <c:pt idx="3">
                  <c:v>65.8</c:v>
                </c:pt>
                <c:pt idx="4">
                  <c:v>67.099999999999994</c:v>
                </c:pt>
                <c:pt idx="5">
                  <c:v>67.400000000000006</c:v>
                </c:pt>
                <c:pt idx="6">
                  <c:v>70.099999999999994</c:v>
                </c:pt>
                <c:pt idx="7">
                  <c:v>62.7</c:v>
                </c:pt>
                <c:pt idx="8">
                  <c:v>66.900000000000006</c:v>
                </c:pt>
                <c:pt idx="9">
                  <c:v>69.2</c:v>
                </c:pt>
                <c:pt idx="10">
                  <c:v>67.400000000000006</c:v>
                </c:pt>
                <c:pt idx="11" formatCode="0.0_ ">
                  <c:v>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61.5</c:v>
                </c:pt>
                <c:pt idx="1">
                  <c:v>63.9</c:v>
                </c:pt>
                <c:pt idx="2" formatCode="0.0_ ">
                  <c:v>67.2</c:v>
                </c:pt>
                <c:pt idx="3">
                  <c:v>66</c:v>
                </c:pt>
                <c:pt idx="4">
                  <c:v>64.400000000000006</c:v>
                </c:pt>
                <c:pt idx="5">
                  <c:v>68.099999999999994</c:v>
                </c:pt>
                <c:pt idx="6" formatCode="0.0_ ">
                  <c:v>70</c:v>
                </c:pt>
                <c:pt idx="7">
                  <c:v>62.7</c:v>
                </c:pt>
                <c:pt idx="8">
                  <c:v>65.5</c:v>
                </c:pt>
                <c:pt idx="9">
                  <c:v>65.2</c:v>
                </c:pt>
                <c:pt idx="10">
                  <c:v>67.7</c:v>
                </c:pt>
                <c:pt idx="11" formatCode="0.0_ ">
                  <c:v>68.3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0416666666666666E-2"/>
                  <c:y val="2.19298245614035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3.94736842105263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2083333333340833E-3"/>
                  <c:y val="4.38596491228070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1828336020064477E-17"/>
                  <c:y val="3.94736842105263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361111111111667E-3"/>
                  <c:y val="3.5087373946677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2083333333335959E-3"/>
                  <c:y val="5.26315789473684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5.2631578947368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3.07017543859649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3.50877192982456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2.6315789473684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2.6315789473684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562499999999987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62</c:v>
                </c:pt>
                <c:pt idx="1">
                  <c:v>64.5</c:v>
                </c:pt>
                <c:pt idx="2" formatCode="0.0_ ">
                  <c:v>73.8</c:v>
                </c:pt>
                <c:pt idx="3">
                  <c:v>76.400000000000006</c:v>
                </c:pt>
                <c:pt idx="4">
                  <c:v>79.2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123992"/>
        <c:axId val="191744008"/>
      </c:lineChart>
      <c:catAx>
        <c:axId val="191123992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91744008"/>
        <c:crosses val="autoZero"/>
        <c:auto val="1"/>
        <c:lblAlgn val="ctr"/>
        <c:lblOffset val="100"/>
        <c:tickLblSkip val="1"/>
        <c:noMultiLvlLbl val="0"/>
      </c:catAx>
      <c:valAx>
        <c:axId val="191744008"/>
        <c:scaling>
          <c:orientation val="minMax"/>
          <c:max val="8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91123992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458930899608867"/>
          <c:y val="2.3809523809523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13.7</c:v>
                </c:pt>
                <c:pt idx="1">
                  <c:v>13.6</c:v>
                </c:pt>
                <c:pt idx="2">
                  <c:v>16.899999999999999</c:v>
                </c:pt>
                <c:pt idx="3">
                  <c:v>18.2</c:v>
                </c:pt>
                <c:pt idx="4">
                  <c:v>14.5</c:v>
                </c:pt>
                <c:pt idx="5">
                  <c:v>13.8</c:v>
                </c:pt>
                <c:pt idx="6">
                  <c:v>15.1</c:v>
                </c:pt>
                <c:pt idx="7">
                  <c:v>13.4</c:v>
                </c:pt>
                <c:pt idx="8">
                  <c:v>14.2</c:v>
                </c:pt>
                <c:pt idx="9">
                  <c:v>15.2</c:v>
                </c:pt>
                <c:pt idx="10">
                  <c:v>15.5</c:v>
                </c:pt>
                <c:pt idx="11">
                  <c:v>15.2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14.9</c:v>
                </c:pt>
                <c:pt idx="1">
                  <c:v>16.399999999999999</c:v>
                </c:pt>
                <c:pt idx="2">
                  <c:v>17.100000000000001</c:v>
                </c:pt>
                <c:pt idx="3">
                  <c:v>17.600000000000001</c:v>
                </c:pt>
                <c:pt idx="4">
                  <c:v>16.5</c:v>
                </c:pt>
                <c:pt idx="5">
                  <c:v>16</c:v>
                </c:pt>
                <c:pt idx="6">
                  <c:v>15.9</c:v>
                </c:pt>
                <c:pt idx="7">
                  <c:v>13.1</c:v>
                </c:pt>
                <c:pt idx="8">
                  <c:v>16.2</c:v>
                </c:pt>
                <c:pt idx="9">
                  <c:v>16.7</c:v>
                </c:pt>
                <c:pt idx="10">
                  <c:v>14.7</c:v>
                </c:pt>
                <c:pt idx="11">
                  <c:v>14.9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13.6</c:v>
                </c:pt>
                <c:pt idx="1">
                  <c:v>14.7</c:v>
                </c:pt>
                <c:pt idx="2">
                  <c:v>13.4</c:v>
                </c:pt>
                <c:pt idx="3">
                  <c:v>17.2</c:v>
                </c:pt>
                <c:pt idx="4">
                  <c:v>14.6</c:v>
                </c:pt>
                <c:pt idx="5">
                  <c:v>15.1</c:v>
                </c:pt>
                <c:pt idx="6">
                  <c:v>15.7</c:v>
                </c:pt>
                <c:pt idx="7">
                  <c:v>13</c:v>
                </c:pt>
                <c:pt idx="8">
                  <c:v>15.8</c:v>
                </c:pt>
                <c:pt idx="9">
                  <c:v>17.2</c:v>
                </c:pt>
                <c:pt idx="10">
                  <c:v>15.7</c:v>
                </c:pt>
                <c:pt idx="11">
                  <c:v>15.1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14.4</c:v>
                </c:pt>
                <c:pt idx="1">
                  <c:v>14.3</c:v>
                </c:pt>
                <c:pt idx="2">
                  <c:v>14.8</c:v>
                </c:pt>
                <c:pt idx="3">
                  <c:v>15.4</c:v>
                </c:pt>
                <c:pt idx="4">
                  <c:v>14</c:v>
                </c:pt>
                <c:pt idx="5">
                  <c:v>14.7</c:v>
                </c:pt>
                <c:pt idx="6">
                  <c:v>14</c:v>
                </c:pt>
                <c:pt idx="7">
                  <c:v>13.2</c:v>
                </c:pt>
                <c:pt idx="8">
                  <c:v>15.8</c:v>
                </c:pt>
                <c:pt idx="9">
                  <c:v>14.9</c:v>
                </c:pt>
                <c:pt idx="10">
                  <c:v>15.2</c:v>
                </c:pt>
                <c:pt idx="11">
                  <c:v>14.8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6.3712114212581316E-3"/>
                  <c:y val="2.1088435374149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14.1</c:v>
                </c:pt>
                <c:pt idx="1">
                  <c:v>14.9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497544"/>
        <c:axId val="244497936"/>
      </c:lineChart>
      <c:catAx>
        <c:axId val="244497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49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497936"/>
        <c:scaling>
          <c:orientation val="minMax"/>
          <c:max val="20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497544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静岡県倉庫協会</a:t>
            </a:r>
          </a:p>
        </c:rich>
      </c:tx>
      <c:layout>
        <c:manualLayout>
          <c:xMode val="edge"/>
          <c:yMode val="edge"/>
          <c:x val="0.46475223234171426"/>
          <c:y val="2.5089605734767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26.5</c:v>
                </c:pt>
                <c:pt idx="1">
                  <c:v>26.7</c:v>
                </c:pt>
                <c:pt idx="2">
                  <c:v>26.9</c:v>
                </c:pt>
                <c:pt idx="3">
                  <c:v>24</c:v>
                </c:pt>
                <c:pt idx="4">
                  <c:v>24.5</c:v>
                </c:pt>
                <c:pt idx="5">
                  <c:v>21.9</c:v>
                </c:pt>
                <c:pt idx="6">
                  <c:v>20.7</c:v>
                </c:pt>
                <c:pt idx="7">
                  <c:v>20.9</c:v>
                </c:pt>
                <c:pt idx="8">
                  <c:v>21</c:v>
                </c:pt>
                <c:pt idx="9">
                  <c:v>22.1</c:v>
                </c:pt>
                <c:pt idx="10">
                  <c:v>22.3</c:v>
                </c:pt>
                <c:pt idx="11">
                  <c:v>21.1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22</c:v>
                </c:pt>
                <c:pt idx="1">
                  <c:v>22.5</c:v>
                </c:pt>
                <c:pt idx="2">
                  <c:v>21.6</c:v>
                </c:pt>
                <c:pt idx="3">
                  <c:v>22.3</c:v>
                </c:pt>
                <c:pt idx="4">
                  <c:v>22.7</c:v>
                </c:pt>
                <c:pt idx="5">
                  <c:v>22.1</c:v>
                </c:pt>
                <c:pt idx="6">
                  <c:v>22.5</c:v>
                </c:pt>
                <c:pt idx="7">
                  <c:v>22.5</c:v>
                </c:pt>
                <c:pt idx="8">
                  <c:v>22.9</c:v>
                </c:pt>
                <c:pt idx="9">
                  <c:v>23.4</c:v>
                </c:pt>
                <c:pt idx="10">
                  <c:v>22.9</c:v>
                </c:pt>
                <c:pt idx="11">
                  <c:v>22.4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22.1</c:v>
                </c:pt>
                <c:pt idx="1">
                  <c:v>22.8</c:v>
                </c:pt>
                <c:pt idx="2">
                  <c:v>21.1</c:v>
                </c:pt>
                <c:pt idx="3">
                  <c:v>21.5</c:v>
                </c:pt>
                <c:pt idx="4">
                  <c:v>21.8</c:v>
                </c:pt>
                <c:pt idx="5">
                  <c:v>21.9</c:v>
                </c:pt>
                <c:pt idx="6">
                  <c:v>21.8</c:v>
                </c:pt>
                <c:pt idx="7">
                  <c:v>21.1</c:v>
                </c:pt>
                <c:pt idx="8">
                  <c:v>21.4</c:v>
                </c:pt>
                <c:pt idx="9">
                  <c:v>22.2</c:v>
                </c:pt>
                <c:pt idx="10">
                  <c:v>21.8</c:v>
                </c:pt>
                <c:pt idx="11">
                  <c:v>21.3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22.8</c:v>
                </c:pt>
                <c:pt idx="1">
                  <c:v>22.7</c:v>
                </c:pt>
                <c:pt idx="2">
                  <c:v>21.7</c:v>
                </c:pt>
                <c:pt idx="3">
                  <c:v>21.4</c:v>
                </c:pt>
                <c:pt idx="4">
                  <c:v>22</c:v>
                </c:pt>
                <c:pt idx="5">
                  <c:v>21.7</c:v>
                </c:pt>
                <c:pt idx="6">
                  <c:v>21.6</c:v>
                </c:pt>
                <c:pt idx="7">
                  <c:v>21.9</c:v>
                </c:pt>
                <c:pt idx="8">
                  <c:v>22.5</c:v>
                </c:pt>
                <c:pt idx="9">
                  <c:v>22.3</c:v>
                </c:pt>
                <c:pt idx="10">
                  <c:v>22.7</c:v>
                </c:pt>
                <c:pt idx="11">
                  <c:v>22.4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1.508274912111182E-2"/>
                  <c:y val="3.655913978494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22.9</c:v>
                </c:pt>
                <c:pt idx="1">
                  <c:v>22.8</c:v>
                </c:pt>
                <c:pt idx="2">
                  <c:v>23.1</c:v>
                </c:pt>
                <c:pt idx="3">
                  <c:v>23.2</c:v>
                </c:pt>
                <c:pt idx="4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675048"/>
        <c:axId val="247675440"/>
      </c:lineChart>
      <c:catAx>
        <c:axId val="247675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67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675440"/>
        <c:scaling>
          <c:orientation val="minMax"/>
          <c:max val="28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675048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平成25年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50.9</c:v>
                </c:pt>
                <c:pt idx="1">
                  <c:v>50.5</c:v>
                </c:pt>
                <c:pt idx="2">
                  <c:v>62.4</c:v>
                </c:pt>
                <c:pt idx="3">
                  <c:v>77.400000000000006</c:v>
                </c:pt>
                <c:pt idx="4">
                  <c:v>58.5</c:v>
                </c:pt>
                <c:pt idx="5">
                  <c:v>65</c:v>
                </c:pt>
                <c:pt idx="6">
                  <c:v>73.5</c:v>
                </c:pt>
                <c:pt idx="7">
                  <c:v>64.2</c:v>
                </c:pt>
                <c:pt idx="8">
                  <c:v>67.400000000000006</c:v>
                </c:pt>
                <c:pt idx="9">
                  <c:v>68</c:v>
                </c:pt>
                <c:pt idx="10">
                  <c:v>69.400000000000006</c:v>
                </c:pt>
                <c:pt idx="11">
                  <c:v>72.599999999999994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67</c:v>
                </c:pt>
                <c:pt idx="1">
                  <c:v>72.3</c:v>
                </c:pt>
                <c:pt idx="2">
                  <c:v>79.7</c:v>
                </c:pt>
                <c:pt idx="3">
                  <c:v>78.7</c:v>
                </c:pt>
                <c:pt idx="4">
                  <c:v>72.2</c:v>
                </c:pt>
                <c:pt idx="5">
                  <c:v>72.7</c:v>
                </c:pt>
                <c:pt idx="6">
                  <c:v>70.2</c:v>
                </c:pt>
                <c:pt idx="7">
                  <c:v>58.1</c:v>
                </c:pt>
                <c:pt idx="8">
                  <c:v>70.7</c:v>
                </c:pt>
                <c:pt idx="9">
                  <c:v>71.099999999999994</c:v>
                </c:pt>
                <c:pt idx="10">
                  <c:v>64.2</c:v>
                </c:pt>
                <c:pt idx="11">
                  <c:v>66.8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62.1</c:v>
                </c:pt>
                <c:pt idx="1">
                  <c:v>63.9</c:v>
                </c:pt>
                <c:pt idx="2">
                  <c:v>65</c:v>
                </c:pt>
                <c:pt idx="3">
                  <c:v>79.5</c:v>
                </c:pt>
                <c:pt idx="4">
                  <c:v>66.599999999999994</c:v>
                </c:pt>
                <c:pt idx="5">
                  <c:v>69.099999999999994</c:v>
                </c:pt>
                <c:pt idx="6">
                  <c:v>72.5</c:v>
                </c:pt>
                <c:pt idx="7">
                  <c:v>62</c:v>
                </c:pt>
                <c:pt idx="8">
                  <c:v>73.599999999999994</c:v>
                </c:pt>
                <c:pt idx="9">
                  <c:v>77.099999999999994</c:v>
                </c:pt>
                <c:pt idx="10">
                  <c:v>72.2</c:v>
                </c:pt>
                <c:pt idx="11">
                  <c:v>71.3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平成28年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62.2</c:v>
                </c:pt>
                <c:pt idx="1">
                  <c:v>62.8</c:v>
                </c:pt>
                <c:pt idx="2">
                  <c:v>69</c:v>
                </c:pt>
                <c:pt idx="3">
                  <c:v>72.2</c:v>
                </c:pt>
                <c:pt idx="4">
                  <c:v>63.1</c:v>
                </c:pt>
                <c:pt idx="5">
                  <c:v>68</c:v>
                </c:pt>
                <c:pt idx="6">
                  <c:v>64.5</c:v>
                </c:pt>
                <c:pt idx="7">
                  <c:v>59.7</c:v>
                </c:pt>
                <c:pt idx="8">
                  <c:v>70</c:v>
                </c:pt>
                <c:pt idx="9">
                  <c:v>67</c:v>
                </c:pt>
                <c:pt idx="10">
                  <c:v>66.400000000000006</c:v>
                </c:pt>
                <c:pt idx="11">
                  <c:v>66.3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平成29年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8.1095860409886918E-3"/>
                  <c:y val="5.2655367231638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61.1</c:v>
                </c:pt>
                <c:pt idx="1">
                  <c:v>65.400000000000006</c:v>
                </c:pt>
                <c:pt idx="2">
                  <c:v>70.900000000000006</c:v>
                </c:pt>
                <c:pt idx="3">
                  <c:v>69.2</c:v>
                </c:pt>
                <c:pt idx="4">
                  <c:v>67.3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676224"/>
        <c:axId val="247676616"/>
      </c:lineChart>
      <c:catAx>
        <c:axId val="247676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676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676616"/>
        <c:scaling>
          <c:orientation val="minMax"/>
          <c:max val="90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67622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101.1</c:v>
                </c:pt>
                <c:pt idx="1">
                  <c:v>101.4</c:v>
                </c:pt>
                <c:pt idx="2">
                  <c:v>103.6</c:v>
                </c:pt>
                <c:pt idx="3">
                  <c:v>97.9</c:v>
                </c:pt>
                <c:pt idx="4">
                  <c:v>99.7</c:v>
                </c:pt>
                <c:pt idx="5">
                  <c:v>96.5</c:v>
                </c:pt>
                <c:pt idx="6">
                  <c:v>92.1</c:v>
                </c:pt>
                <c:pt idx="7">
                  <c:v>92.1</c:v>
                </c:pt>
                <c:pt idx="8">
                  <c:v>93.6</c:v>
                </c:pt>
                <c:pt idx="9">
                  <c:v>91.7</c:v>
                </c:pt>
                <c:pt idx="10">
                  <c:v>91.5</c:v>
                </c:pt>
                <c:pt idx="11">
                  <c:v>88.5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98.9</c:v>
                </c:pt>
                <c:pt idx="1">
                  <c:v>103</c:v>
                </c:pt>
                <c:pt idx="2">
                  <c:v>91.9</c:v>
                </c:pt>
                <c:pt idx="3">
                  <c:v>96.6</c:v>
                </c:pt>
                <c:pt idx="4">
                  <c:v>102.7</c:v>
                </c:pt>
                <c:pt idx="5">
                  <c:v>102.7</c:v>
                </c:pt>
                <c:pt idx="6">
                  <c:v>102.9</c:v>
                </c:pt>
                <c:pt idx="7">
                  <c:v>100.3</c:v>
                </c:pt>
                <c:pt idx="8">
                  <c:v>98.9</c:v>
                </c:pt>
                <c:pt idx="9">
                  <c:v>98.9</c:v>
                </c:pt>
                <c:pt idx="10">
                  <c:v>99.7</c:v>
                </c:pt>
                <c:pt idx="11">
                  <c:v>97.9</c:v>
                </c:pt>
              </c:numCache>
            </c:numRef>
          </c:val>
          <c:smooth val="0"/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>
                  <c:v>95.2</c:v>
                </c:pt>
                <c:pt idx="1">
                  <c:v>98.2</c:v>
                </c:pt>
                <c:pt idx="2">
                  <c:v>97.9</c:v>
                </c:pt>
                <c:pt idx="3">
                  <c:v>98.3</c:v>
                </c:pt>
                <c:pt idx="4">
                  <c:v>104.6</c:v>
                </c:pt>
                <c:pt idx="5">
                  <c:v>101.1</c:v>
                </c:pt>
                <c:pt idx="6">
                  <c:v>103</c:v>
                </c:pt>
                <c:pt idx="7">
                  <c:v>100.1</c:v>
                </c:pt>
                <c:pt idx="8">
                  <c:v>101.3</c:v>
                </c:pt>
                <c:pt idx="9">
                  <c:v>101.7</c:v>
                </c:pt>
                <c:pt idx="10">
                  <c:v>104</c:v>
                </c:pt>
                <c:pt idx="11">
                  <c:v>103.1</c:v>
                </c:pt>
              </c:numCache>
            </c:numRef>
          </c:val>
          <c:smooth val="0"/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>
                  <c:v>110.5</c:v>
                </c:pt>
                <c:pt idx="1">
                  <c:v>112.3</c:v>
                </c:pt>
                <c:pt idx="2">
                  <c:v>111.4</c:v>
                </c:pt>
                <c:pt idx="3">
                  <c:v>106.4</c:v>
                </c:pt>
                <c:pt idx="4">
                  <c:v>108.4</c:v>
                </c:pt>
                <c:pt idx="5">
                  <c:v>105.6</c:v>
                </c:pt>
                <c:pt idx="6">
                  <c:v>105.1</c:v>
                </c:pt>
                <c:pt idx="7">
                  <c:v>103.8</c:v>
                </c:pt>
                <c:pt idx="8">
                  <c:v>105.3</c:v>
                </c:pt>
                <c:pt idx="9">
                  <c:v>105.5</c:v>
                </c:pt>
                <c:pt idx="10">
                  <c:v>106.6</c:v>
                </c:pt>
                <c:pt idx="11">
                  <c:v>102.3</c:v>
                </c:pt>
              </c:numCache>
            </c:numRef>
          </c:val>
          <c:smooth val="0"/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644106823461689E-2"/>
                  <c:y val="3.8490020962144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>
                  <a:alpha val="46000"/>
                </a:schemeClr>
              </a:solidFill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>
                  <c:v>104.4</c:v>
                </c:pt>
                <c:pt idx="1">
                  <c:v>104.4</c:v>
                </c:pt>
                <c:pt idx="2">
                  <c:v>105.2</c:v>
                </c:pt>
                <c:pt idx="3">
                  <c:v>107.2</c:v>
                </c:pt>
                <c:pt idx="4">
                  <c:v>110.3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508632"/>
        <c:axId val="192581240"/>
      </c:lineChart>
      <c:catAx>
        <c:axId val="1925086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92581240"/>
        <c:crosses val="autoZero"/>
        <c:auto val="1"/>
        <c:lblAlgn val="ctr"/>
        <c:lblOffset val="100"/>
        <c:noMultiLvlLbl val="0"/>
      </c:catAx>
      <c:valAx>
        <c:axId val="192581240"/>
        <c:scaling>
          <c:orientation val="minMax"/>
          <c:max val="120"/>
          <c:min val="8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508632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56.2</c:v>
                </c:pt>
                <c:pt idx="1">
                  <c:v>58</c:v>
                </c:pt>
                <c:pt idx="2">
                  <c:v>66.8</c:v>
                </c:pt>
                <c:pt idx="3">
                  <c:v>71.8</c:v>
                </c:pt>
                <c:pt idx="4">
                  <c:v>66.5</c:v>
                </c:pt>
                <c:pt idx="5">
                  <c:v>69.8</c:v>
                </c:pt>
                <c:pt idx="6">
                  <c:v>76.900000000000006</c:v>
                </c:pt>
                <c:pt idx="7">
                  <c:v>68.7</c:v>
                </c:pt>
                <c:pt idx="8">
                  <c:v>68.900000000000006</c:v>
                </c:pt>
                <c:pt idx="9">
                  <c:v>70.3</c:v>
                </c:pt>
                <c:pt idx="10">
                  <c:v>71.5</c:v>
                </c:pt>
                <c:pt idx="11">
                  <c:v>72.900000000000006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64.099999999999994</c:v>
                </c:pt>
                <c:pt idx="2">
                  <c:v>75.900000000000006</c:v>
                </c:pt>
                <c:pt idx="3">
                  <c:v>72.900000000000006</c:v>
                </c:pt>
                <c:pt idx="4">
                  <c:v>68.5</c:v>
                </c:pt>
                <c:pt idx="5">
                  <c:v>66.5</c:v>
                </c:pt>
                <c:pt idx="6">
                  <c:v>68.599999999999994</c:v>
                </c:pt>
                <c:pt idx="7">
                  <c:v>57.2</c:v>
                </c:pt>
                <c:pt idx="8">
                  <c:v>62.8</c:v>
                </c:pt>
                <c:pt idx="9">
                  <c:v>66</c:v>
                </c:pt>
                <c:pt idx="10">
                  <c:v>61.1</c:v>
                </c:pt>
                <c:pt idx="11">
                  <c:v>65.400000000000006</c:v>
                </c:pt>
              </c:numCache>
            </c:numRef>
          </c:val>
          <c:smooth val="0"/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56.3</c:v>
                </c:pt>
                <c:pt idx="1">
                  <c:v>59.4</c:v>
                </c:pt>
                <c:pt idx="2">
                  <c:v>65.8</c:v>
                </c:pt>
                <c:pt idx="3">
                  <c:v>66.900000000000006</c:v>
                </c:pt>
                <c:pt idx="4">
                  <c:v>63.1</c:v>
                </c:pt>
                <c:pt idx="5">
                  <c:v>67.2</c:v>
                </c:pt>
                <c:pt idx="6">
                  <c:v>67.8</c:v>
                </c:pt>
                <c:pt idx="7">
                  <c:v>63.2</c:v>
                </c:pt>
                <c:pt idx="8">
                  <c:v>65.900000000000006</c:v>
                </c:pt>
                <c:pt idx="9">
                  <c:v>68</c:v>
                </c:pt>
                <c:pt idx="10">
                  <c:v>64.5</c:v>
                </c:pt>
                <c:pt idx="11">
                  <c:v>63.2</c:v>
                </c:pt>
              </c:numCache>
            </c:numRef>
          </c:val>
          <c:smooth val="0"/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54.1</c:v>
                </c:pt>
                <c:pt idx="1">
                  <c:v>56.5</c:v>
                </c:pt>
                <c:pt idx="2">
                  <c:v>60.5</c:v>
                </c:pt>
                <c:pt idx="3">
                  <c:v>62.9</c:v>
                </c:pt>
                <c:pt idx="4">
                  <c:v>59</c:v>
                </c:pt>
                <c:pt idx="5">
                  <c:v>65</c:v>
                </c:pt>
                <c:pt idx="6">
                  <c:v>66.599999999999994</c:v>
                </c:pt>
                <c:pt idx="7">
                  <c:v>60.7</c:v>
                </c:pt>
                <c:pt idx="8">
                  <c:v>61.9</c:v>
                </c:pt>
                <c:pt idx="9">
                  <c:v>61.7</c:v>
                </c:pt>
                <c:pt idx="10">
                  <c:v>63.3</c:v>
                </c:pt>
                <c:pt idx="11">
                  <c:v>67.400000000000006</c:v>
                </c:pt>
              </c:numCache>
            </c:numRef>
          </c:val>
          <c:smooth val="0"/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45893089960887E-2"/>
                  <c:y val="3.4478547324441507E-2"/>
                </c:manualLayout>
              </c:layout>
              <c:spPr>
                <a:noFill/>
                <a:ln cmpd="sng">
                  <a:prstDash val="solid"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59</c:v>
                </c:pt>
                <c:pt idx="1">
                  <c:v>61.8</c:v>
                </c:pt>
                <c:pt idx="2">
                  <c:v>70</c:v>
                </c:pt>
                <c:pt idx="3">
                  <c:v>71.099999999999994</c:v>
                </c:pt>
                <c:pt idx="4">
                  <c:v>71.400000000000006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729336"/>
        <c:axId val="193031128"/>
      </c:lineChart>
      <c:catAx>
        <c:axId val="128729336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93031128"/>
        <c:crosses val="autoZero"/>
        <c:auto val="1"/>
        <c:lblAlgn val="ctr"/>
        <c:lblOffset val="100"/>
        <c:noMultiLvlLbl val="0"/>
      </c:catAx>
      <c:valAx>
        <c:axId val="193031128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8729336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1.7847771537280747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139670793714953E-3"/>
                  <c:y val="1.1543784299689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5475309528621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5698353968574765E-3"/>
                  <c:y val="2.8860028860029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69835396857542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84917698428673E-3"/>
                  <c:y val="-2.272443217854201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698353968574765E-3"/>
                  <c:y val="-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54753095286215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924588492143691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494564433701833E-2"/>
                  <c:y val="-2.3088023088023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電気機械</c:v>
                </c:pt>
                <c:pt idx="3">
                  <c:v>雑品</c:v>
                </c:pt>
                <c:pt idx="4">
                  <c:v>鉄鋼</c:v>
                </c:pt>
                <c:pt idx="5">
                  <c:v>その他の食料工業品</c:v>
                </c:pt>
                <c:pt idx="6">
                  <c:v>その他の機械</c:v>
                </c:pt>
                <c:pt idx="7">
                  <c:v>雑穀</c:v>
                </c:pt>
                <c:pt idx="8">
                  <c:v>その他の日用品</c:v>
                </c:pt>
                <c:pt idx="9">
                  <c:v>その他の製造工業品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130040</c:v>
                </c:pt>
                <c:pt idx="1">
                  <c:v>103309</c:v>
                </c:pt>
                <c:pt idx="2">
                  <c:v>79978</c:v>
                </c:pt>
                <c:pt idx="3">
                  <c:v>59529</c:v>
                </c:pt>
                <c:pt idx="4">
                  <c:v>59112</c:v>
                </c:pt>
                <c:pt idx="5">
                  <c:v>55687</c:v>
                </c:pt>
                <c:pt idx="6">
                  <c:v>40425</c:v>
                </c:pt>
                <c:pt idx="7">
                  <c:v>33283</c:v>
                </c:pt>
                <c:pt idx="8">
                  <c:v>31444</c:v>
                </c:pt>
                <c:pt idx="9">
                  <c:v>28958</c:v>
                </c:pt>
              </c:numCache>
            </c:numRef>
          </c:val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1.4279341587429906E-2"/>
                  <c:y val="1.731556282737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09365645871766E-2"/>
                  <c:y val="1.1544011544011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354753095286215E-3"/>
                  <c:y val="-5.7720057720058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709506190572364E-2"/>
                  <c:y val="8.6575541693651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139670793714953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2494423889001169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7849176984286075E-3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924588492143691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8.9245884921435609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6.3089110680919396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電気機械</c:v>
                </c:pt>
                <c:pt idx="3">
                  <c:v>雑品</c:v>
                </c:pt>
                <c:pt idx="4">
                  <c:v>鉄鋼</c:v>
                </c:pt>
                <c:pt idx="5">
                  <c:v>その他の食料工業品</c:v>
                </c:pt>
                <c:pt idx="6">
                  <c:v>その他の機械</c:v>
                </c:pt>
                <c:pt idx="7">
                  <c:v>雑穀</c:v>
                </c:pt>
                <c:pt idx="8">
                  <c:v>その他の日用品</c:v>
                </c:pt>
                <c:pt idx="9">
                  <c:v>その他の製造工業品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110914</c:v>
                </c:pt>
                <c:pt idx="1">
                  <c:v>92505</c:v>
                </c:pt>
                <c:pt idx="2">
                  <c:v>75556</c:v>
                </c:pt>
                <c:pt idx="3">
                  <c:v>54537</c:v>
                </c:pt>
                <c:pt idx="4">
                  <c:v>32528</c:v>
                </c:pt>
                <c:pt idx="5">
                  <c:v>37459</c:v>
                </c:pt>
                <c:pt idx="6">
                  <c:v>19196</c:v>
                </c:pt>
                <c:pt idx="7">
                  <c:v>12548</c:v>
                </c:pt>
                <c:pt idx="8">
                  <c:v>27058</c:v>
                </c:pt>
                <c:pt idx="9">
                  <c:v>28566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29021944"/>
        <c:axId val="129021552"/>
      </c:barChart>
      <c:catAx>
        <c:axId val="129021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29021552"/>
        <c:crosses val="autoZero"/>
        <c:auto val="1"/>
        <c:lblAlgn val="ctr"/>
        <c:lblOffset val="100"/>
        <c:noMultiLvlLbl val="0"/>
      </c:catAx>
      <c:valAx>
        <c:axId val="12902155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2902194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sz="1000" b="0" baseline="0">
                <a:ea typeface="ＤＨＰ平成明朝体W3" panose="02010601000101010101" pitchFamily="2" charset="-128"/>
              </a:rPr>
              <a:t>平成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29</a:t>
            </a:r>
            <a:r>
              <a:rPr lang="ja-JP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5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775225567392312"/>
                  <c:y val="0.173153750518027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29009886562921"/>
                  <c:y val="3.21259842519684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643704515128212"/>
                  <c:y val="-6.95713838522478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00503454157706"/>
                  <c:y val="-0.108013195598256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690768488620773E-3"/>
                  <c:y val="-6.5669532134171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249701556792005"/>
                  <c:y val="-0.131559633027522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4386193505839563E-2"/>
                  <c:y val="-4.70035396951527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6315770261028067"/>
                  <c:y val="-7.08167786366153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6054229325661653E-2"/>
                  <c:y val="-2.20797514989525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33342132518137"/>
                      <c:h val="0.1026453803366322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2.3951783283017076E-2"/>
                  <c:y val="-4.33997929157943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49050366835499"/>
                      <c:h val="0.1026453803366322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0.18244963874571199"/>
                  <c:y val="0.146764188880078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飲料</c:v>
                </c:pt>
                <c:pt idx="1">
                  <c:v>紙・パルプ</c:v>
                </c:pt>
                <c:pt idx="2">
                  <c:v>電気機械</c:v>
                </c:pt>
                <c:pt idx="3">
                  <c:v>雑品</c:v>
                </c:pt>
                <c:pt idx="4">
                  <c:v>鉄鋼</c:v>
                </c:pt>
                <c:pt idx="5">
                  <c:v>その他の食料工業品</c:v>
                </c:pt>
                <c:pt idx="6">
                  <c:v>その他の機械</c:v>
                </c:pt>
                <c:pt idx="7">
                  <c:v>雑穀</c:v>
                </c:pt>
                <c:pt idx="8">
                  <c:v>その他の日用品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130040</c:v>
                </c:pt>
                <c:pt idx="1">
                  <c:v>103309</c:v>
                </c:pt>
                <c:pt idx="2">
                  <c:v>79978</c:v>
                </c:pt>
                <c:pt idx="3">
                  <c:v>59529</c:v>
                </c:pt>
                <c:pt idx="4">
                  <c:v>59112</c:v>
                </c:pt>
                <c:pt idx="5">
                  <c:v>55687</c:v>
                </c:pt>
                <c:pt idx="6">
                  <c:v>40425</c:v>
                </c:pt>
                <c:pt idx="7">
                  <c:v>33283</c:v>
                </c:pt>
                <c:pt idx="8">
                  <c:v>31444</c:v>
                </c:pt>
                <c:pt idx="9">
                  <c:v>28958</c:v>
                </c:pt>
                <c:pt idx="10">
                  <c:v>170251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飲料</c:v>
                </c:pt>
                <c:pt idx="1">
                  <c:v>紙・パルプ</c:v>
                </c:pt>
                <c:pt idx="2">
                  <c:v>電気機械</c:v>
                </c:pt>
                <c:pt idx="3">
                  <c:v>雑品</c:v>
                </c:pt>
                <c:pt idx="4">
                  <c:v>鉄鋼</c:v>
                </c:pt>
                <c:pt idx="5">
                  <c:v>その他の食料工業品</c:v>
                </c:pt>
                <c:pt idx="6">
                  <c:v>その他の機械</c:v>
                </c:pt>
                <c:pt idx="7">
                  <c:v>雑穀</c:v>
                </c:pt>
                <c:pt idx="8">
                  <c:v>その他の日用品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飲料</c:v>
                </c:pt>
                <c:pt idx="1">
                  <c:v>紙・パルプ</c:v>
                </c:pt>
                <c:pt idx="2">
                  <c:v>電気機械</c:v>
                </c:pt>
                <c:pt idx="3">
                  <c:v>雑品</c:v>
                </c:pt>
                <c:pt idx="4">
                  <c:v>鉄鋼</c:v>
                </c:pt>
                <c:pt idx="5">
                  <c:v>その他の食料工業品</c:v>
                </c:pt>
                <c:pt idx="6">
                  <c:v>その他の機械</c:v>
                </c:pt>
                <c:pt idx="7">
                  <c:v>雑穀</c:v>
                </c:pt>
                <c:pt idx="8">
                  <c:v>その他の日用品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130040</c:v>
                </c:pt>
                <c:pt idx="1">
                  <c:v>103309</c:v>
                </c:pt>
                <c:pt idx="2">
                  <c:v>79978</c:v>
                </c:pt>
                <c:pt idx="3">
                  <c:v>59529</c:v>
                </c:pt>
                <c:pt idx="4">
                  <c:v>59112</c:v>
                </c:pt>
                <c:pt idx="5">
                  <c:v>55687</c:v>
                </c:pt>
                <c:pt idx="6">
                  <c:v>40425</c:v>
                </c:pt>
                <c:pt idx="7">
                  <c:v>33283</c:v>
                </c:pt>
                <c:pt idx="8">
                  <c:v>31444</c:v>
                </c:pt>
                <c:pt idx="9">
                  <c:v>28958</c:v>
                </c:pt>
                <c:pt idx="10">
                  <c:v>170251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平成</a:t>
            </a:r>
            <a:r>
              <a:rPr lang="en-US" altLang="ja-JP" sz="1000" b="0" baseline="0">
                <a:ea typeface="ＤＦ平成明朝体W3" pitchFamily="1" charset="-128"/>
              </a:rPr>
              <a:t>28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5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728224148292E-2"/>
          <c:y val="0.17736217455576675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9.6476063917703025E-2"/>
                  <c:y val="0.15621009442785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4747191865500453"/>
                  <c:y val="-7.96232539898029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695352942343103E-2"/>
                  <c:y val="-0.121639726068724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392953933232054"/>
                  <c:y val="-8.43446465743507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57129022994263"/>
                      <c:h val="0.10288134672821068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0.14968938043049959"/>
                  <c:y val="-8.38818595951368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559642830905684E-2"/>
                  <c:y val="-2.88540139379129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8178544475833647"/>
                  <c:y val="-7.90341207349081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6.1580224386309397E-2"/>
                  <c:y val="-5.55706398769119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6.5948683366720204E-2"/>
                  <c:y val="-8.60651039309741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'4・入庫高'!$N$28:$N$38</c:f>
              <c:strCache>
                <c:ptCount val="11"/>
                <c:pt idx="0">
                  <c:v>飲料</c:v>
                </c:pt>
                <c:pt idx="1">
                  <c:v>紙・パルプ</c:v>
                </c:pt>
                <c:pt idx="2">
                  <c:v>電気機械</c:v>
                </c:pt>
                <c:pt idx="3">
                  <c:v>雑品</c:v>
                </c:pt>
                <c:pt idx="4">
                  <c:v>鉄鋼</c:v>
                </c:pt>
                <c:pt idx="5">
                  <c:v>その他の食料工業品</c:v>
                </c:pt>
                <c:pt idx="6">
                  <c:v>その他の機械</c:v>
                </c:pt>
                <c:pt idx="7">
                  <c:v>雑穀</c:v>
                </c:pt>
                <c:pt idx="8">
                  <c:v>その他の日用品</c:v>
                </c:pt>
                <c:pt idx="9">
                  <c:v>その他の製造工業品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110914</c:v>
                </c:pt>
                <c:pt idx="1">
                  <c:v>92505</c:v>
                </c:pt>
                <c:pt idx="2">
                  <c:v>75556</c:v>
                </c:pt>
                <c:pt idx="3">
                  <c:v>54537</c:v>
                </c:pt>
                <c:pt idx="4">
                  <c:v>32528</c:v>
                </c:pt>
                <c:pt idx="5">
                  <c:v>37459</c:v>
                </c:pt>
                <c:pt idx="6">
                  <c:v>19196</c:v>
                </c:pt>
                <c:pt idx="7">
                  <c:v>12548</c:v>
                </c:pt>
                <c:pt idx="8">
                  <c:v>27058</c:v>
                </c:pt>
                <c:pt idx="9">
                  <c:v>28566</c:v>
                </c:pt>
                <c:pt idx="10" formatCode="#,##0_);[Red]\(#,##0\)">
                  <c:v>152787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/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1476375</xdr:colOff>
      <xdr:row>19</xdr:row>
      <xdr:rowOff>142875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28574</xdr:rowOff>
    </xdr:from>
    <xdr:to>
      <xdr:col>6</xdr:col>
      <xdr:colOff>1123950</xdr:colOff>
      <xdr:row>25</xdr:row>
      <xdr:rowOff>19049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19051</xdr:rowOff>
    </xdr:from>
    <xdr:to>
      <xdr:col>3</xdr:col>
      <xdr:colOff>438149</xdr:colOff>
      <xdr:row>49</xdr:row>
      <xdr:rowOff>152401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25</xdr:row>
      <xdr:rowOff>9526</xdr:rowOff>
    </xdr:from>
    <xdr:to>
      <xdr:col>6</xdr:col>
      <xdr:colOff>1114425</xdr:colOff>
      <xdr:row>49</xdr:row>
      <xdr:rowOff>161926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0.38571</cdr:x>
      <cdr:y>0.07004</cdr:y>
    </cdr:from>
    <cdr:to>
      <cdr:x>0.66</cdr:x>
      <cdr:y>0.12912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296882" y="304207"/>
          <a:ext cx="922252" cy="2566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1,102,502 </a:t>
          </a:r>
          <a:r>
            <a:rPr lang="ja-JP" altLang="en-US" sz="1100"/>
            <a:t>トン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0.41546</cdr:x>
      <cdr:y>0.07223</cdr:y>
    </cdr:from>
    <cdr:to>
      <cdr:x>0.65727</cdr:x>
      <cdr:y>0.13131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555212" y="313745"/>
          <a:ext cx="905174" cy="2566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1,084,410 </a:t>
          </a:r>
          <a:r>
            <a:rPr lang="ja-JP" altLang="en-US" sz="1100"/>
            <a:t>トン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04" name="Line 18"/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62</xdr:row>
      <xdr:rowOff>161925</xdr:rowOff>
    </xdr:from>
    <xdr:to>
      <xdr:col>6</xdr:col>
      <xdr:colOff>0</xdr:colOff>
      <xdr:row>63</xdr:row>
      <xdr:rowOff>171450</xdr:rowOff>
    </xdr:to>
    <xdr:sp macro="" textlink="">
      <xdr:nvSpPr>
        <xdr:cNvPr id="3250205" name="Line 19"/>
        <xdr:cNvSpPr>
          <a:spLocks noChangeShapeType="1"/>
        </xdr:cNvSpPr>
      </xdr:nvSpPr>
      <xdr:spPr bwMode="auto">
        <a:xfrm flipH="1">
          <a:off x="4800600" y="10810875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19050</xdr:rowOff>
    </xdr:from>
    <xdr:to>
      <xdr:col>5</xdr:col>
      <xdr:colOff>895350</xdr:colOff>
      <xdr:row>63</xdr:row>
      <xdr:rowOff>171450</xdr:rowOff>
    </xdr:to>
    <xdr:sp macro="" textlink="">
      <xdr:nvSpPr>
        <xdr:cNvPr id="3250206" name="Line 20"/>
        <xdr:cNvSpPr>
          <a:spLocks noChangeShapeType="1"/>
        </xdr:cNvSpPr>
      </xdr:nvSpPr>
      <xdr:spPr bwMode="auto">
        <a:xfrm flipH="1">
          <a:off x="4838700" y="10848975"/>
          <a:ext cx="885825" cy="1524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07" name="Line 21"/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28575</xdr:colOff>
      <xdr:row>63</xdr:row>
      <xdr:rowOff>9525</xdr:rowOff>
    </xdr:from>
    <xdr:to>
      <xdr:col>6</xdr:col>
      <xdr:colOff>19050</xdr:colOff>
      <xdr:row>63</xdr:row>
      <xdr:rowOff>152400</xdr:rowOff>
    </xdr:to>
    <xdr:sp macro="" textlink="">
      <xdr:nvSpPr>
        <xdr:cNvPr id="3250208" name="Line 22"/>
        <xdr:cNvSpPr>
          <a:spLocks noChangeShapeType="1"/>
        </xdr:cNvSpPr>
      </xdr:nvSpPr>
      <xdr:spPr bwMode="auto">
        <a:xfrm flipV="1">
          <a:off x="4857750" y="10839450"/>
          <a:ext cx="895350" cy="142875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62</xdr:row>
      <xdr:rowOff>161925</xdr:rowOff>
    </xdr:from>
    <xdr:to>
      <xdr:col>6</xdr:col>
      <xdr:colOff>0</xdr:colOff>
      <xdr:row>63</xdr:row>
      <xdr:rowOff>171450</xdr:rowOff>
    </xdr:to>
    <xdr:sp macro="" textlink="">
      <xdr:nvSpPr>
        <xdr:cNvPr id="3250209" name="Line 23"/>
        <xdr:cNvSpPr>
          <a:spLocks noChangeShapeType="1"/>
        </xdr:cNvSpPr>
      </xdr:nvSpPr>
      <xdr:spPr bwMode="auto">
        <a:xfrm flipH="1">
          <a:off x="4800600" y="10810875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0</xdr:rowOff>
    </xdr:from>
    <xdr:to>
      <xdr:col>5</xdr:col>
      <xdr:colOff>895350</xdr:colOff>
      <xdr:row>63</xdr:row>
      <xdr:rowOff>142875</xdr:rowOff>
    </xdr:to>
    <xdr:sp macro="" textlink="">
      <xdr:nvSpPr>
        <xdr:cNvPr id="3250210" name="Line 24"/>
        <xdr:cNvSpPr>
          <a:spLocks noChangeShapeType="1"/>
        </xdr:cNvSpPr>
      </xdr:nvSpPr>
      <xdr:spPr bwMode="auto">
        <a:xfrm>
          <a:off x="4838700" y="10829925"/>
          <a:ext cx="885825" cy="142875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11" name="Line 25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12" name="Line 26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13" name="Line 27"/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62</xdr:row>
      <xdr:rowOff>161925</xdr:rowOff>
    </xdr:from>
    <xdr:to>
      <xdr:col>6</xdr:col>
      <xdr:colOff>0</xdr:colOff>
      <xdr:row>63</xdr:row>
      <xdr:rowOff>171450</xdr:rowOff>
    </xdr:to>
    <xdr:sp macro="" textlink="">
      <xdr:nvSpPr>
        <xdr:cNvPr id="3250214" name="Line 28"/>
        <xdr:cNvSpPr>
          <a:spLocks noChangeShapeType="1"/>
        </xdr:cNvSpPr>
      </xdr:nvSpPr>
      <xdr:spPr bwMode="auto">
        <a:xfrm flipH="1">
          <a:off x="4800600" y="10810875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19050</xdr:rowOff>
    </xdr:from>
    <xdr:to>
      <xdr:col>5</xdr:col>
      <xdr:colOff>895350</xdr:colOff>
      <xdr:row>63</xdr:row>
      <xdr:rowOff>171450</xdr:rowOff>
    </xdr:to>
    <xdr:sp macro="" textlink="">
      <xdr:nvSpPr>
        <xdr:cNvPr id="3250215" name="Line 29"/>
        <xdr:cNvSpPr>
          <a:spLocks noChangeShapeType="1"/>
        </xdr:cNvSpPr>
      </xdr:nvSpPr>
      <xdr:spPr bwMode="auto">
        <a:xfrm flipH="1">
          <a:off x="4838700" y="10848975"/>
          <a:ext cx="885825" cy="1524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16" name="Line 30"/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28575</xdr:colOff>
      <xdr:row>64</xdr:row>
      <xdr:rowOff>104775</xdr:rowOff>
    </xdr:from>
    <xdr:to>
      <xdr:col>6</xdr:col>
      <xdr:colOff>19050</xdr:colOff>
      <xdr:row>65</xdr:row>
      <xdr:rowOff>19050</xdr:rowOff>
    </xdr:to>
    <xdr:sp macro="" textlink="">
      <xdr:nvSpPr>
        <xdr:cNvPr id="3250217" name="Line 31"/>
        <xdr:cNvSpPr>
          <a:spLocks noChangeShapeType="1"/>
        </xdr:cNvSpPr>
      </xdr:nvSpPr>
      <xdr:spPr bwMode="auto">
        <a:xfrm>
          <a:off x="4857750" y="11115675"/>
          <a:ext cx="895350" cy="85725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18" name="Line 34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19" name="Line 35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0" name="Line 36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1" name="Line 37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2" name="Line 38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3" name="Line 39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24" name="Line 41"/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5" name="Line 44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6" name="Line 45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7" name="Line 46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8" name="Line 47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9" name="Line 48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0" name="Line 49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1" name="Line 50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2" name="Line 51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3" name="Line 53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4" name="Line 54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5" name="Line 55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6" name="Line 56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7" name="Line 57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8" name="Line 58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9" name="Line 59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0" name="Line 60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1" name="Line 62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42" name="Line 63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3" name="Line 64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44" name="Line 65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5" name="Line 66"/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46" name="Line 67"/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66</xdr:row>
      <xdr:rowOff>0</xdr:rowOff>
    </xdr:from>
    <xdr:to>
      <xdr:col>6</xdr:col>
      <xdr:colOff>9525</xdr:colOff>
      <xdr:row>67</xdr:row>
      <xdr:rowOff>19050</xdr:rowOff>
    </xdr:to>
    <xdr:sp macro="" textlink="">
      <xdr:nvSpPr>
        <xdr:cNvPr id="3250247" name="Line 69"/>
        <xdr:cNvSpPr>
          <a:spLocks noChangeShapeType="1"/>
        </xdr:cNvSpPr>
      </xdr:nvSpPr>
      <xdr:spPr bwMode="auto">
        <a:xfrm flipH="1">
          <a:off x="4819650" y="11353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66</xdr:row>
      <xdr:rowOff>66675</xdr:rowOff>
    </xdr:from>
    <xdr:to>
      <xdr:col>4</xdr:col>
      <xdr:colOff>123825</xdr:colOff>
      <xdr:row>66</xdr:row>
      <xdr:rowOff>66675</xdr:rowOff>
    </xdr:to>
    <xdr:sp macro="" textlink="">
      <xdr:nvSpPr>
        <xdr:cNvPr id="3250248" name="Line 71"/>
        <xdr:cNvSpPr>
          <a:spLocks noChangeShapeType="1"/>
        </xdr:cNvSpPr>
      </xdr:nvSpPr>
      <xdr:spPr bwMode="auto">
        <a:xfrm>
          <a:off x="4048125" y="11420475"/>
          <a:ext cx="0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1438275</xdr:colOff>
      <xdr:row>19</xdr:row>
      <xdr:rowOff>171449</xdr:rowOff>
    </xdr:to>
    <xdr:graphicFrame macro="">
      <xdr:nvGraphicFramePr>
        <xdr:cNvPr id="56" name="グラフ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1447800</xdr:colOff>
      <xdr:row>51</xdr:row>
      <xdr:rowOff>85725</xdr:rowOff>
    </xdr:to>
    <xdr:graphicFrame macro="">
      <xdr:nvGraphicFramePr>
        <xdr:cNvPr id="59" name="グラフ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6</xdr:col>
      <xdr:colOff>1371600</xdr:colOff>
      <xdr:row>19</xdr:row>
      <xdr:rowOff>142875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19050</xdr:rowOff>
    </xdr:from>
    <xdr:to>
      <xdr:col>6</xdr:col>
      <xdr:colOff>1362075</xdr:colOff>
      <xdr:row>51</xdr:row>
      <xdr:rowOff>152400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0.70706</cdr:x>
      <cdr:y>0.44382</cdr:y>
    </cdr:from>
    <cdr:to>
      <cdr:x>0.83489</cdr:x>
      <cdr:y>0.71348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5777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</xdr:rowOff>
    </xdr:from>
    <xdr:to>
      <xdr:col>6</xdr:col>
      <xdr:colOff>1381125</xdr:colOff>
      <xdr:row>18</xdr:row>
      <xdr:rowOff>123826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1409700</xdr:colOff>
      <xdr:row>51</xdr:row>
      <xdr:rowOff>161925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0.92569</cdr:x>
      <cdr:y>0.27586</cdr:y>
    </cdr:from>
    <cdr:to>
      <cdr:x>0.99877</cdr:x>
      <cdr:y>0.78276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1895" y="762001"/>
          <a:ext cx="563830" cy="1400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0.91965</cdr:x>
      <cdr:y>0.30303</cdr:y>
    </cdr:from>
    <cdr:to>
      <cdr:x>0.98764</cdr:x>
      <cdr:y>0.81061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6570" y="762000"/>
          <a:ext cx="523912" cy="1276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0.92051</cdr:x>
      <cdr:y>0.4056</cdr:y>
    </cdr:from>
    <cdr:to>
      <cdr:x>0.99631</cdr:x>
      <cdr:y>0.7774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10733" y="1128091"/>
          <a:ext cx="585538" cy="1034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0.89061</cdr:x>
      <cdr:y>0.37705</cdr:y>
    </cdr:from>
    <cdr:to>
      <cdr:x>1</cdr:x>
      <cdr:y>0.92131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4990" y="1095375"/>
          <a:ext cx="800210" cy="15811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0.89713</cdr:x>
      <cdr:y>0.25725</cdr:y>
    </cdr:from>
    <cdr:to>
      <cdr:x>0.98959</cdr:x>
      <cdr:y>0.86594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667" y="676275"/>
          <a:ext cx="676363" cy="1600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0.89033</cdr:x>
      <cdr:y>0.18573</cdr:y>
    </cdr:from>
    <cdr:to>
      <cdr:x>0.99086</cdr:x>
      <cdr:y>0.61716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95999" y="521878"/>
          <a:ext cx="733475" cy="1212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28.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200025</xdr:colOff>
      <xdr:row>70</xdr:row>
      <xdr:rowOff>104776</xdr:rowOff>
    </xdr:from>
    <xdr:to>
      <xdr:col>1</xdr:col>
      <xdr:colOff>114300</xdr:colOff>
      <xdr:row>71</xdr:row>
      <xdr:rowOff>114301</xdr:rowOff>
    </xdr:to>
    <xdr:sp macro="" textlink="">
      <xdr:nvSpPr>
        <xdr:cNvPr id="5" name="角丸四角形 4"/>
        <xdr:cNvSpPr/>
      </xdr:nvSpPr>
      <xdr:spPr bwMode="auto">
        <a:xfrm>
          <a:off x="200025" y="8724901"/>
          <a:ext cx="495300" cy="133350"/>
        </a:xfrm>
        <a:prstGeom prst="roundRect">
          <a:avLst/>
        </a:prstGeom>
        <a:solidFill>
          <a:srgbClr val="FC08F0">
            <a:alpha val="13000"/>
          </a:srgbClr>
        </a:solidFill>
        <a:ln w="31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/>
            <a:t>平成</a:t>
          </a:r>
          <a:r>
            <a:rPr kumimoji="1" lang="en-US" altLang="ja-JP" sz="800"/>
            <a:t>29</a:t>
          </a:r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0</xdr:col>
      <xdr:colOff>266700</xdr:colOff>
      <xdr:row>36</xdr:row>
      <xdr:rowOff>47625</xdr:rowOff>
    </xdr:from>
    <xdr:to>
      <xdr:col>1</xdr:col>
      <xdr:colOff>200025</xdr:colOff>
      <xdr:row>37</xdr:row>
      <xdr:rowOff>66675</xdr:rowOff>
    </xdr:to>
    <xdr:sp macro="" textlink="">
      <xdr:nvSpPr>
        <xdr:cNvPr id="6" name="角丸四角形 5"/>
        <xdr:cNvSpPr/>
      </xdr:nvSpPr>
      <xdr:spPr bwMode="auto">
        <a:xfrm>
          <a:off x="266700" y="4476750"/>
          <a:ext cx="514350" cy="142875"/>
        </a:xfrm>
        <a:prstGeom prst="roundRect">
          <a:avLst/>
        </a:prstGeom>
        <a:solidFill>
          <a:srgbClr val="FC08F0">
            <a:alpha val="13000"/>
          </a:srgbClr>
        </a:solidFill>
        <a:ln w="31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/>
            <a:t>平成</a:t>
          </a:r>
          <a:r>
            <a:rPr kumimoji="1" lang="en-US" altLang="ja-JP" sz="800"/>
            <a:t>29</a:t>
          </a:r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0</xdr:col>
      <xdr:colOff>104775</xdr:colOff>
      <xdr:row>10</xdr:row>
      <xdr:rowOff>1</xdr:rowOff>
    </xdr:from>
    <xdr:to>
      <xdr:col>1</xdr:col>
      <xdr:colOff>57150</xdr:colOff>
      <xdr:row>11</xdr:row>
      <xdr:rowOff>38100</xdr:rowOff>
    </xdr:to>
    <xdr:sp macro="" textlink="">
      <xdr:nvSpPr>
        <xdr:cNvPr id="7" name="角丸四角形 6"/>
        <xdr:cNvSpPr/>
      </xdr:nvSpPr>
      <xdr:spPr bwMode="auto">
        <a:xfrm>
          <a:off x="104775" y="1238251"/>
          <a:ext cx="533400" cy="161924"/>
        </a:xfrm>
        <a:prstGeom prst="roundRect">
          <a:avLst/>
        </a:prstGeom>
        <a:solidFill>
          <a:srgbClr val="FC08F0">
            <a:alpha val="13000"/>
          </a:srgbClr>
        </a:solidFill>
        <a:ln w="31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/>
            <a:t>平成</a:t>
          </a:r>
          <a:r>
            <a:rPr kumimoji="1" lang="en-US" altLang="ja-JP" sz="800"/>
            <a:t>29</a:t>
          </a:r>
          <a:r>
            <a:rPr kumimoji="1" lang="ja-JP" altLang="en-US" sz="800"/>
            <a:t>年</a:t>
          </a:r>
        </a:p>
      </xdr:txBody>
    </xdr: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0.90719</cdr:x>
      <cdr:y>0.31338</cdr:y>
    </cdr:from>
    <cdr:to>
      <cdr:x>1</cdr:x>
      <cdr:y>0.62324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4916" y="847736"/>
          <a:ext cx="679808" cy="8382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0.50626</cdr:x>
      <cdr:y>0.76345</cdr:y>
    </cdr:from>
    <cdr:to>
      <cdr:x>0.74542</cdr:x>
      <cdr:y>0.81076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00573" y="4457642"/>
          <a:ext cx="2362285" cy="276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平　均　保　管　残　高</a:t>
          </a:r>
          <a:r>
            <a:rPr lang="en-US" altLang="ja-JP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:</a:t>
          </a:r>
          <a:r>
            <a:rPr lang="ja-JP" altLang="en-US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万トン</a:t>
          </a:r>
          <a:endParaRPr lang="en-US" altLang="ja-JP" sz="1100" b="1" baseline="0">
            <a:solidFill>
              <a:schemeClr val="accent4">
                <a:lumMod val="75000"/>
              </a:schemeClr>
            </a:solidFill>
            <a:latin typeface="HG明朝B" pitchFamily="17" charset="-128"/>
            <a:ea typeface="HG明朝B" pitchFamily="17" charset="-128"/>
          </a:endParaRPr>
        </a:p>
      </cdr:txBody>
    </cdr:sp>
  </cdr:relSizeAnchor>
  <cdr:relSizeAnchor xmlns:cdr="http://schemas.openxmlformats.org/drawingml/2006/chartDrawing">
    <cdr:from>
      <cdr:x>0.56315</cdr:x>
      <cdr:y>0.30995</cdr:y>
    </cdr:from>
    <cdr:to>
      <cdr:x>0.74637</cdr:x>
      <cdr:y>0.36216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562461" y="1809757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0.89514</cdr:x>
      <cdr:y>0.325</cdr:y>
    </cdr:from>
    <cdr:to>
      <cdr:x>0.9882</cdr:x>
      <cdr:y>0.78929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05529" y="866779"/>
          <a:ext cx="676321" cy="1238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0.89542</cdr:x>
      <cdr:y>0.28222</cdr:y>
    </cdr:from>
    <cdr:to>
      <cdr:x>0.983</cdr:x>
      <cdr:y>0.65853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4569" y="771504"/>
          <a:ext cx="638163" cy="1028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13</xdr:row>
      <xdr:rowOff>114300</xdr:rowOff>
    </xdr:from>
    <xdr:to>
      <xdr:col>1</xdr:col>
      <xdr:colOff>123825</xdr:colOff>
      <xdr:row>15</xdr:row>
      <xdr:rowOff>38100</xdr:rowOff>
    </xdr:to>
    <xdr:sp macro="" textlink="">
      <xdr:nvSpPr>
        <xdr:cNvPr id="5" name="角丸四角形 4"/>
        <xdr:cNvSpPr/>
      </xdr:nvSpPr>
      <xdr:spPr bwMode="auto">
        <a:xfrm>
          <a:off x="257175" y="1724025"/>
          <a:ext cx="447675" cy="171450"/>
        </a:xfrm>
        <a:prstGeom prst="roundRect">
          <a:avLst/>
        </a:prstGeom>
        <a:solidFill>
          <a:srgbClr val="FC08F0">
            <a:alpha val="13000"/>
          </a:srgbClr>
        </a:solidFill>
        <a:ln w="31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/>
            <a:t>平成</a:t>
          </a:r>
          <a:r>
            <a:rPr kumimoji="1" lang="en-US" altLang="ja-JP" sz="800"/>
            <a:t>29</a:t>
          </a:r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0</xdr:col>
      <xdr:colOff>257175</xdr:colOff>
      <xdr:row>36</xdr:row>
      <xdr:rowOff>57150</xdr:rowOff>
    </xdr:from>
    <xdr:to>
      <xdr:col>1</xdr:col>
      <xdr:colOff>123825</xdr:colOff>
      <xdr:row>37</xdr:row>
      <xdr:rowOff>104775</xdr:rowOff>
    </xdr:to>
    <xdr:sp macro="" textlink="">
      <xdr:nvSpPr>
        <xdr:cNvPr id="11" name="角丸四角形 10"/>
        <xdr:cNvSpPr/>
      </xdr:nvSpPr>
      <xdr:spPr bwMode="auto">
        <a:xfrm>
          <a:off x="257175" y="4486275"/>
          <a:ext cx="447675" cy="171450"/>
        </a:xfrm>
        <a:prstGeom prst="roundRect">
          <a:avLst/>
        </a:prstGeom>
        <a:solidFill>
          <a:srgbClr val="FC08F0">
            <a:alpha val="13000"/>
          </a:srgbClr>
        </a:solidFill>
        <a:ln w="31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/>
            <a:t>平成</a:t>
          </a:r>
          <a:r>
            <a:rPr kumimoji="1" lang="en-US" altLang="ja-JP" sz="800"/>
            <a:t>29</a:t>
          </a:r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0</xdr:col>
      <xdr:colOff>257175</xdr:colOff>
      <xdr:row>74</xdr:row>
      <xdr:rowOff>19050</xdr:rowOff>
    </xdr:from>
    <xdr:to>
      <xdr:col>1</xdr:col>
      <xdr:colOff>180975</xdr:colOff>
      <xdr:row>75</xdr:row>
      <xdr:rowOff>47625</xdr:rowOff>
    </xdr:to>
    <xdr:sp macro="" textlink="">
      <xdr:nvSpPr>
        <xdr:cNvPr id="12" name="角丸四角形 11"/>
        <xdr:cNvSpPr/>
      </xdr:nvSpPr>
      <xdr:spPr bwMode="auto">
        <a:xfrm>
          <a:off x="257175" y="9210675"/>
          <a:ext cx="504825" cy="152400"/>
        </a:xfrm>
        <a:prstGeom prst="roundRect">
          <a:avLst/>
        </a:prstGeom>
        <a:solidFill>
          <a:srgbClr val="FC08F0">
            <a:alpha val="13000"/>
          </a:srgbClr>
        </a:solidFill>
        <a:ln w="31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/>
            <a:t>平成</a:t>
          </a:r>
          <a:r>
            <a:rPr kumimoji="1" lang="en-US" altLang="ja-JP" sz="800"/>
            <a:t>29</a:t>
          </a:r>
          <a:r>
            <a:rPr kumimoji="1" lang="ja-JP" altLang="en-US" sz="800"/>
            <a:t>年</a:t>
          </a:r>
        </a:p>
      </xdr:txBody>
    </xdr: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0.91644</cdr:x>
      <cdr:y>0.3838</cdr:y>
    </cdr:from>
    <cdr:to>
      <cdr:x>0.99347</cdr:x>
      <cdr:y>0.72183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6503" y="1038220"/>
          <a:ext cx="562022" cy="914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0.89411</cdr:x>
      <cdr:y>0.17857</cdr:y>
    </cdr:from>
    <cdr:to>
      <cdr:x>0.9817</cdr:x>
      <cdr:y>0.75714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5076" y="476250"/>
          <a:ext cx="638236" cy="1543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0.89533</cdr:x>
      <cdr:y>0.31803</cdr:y>
    </cdr:from>
    <cdr:to>
      <cdr:x>0.99089</cdr:x>
      <cdr:y>0.81105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49512" y="869393"/>
          <a:ext cx="699040" cy="1347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0.89883</cdr:x>
      <cdr:y>0.27463</cdr:y>
    </cdr:from>
    <cdr:to>
      <cdr:x>0.98889</cdr:x>
      <cdr:y>0.62615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0785" y="745518"/>
          <a:ext cx="661380" cy="954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0.9013</cdr:x>
      <cdr:y>0.37161</cdr:y>
    </cdr:from>
    <cdr:to>
      <cdr:x>0.99221</cdr:x>
      <cdr:y>0.79371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0360" y="1012310"/>
          <a:ext cx="666756" cy="11498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0.87522</cdr:x>
      <cdr:y>0.13433</cdr:y>
    </cdr:from>
    <cdr:to>
      <cdr:x>0.98182</cdr:x>
      <cdr:y>0.66811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19073" y="376180"/>
          <a:ext cx="781831" cy="1494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8</xdr:row>
      <xdr:rowOff>0</xdr:rowOff>
    </xdr:from>
    <xdr:to>
      <xdr:col>9</xdr:col>
      <xdr:colOff>276225</xdr:colOff>
      <xdr:row>9</xdr:row>
      <xdr:rowOff>76200</xdr:rowOff>
    </xdr:to>
    <xdr:sp macro="" textlink="">
      <xdr:nvSpPr>
        <xdr:cNvPr id="544963" name="Line 3"/>
        <xdr:cNvSpPr>
          <a:spLocks noChangeShapeType="1"/>
        </xdr:cNvSpPr>
      </xdr:nvSpPr>
      <xdr:spPr bwMode="auto">
        <a:xfrm flipV="1">
          <a:off x="6638925" y="1371600"/>
          <a:ext cx="285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0.90613</cdr:x>
      <cdr:y>0.51418</cdr:y>
    </cdr:from>
    <cdr:to>
      <cdr:x>0.99088</cdr:x>
      <cdr:y>0.77892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9864" y="1439871"/>
          <a:ext cx="619156" cy="741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0.91123</cdr:x>
      <cdr:y>0.49103</cdr:y>
    </cdr:from>
    <cdr:to>
      <cdr:x>0.99478</cdr:x>
      <cdr:y>0.84229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8450" y="1304912"/>
          <a:ext cx="609614" cy="933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　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0.89083</cdr:x>
      <cdr:y>0.30169</cdr:y>
    </cdr:from>
    <cdr:to>
      <cdr:x>0.99348</cdr:x>
      <cdr:y>0.91525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08132" y="847725"/>
          <a:ext cx="749928" cy="1724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38100</xdr:rowOff>
    </xdr:from>
    <xdr:to>
      <xdr:col>14</xdr:col>
      <xdr:colOff>542925</xdr:colOff>
      <xdr:row>82</xdr:row>
      <xdr:rowOff>114300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0.86328</cdr:x>
      <cdr:y>0.17106</cdr:y>
    </cdr:from>
    <cdr:to>
      <cdr:x>0.98828</cdr:x>
      <cdr:y>0.57237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15093" y="495329"/>
          <a:ext cx="914400" cy="1162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28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27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26</a:t>
          </a:r>
          <a:r>
            <a:rPr lang="ja-JP" altLang="en-US" sz="900">
              <a:ea typeface="$ＪＳ明朝" pitchFamily="17" charset="-128"/>
            </a:rPr>
            <a:t>年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0.86879</cdr:x>
      <cdr:y>0.39262</cdr:y>
    </cdr:from>
    <cdr:to>
      <cdr:x>0.99347</cdr:x>
      <cdr:y>0.89597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38848" y="1114420"/>
          <a:ext cx="909684" cy="1428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27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28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0.88718</cdr:x>
      <cdr:y>0.19048</cdr:y>
    </cdr:from>
    <cdr:to>
      <cdr:x>0.98044</cdr:x>
      <cdr:y>0.76531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481467" y="533408"/>
          <a:ext cx="681327" cy="160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25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en-US" altLang="ja-JP" sz="900"/>
        </a:p>
        <a:p xmlns:a="http://schemas.openxmlformats.org/drawingml/2006/main">
          <a:pPr algn="r"/>
          <a:endParaRPr lang="en-US" altLang="ja-JP" sz="900"/>
        </a:p>
        <a:p xmlns:a="http://schemas.openxmlformats.org/drawingml/2006/main">
          <a:pPr algn="r"/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28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26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27</a:t>
          </a:r>
          <a:r>
            <a:rPr lang="ja-JP" altLang="en-US" sz="900"/>
            <a:t>年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/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/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981075</xdr:colOff>
      <xdr:row>40</xdr:row>
      <xdr:rowOff>28575</xdr:rowOff>
    </xdr:from>
    <xdr:to>
      <xdr:col>15</xdr:col>
      <xdr:colOff>552449</xdr:colOff>
      <xdr:row>43</xdr:row>
      <xdr:rowOff>76200</xdr:rowOff>
    </xdr:to>
    <xdr:sp macro="" textlink="">
      <xdr:nvSpPr>
        <xdr:cNvPr id="8" name="角丸四角形 7"/>
        <xdr:cNvSpPr/>
      </xdr:nvSpPr>
      <xdr:spPr bwMode="auto">
        <a:xfrm>
          <a:off x="12582525" y="7000875"/>
          <a:ext cx="1200149" cy="561975"/>
        </a:xfrm>
        <a:prstGeom prst="roundRect">
          <a:avLst/>
        </a:prstGeom>
        <a:solidFill>
          <a:srgbClr val="FFCCFF">
            <a:alpha val="55000"/>
          </a:srgbClr>
        </a:solidFill>
        <a:ln w="19050" cap="flat" cmpd="sng" algn="ctr">
          <a:solidFill>
            <a:schemeClr val="bg2">
              <a:lumMod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グラフ作成</a:t>
          </a:r>
        </a:p>
      </xdr:txBody>
    </xdr:sp>
    <xdr:clientData/>
  </xdr:twoCellAnchor>
  <xdr:twoCellAnchor>
    <xdr:from>
      <xdr:col>13</xdr:col>
      <xdr:colOff>990600</xdr:colOff>
      <xdr:row>37</xdr:row>
      <xdr:rowOff>161925</xdr:rowOff>
    </xdr:from>
    <xdr:to>
      <xdr:col>13</xdr:col>
      <xdr:colOff>1171575</xdr:colOff>
      <xdr:row>40</xdr:row>
      <xdr:rowOff>9525</xdr:rowOff>
    </xdr:to>
    <xdr:cxnSp macro="">
      <xdr:nvCxnSpPr>
        <xdr:cNvPr id="12" name="直線矢印コネクタ 11"/>
        <xdr:cNvCxnSpPr/>
      </xdr:nvCxnSpPr>
      <xdr:spPr bwMode="auto">
        <a:xfrm rot="16200000" flipV="1">
          <a:off x="12501563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990601</xdr:colOff>
      <xdr:row>37</xdr:row>
      <xdr:rowOff>161925</xdr:rowOff>
    </xdr:from>
    <xdr:to>
      <xdr:col>13</xdr:col>
      <xdr:colOff>1171576</xdr:colOff>
      <xdr:row>40</xdr:row>
      <xdr:rowOff>9525</xdr:rowOff>
    </xdr:to>
    <xdr:cxnSp macro="">
      <xdr:nvCxnSpPr>
        <xdr:cNvPr id="13" name="直線矢印コネクタ 12"/>
        <xdr:cNvCxnSpPr/>
      </xdr:nvCxnSpPr>
      <xdr:spPr bwMode="auto">
        <a:xfrm rot="16200000" flipV="1">
          <a:off x="12501564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990602</xdr:colOff>
      <xdr:row>37</xdr:row>
      <xdr:rowOff>161925</xdr:rowOff>
    </xdr:from>
    <xdr:to>
      <xdr:col>13</xdr:col>
      <xdr:colOff>1171577</xdr:colOff>
      <xdr:row>40</xdr:row>
      <xdr:rowOff>9525</xdr:rowOff>
    </xdr:to>
    <xdr:cxnSp macro="">
      <xdr:nvCxnSpPr>
        <xdr:cNvPr id="14" name="直線矢印コネクタ 13"/>
        <xdr:cNvCxnSpPr/>
      </xdr:nvCxnSpPr>
      <xdr:spPr bwMode="auto">
        <a:xfrm rot="16200000" flipV="1">
          <a:off x="12501565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15</xdr:col>
      <xdr:colOff>342899</xdr:colOff>
      <xdr:row>38</xdr:row>
      <xdr:rowOff>19051</xdr:rowOff>
    </xdr:from>
    <xdr:to>
      <xdr:col>15</xdr:col>
      <xdr:colOff>561974</xdr:colOff>
      <xdr:row>40</xdr:row>
      <xdr:rowOff>19051</xdr:rowOff>
    </xdr:to>
    <xdr:cxnSp macro="">
      <xdr:nvCxnSpPr>
        <xdr:cNvPr id="16" name="直線矢印コネクタ 15"/>
        <xdr:cNvCxnSpPr/>
      </xdr:nvCxnSpPr>
      <xdr:spPr bwMode="auto">
        <a:xfrm rot="5400000" flipH="1" flipV="1">
          <a:off x="13511212" y="6710363"/>
          <a:ext cx="342900" cy="219075"/>
        </a:xfrm>
        <a:prstGeom prst="straightConnector1">
          <a:avLst/>
        </a:prstGeom>
        <a:ln>
          <a:solidFill>
            <a:schemeClr val="bg2">
              <a:lumMod val="25000"/>
            </a:schemeClr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O13" sqref="O13"/>
    </sheetView>
  </sheetViews>
  <sheetFormatPr defaultRowHeight="17.25"/>
  <cols>
    <col min="1" max="1" width="9.625" style="327" customWidth="1"/>
    <col min="2" max="2" width="7.25" style="378" customWidth="1"/>
    <col min="3" max="3" width="9.625" style="379" customWidth="1"/>
    <col min="4" max="4" width="9" style="327"/>
    <col min="5" max="5" width="20" style="327" bestFit="1" customWidth="1"/>
    <col min="6" max="6" width="18.625" style="327" customWidth="1"/>
    <col min="7" max="7" width="7.75" style="327" customWidth="1"/>
    <col min="8" max="8" width="2.375" style="327" customWidth="1"/>
    <col min="9" max="9" width="7.75" style="327" customWidth="1"/>
    <col min="10" max="256" width="9" style="327"/>
    <col min="257" max="257" width="9.625" style="327" customWidth="1"/>
    <col min="258" max="258" width="7.25" style="327" customWidth="1"/>
    <col min="259" max="259" width="9.625" style="327" customWidth="1"/>
    <col min="260" max="260" width="9" style="327"/>
    <col min="261" max="261" width="20" style="327" bestFit="1" customWidth="1"/>
    <col min="262" max="262" width="18.625" style="327" customWidth="1"/>
    <col min="263" max="263" width="7.75" style="327" customWidth="1"/>
    <col min="264" max="264" width="2.375" style="327" customWidth="1"/>
    <col min="265" max="265" width="7.75" style="327" customWidth="1"/>
    <col min="266" max="512" width="9" style="327"/>
    <col min="513" max="513" width="9.625" style="327" customWidth="1"/>
    <col min="514" max="514" width="7.25" style="327" customWidth="1"/>
    <col min="515" max="515" width="9.625" style="327" customWidth="1"/>
    <col min="516" max="516" width="9" style="327"/>
    <col min="517" max="517" width="20" style="327" bestFit="1" customWidth="1"/>
    <col min="518" max="518" width="18.625" style="327" customWidth="1"/>
    <col min="519" max="519" width="7.75" style="327" customWidth="1"/>
    <col min="520" max="520" width="2.375" style="327" customWidth="1"/>
    <col min="521" max="521" width="7.75" style="327" customWidth="1"/>
    <col min="522" max="768" width="9" style="327"/>
    <col min="769" max="769" width="9.625" style="327" customWidth="1"/>
    <col min="770" max="770" width="7.25" style="327" customWidth="1"/>
    <col min="771" max="771" width="9.625" style="327" customWidth="1"/>
    <col min="772" max="772" width="9" style="327"/>
    <col min="773" max="773" width="20" style="327" bestFit="1" customWidth="1"/>
    <col min="774" max="774" width="18.625" style="327" customWidth="1"/>
    <col min="775" max="775" width="7.75" style="327" customWidth="1"/>
    <col min="776" max="776" width="2.375" style="327" customWidth="1"/>
    <col min="777" max="777" width="7.75" style="327" customWidth="1"/>
    <col min="778" max="1024" width="9" style="327"/>
    <col min="1025" max="1025" width="9.625" style="327" customWidth="1"/>
    <col min="1026" max="1026" width="7.25" style="327" customWidth="1"/>
    <col min="1027" max="1027" width="9.625" style="327" customWidth="1"/>
    <col min="1028" max="1028" width="9" style="327"/>
    <col min="1029" max="1029" width="20" style="327" bestFit="1" customWidth="1"/>
    <col min="1030" max="1030" width="18.625" style="327" customWidth="1"/>
    <col min="1031" max="1031" width="7.75" style="327" customWidth="1"/>
    <col min="1032" max="1032" width="2.375" style="327" customWidth="1"/>
    <col min="1033" max="1033" width="7.75" style="327" customWidth="1"/>
    <col min="1034" max="1280" width="9" style="327"/>
    <col min="1281" max="1281" width="9.625" style="327" customWidth="1"/>
    <col min="1282" max="1282" width="7.25" style="327" customWidth="1"/>
    <col min="1283" max="1283" width="9.625" style="327" customWidth="1"/>
    <col min="1284" max="1284" width="9" style="327"/>
    <col min="1285" max="1285" width="20" style="327" bestFit="1" customWidth="1"/>
    <col min="1286" max="1286" width="18.625" style="327" customWidth="1"/>
    <col min="1287" max="1287" width="7.75" style="327" customWidth="1"/>
    <col min="1288" max="1288" width="2.375" style="327" customWidth="1"/>
    <col min="1289" max="1289" width="7.75" style="327" customWidth="1"/>
    <col min="1290" max="1536" width="9" style="327"/>
    <col min="1537" max="1537" width="9.625" style="327" customWidth="1"/>
    <col min="1538" max="1538" width="7.25" style="327" customWidth="1"/>
    <col min="1539" max="1539" width="9.625" style="327" customWidth="1"/>
    <col min="1540" max="1540" width="9" style="327"/>
    <col min="1541" max="1541" width="20" style="327" bestFit="1" customWidth="1"/>
    <col min="1542" max="1542" width="18.625" style="327" customWidth="1"/>
    <col min="1543" max="1543" width="7.75" style="327" customWidth="1"/>
    <col min="1544" max="1544" width="2.375" style="327" customWidth="1"/>
    <col min="1545" max="1545" width="7.75" style="327" customWidth="1"/>
    <col min="1546" max="1792" width="9" style="327"/>
    <col min="1793" max="1793" width="9.625" style="327" customWidth="1"/>
    <col min="1794" max="1794" width="7.25" style="327" customWidth="1"/>
    <col min="1795" max="1795" width="9.625" style="327" customWidth="1"/>
    <col min="1796" max="1796" width="9" style="327"/>
    <col min="1797" max="1797" width="20" style="327" bestFit="1" customWidth="1"/>
    <col min="1798" max="1798" width="18.625" style="327" customWidth="1"/>
    <col min="1799" max="1799" width="7.75" style="327" customWidth="1"/>
    <col min="1800" max="1800" width="2.375" style="327" customWidth="1"/>
    <col min="1801" max="1801" width="7.75" style="327" customWidth="1"/>
    <col min="1802" max="2048" width="9" style="327"/>
    <col min="2049" max="2049" width="9.625" style="327" customWidth="1"/>
    <col min="2050" max="2050" width="7.25" style="327" customWidth="1"/>
    <col min="2051" max="2051" width="9.625" style="327" customWidth="1"/>
    <col min="2052" max="2052" width="9" style="327"/>
    <col min="2053" max="2053" width="20" style="327" bestFit="1" customWidth="1"/>
    <col min="2054" max="2054" width="18.625" style="327" customWidth="1"/>
    <col min="2055" max="2055" width="7.75" style="327" customWidth="1"/>
    <col min="2056" max="2056" width="2.375" style="327" customWidth="1"/>
    <col min="2057" max="2057" width="7.75" style="327" customWidth="1"/>
    <col min="2058" max="2304" width="9" style="327"/>
    <col min="2305" max="2305" width="9.625" style="327" customWidth="1"/>
    <col min="2306" max="2306" width="7.25" style="327" customWidth="1"/>
    <col min="2307" max="2307" width="9.625" style="327" customWidth="1"/>
    <col min="2308" max="2308" width="9" style="327"/>
    <col min="2309" max="2309" width="20" style="327" bestFit="1" customWidth="1"/>
    <col min="2310" max="2310" width="18.625" style="327" customWidth="1"/>
    <col min="2311" max="2311" width="7.75" style="327" customWidth="1"/>
    <col min="2312" max="2312" width="2.375" style="327" customWidth="1"/>
    <col min="2313" max="2313" width="7.75" style="327" customWidth="1"/>
    <col min="2314" max="2560" width="9" style="327"/>
    <col min="2561" max="2561" width="9.625" style="327" customWidth="1"/>
    <col min="2562" max="2562" width="7.25" style="327" customWidth="1"/>
    <col min="2563" max="2563" width="9.625" style="327" customWidth="1"/>
    <col min="2564" max="2564" width="9" style="327"/>
    <col min="2565" max="2565" width="20" style="327" bestFit="1" customWidth="1"/>
    <col min="2566" max="2566" width="18.625" style="327" customWidth="1"/>
    <col min="2567" max="2567" width="7.75" style="327" customWidth="1"/>
    <col min="2568" max="2568" width="2.375" style="327" customWidth="1"/>
    <col min="2569" max="2569" width="7.75" style="327" customWidth="1"/>
    <col min="2570" max="2816" width="9" style="327"/>
    <col min="2817" max="2817" width="9.625" style="327" customWidth="1"/>
    <col min="2818" max="2818" width="7.25" style="327" customWidth="1"/>
    <col min="2819" max="2819" width="9.625" style="327" customWidth="1"/>
    <col min="2820" max="2820" width="9" style="327"/>
    <col min="2821" max="2821" width="20" style="327" bestFit="1" customWidth="1"/>
    <col min="2822" max="2822" width="18.625" style="327" customWidth="1"/>
    <col min="2823" max="2823" width="7.75" style="327" customWidth="1"/>
    <col min="2824" max="2824" width="2.375" style="327" customWidth="1"/>
    <col min="2825" max="2825" width="7.75" style="327" customWidth="1"/>
    <col min="2826" max="3072" width="9" style="327"/>
    <col min="3073" max="3073" width="9.625" style="327" customWidth="1"/>
    <col min="3074" max="3074" width="7.25" style="327" customWidth="1"/>
    <col min="3075" max="3075" width="9.625" style="327" customWidth="1"/>
    <col min="3076" max="3076" width="9" style="327"/>
    <col min="3077" max="3077" width="20" style="327" bestFit="1" customWidth="1"/>
    <col min="3078" max="3078" width="18.625" style="327" customWidth="1"/>
    <col min="3079" max="3079" width="7.75" style="327" customWidth="1"/>
    <col min="3080" max="3080" width="2.375" style="327" customWidth="1"/>
    <col min="3081" max="3081" width="7.75" style="327" customWidth="1"/>
    <col min="3082" max="3328" width="9" style="327"/>
    <col min="3329" max="3329" width="9.625" style="327" customWidth="1"/>
    <col min="3330" max="3330" width="7.25" style="327" customWidth="1"/>
    <col min="3331" max="3331" width="9.625" style="327" customWidth="1"/>
    <col min="3332" max="3332" width="9" style="327"/>
    <col min="3333" max="3333" width="20" style="327" bestFit="1" customWidth="1"/>
    <col min="3334" max="3334" width="18.625" style="327" customWidth="1"/>
    <col min="3335" max="3335" width="7.75" style="327" customWidth="1"/>
    <col min="3336" max="3336" width="2.375" style="327" customWidth="1"/>
    <col min="3337" max="3337" width="7.75" style="327" customWidth="1"/>
    <col min="3338" max="3584" width="9" style="327"/>
    <col min="3585" max="3585" width="9.625" style="327" customWidth="1"/>
    <col min="3586" max="3586" width="7.25" style="327" customWidth="1"/>
    <col min="3587" max="3587" width="9.625" style="327" customWidth="1"/>
    <col min="3588" max="3588" width="9" style="327"/>
    <col min="3589" max="3589" width="20" style="327" bestFit="1" customWidth="1"/>
    <col min="3590" max="3590" width="18.625" style="327" customWidth="1"/>
    <col min="3591" max="3591" width="7.75" style="327" customWidth="1"/>
    <col min="3592" max="3592" width="2.375" style="327" customWidth="1"/>
    <col min="3593" max="3593" width="7.75" style="327" customWidth="1"/>
    <col min="3594" max="3840" width="9" style="327"/>
    <col min="3841" max="3841" width="9.625" style="327" customWidth="1"/>
    <col min="3842" max="3842" width="7.25" style="327" customWidth="1"/>
    <col min="3843" max="3843" width="9.625" style="327" customWidth="1"/>
    <col min="3844" max="3844" width="9" style="327"/>
    <col min="3845" max="3845" width="20" style="327" bestFit="1" customWidth="1"/>
    <col min="3846" max="3846" width="18.625" style="327" customWidth="1"/>
    <col min="3847" max="3847" width="7.75" style="327" customWidth="1"/>
    <col min="3848" max="3848" width="2.375" style="327" customWidth="1"/>
    <col min="3849" max="3849" width="7.75" style="327" customWidth="1"/>
    <col min="3850" max="4096" width="9" style="327"/>
    <col min="4097" max="4097" width="9.625" style="327" customWidth="1"/>
    <col min="4098" max="4098" width="7.25" style="327" customWidth="1"/>
    <col min="4099" max="4099" width="9.625" style="327" customWidth="1"/>
    <col min="4100" max="4100" width="9" style="327"/>
    <col min="4101" max="4101" width="20" style="327" bestFit="1" customWidth="1"/>
    <col min="4102" max="4102" width="18.625" style="327" customWidth="1"/>
    <col min="4103" max="4103" width="7.75" style="327" customWidth="1"/>
    <col min="4104" max="4104" width="2.375" style="327" customWidth="1"/>
    <col min="4105" max="4105" width="7.75" style="327" customWidth="1"/>
    <col min="4106" max="4352" width="9" style="327"/>
    <col min="4353" max="4353" width="9.625" style="327" customWidth="1"/>
    <col min="4354" max="4354" width="7.25" style="327" customWidth="1"/>
    <col min="4355" max="4355" width="9.625" style="327" customWidth="1"/>
    <col min="4356" max="4356" width="9" style="327"/>
    <col min="4357" max="4357" width="20" style="327" bestFit="1" customWidth="1"/>
    <col min="4358" max="4358" width="18.625" style="327" customWidth="1"/>
    <col min="4359" max="4359" width="7.75" style="327" customWidth="1"/>
    <col min="4360" max="4360" width="2.375" style="327" customWidth="1"/>
    <col min="4361" max="4361" width="7.75" style="327" customWidth="1"/>
    <col min="4362" max="4608" width="9" style="327"/>
    <col min="4609" max="4609" width="9.625" style="327" customWidth="1"/>
    <col min="4610" max="4610" width="7.25" style="327" customWidth="1"/>
    <col min="4611" max="4611" width="9.625" style="327" customWidth="1"/>
    <col min="4612" max="4612" width="9" style="327"/>
    <col min="4613" max="4613" width="20" style="327" bestFit="1" customWidth="1"/>
    <col min="4614" max="4614" width="18.625" style="327" customWidth="1"/>
    <col min="4615" max="4615" width="7.75" style="327" customWidth="1"/>
    <col min="4616" max="4616" width="2.375" style="327" customWidth="1"/>
    <col min="4617" max="4617" width="7.75" style="327" customWidth="1"/>
    <col min="4618" max="4864" width="9" style="327"/>
    <col min="4865" max="4865" width="9.625" style="327" customWidth="1"/>
    <col min="4866" max="4866" width="7.25" style="327" customWidth="1"/>
    <col min="4867" max="4867" width="9.625" style="327" customWidth="1"/>
    <col min="4868" max="4868" width="9" style="327"/>
    <col min="4869" max="4869" width="20" style="327" bestFit="1" customWidth="1"/>
    <col min="4870" max="4870" width="18.625" style="327" customWidth="1"/>
    <col min="4871" max="4871" width="7.75" style="327" customWidth="1"/>
    <col min="4872" max="4872" width="2.375" style="327" customWidth="1"/>
    <col min="4873" max="4873" width="7.75" style="327" customWidth="1"/>
    <col min="4874" max="5120" width="9" style="327"/>
    <col min="5121" max="5121" width="9.625" style="327" customWidth="1"/>
    <col min="5122" max="5122" width="7.25" style="327" customWidth="1"/>
    <col min="5123" max="5123" width="9.625" style="327" customWidth="1"/>
    <col min="5124" max="5124" width="9" style="327"/>
    <col min="5125" max="5125" width="20" style="327" bestFit="1" customWidth="1"/>
    <col min="5126" max="5126" width="18.625" style="327" customWidth="1"/>
    <col min="5127" max="5127" width="7.75" style="327" customWidth="1"/>
    <col min="5128" max="5128" width="2.375" style="327" customWidth="1"/>
    <col min="5129" max="5129" width="7.75" style="327" customWidth="1"/>
    <col min="5130" max="5376" width="9" style="327"/>
    <col min="5377" max="5377" width="9.625" style="327" customWidth="1"/>
    <col min="5378" max="5378" width="7.25" style="327" customWidth="1"/>
    <col min="5379" max="5379" width="9.625" style="327" customWidth="1"/>
    <col min="5380" max="5380" width="9" style="327"/>
    <col min="5381" max="5381" width="20" style="327" bestFit="1" customWidth="1"/>
    <col min="5382" max="5382" width="18.625" style="327" customWidth="1"/>
    <col min="5383" max="5383" width="7.75" style="327" customWidth="1"/>
    <col min="5384" max="5384" width="2.375" style="327" customWidth="1"/>
    <col min="5385" max="5385" width="7.75" style="327" customWidth="1"/>
    <col min="5386" max="5632" width="9" style="327"/>
    <col min="5633" max="5633" width="9.625" style="327" customWidth="1"/>
    <col min="5634" max="5634" width="7.25" style="327" customWidth="1"/>
    <col min="5635" max="5635" width="9.625" style="327" customWidth="1"/>
    <col min="5636" max="5636" width="9" style="327"/>
    <col min="5637" max="5637" width="20" style="327" bestFit="1" customWidth="1"/>
    <col min="5638" max="5638" width="18.625" style="327" customWidth="1"/>
    <col min="5639" max="5639" width="7.75" style="327" customWidth="1"/>
    <col min="5640" max="5640" width="2.375" style="327" customWidth="1"/>
    <col min="5641" max="5641" width="7.75" style="327" customWidth="1"/>
    <col min="5642" max="5888" width="9" style="327"/>
    <col min="5889" max="5889" width="9.625" style="327" customWidth="1"/>
    <col min="5890" max="5890" width="7.25" style="327" customWidth="1"/>
    <col min="5891" max="5891" width="9.625" style="327" customWidth="1"/>
    <col min="5892" max="5892" width="9" style="327"/>
    <col min="5893" max="5893" width="20" style="327" bestFit="1" customWidth="1"/>
    <col min="5894" max="5894" width="18.625" style="327" customWidth="1"/>
    <col min="5895" max="5895" width="7.75" style="327" customWidth="1"/>
    <col min="5896" max="5896" width="2.375" style="327" customWidth="1"/>
    <col min="5897" max="5897" width="7.75" style="327" customWidth="1"/>
    <col min="5898" max="6144" width="9" style="327"/>
    <col min="6145" max="6145" width="9.625" style="327" customWidth="1"/>
    <col min="6146" max="6146" width="7.25" style="327" customWidth="1"/>
    <col min="6147" max="6147" width="9.625" style="327" customWidth="1"/>
    <col min="6148" max="6148" width="9" style="327"/>
    <col min="6149" max="6149" width="20" style="327" bestFit="1" customWidth="1"/>
    <col min="6150" max="6150" width="18.625" style="327" customWidth="1"/>
    <col min="6151" max="6151" width="7.75" style="327" customWidth="1"/>
    <col min="6152" max="6152" width="2.375" style="327" customWidth="1"/>
    <col min="6153" max="6153" width="7.75" style="327" customWidth="1"/>
    <col min="6154" max="6400" width="9" style="327"/>
    <col min="6401" max="6401" width="9.625" style="327" customWidth="1"/>
    <col min="6402" max="6402" width="7.25" style="327" customWidth="1"/>
    <col min="6403" max="6403" width="9.625" style="327" customWidth="1"/>
    <col min="6404" max="6404" width="9" style="327"/>
    <col min="6405" max="6405" width="20" style="327" bestFit="1" customWidth="1"/>
    <col min="6406" max="6406" width="18.625" style="327" customWidth="1"/>
    <col min="6407" max="6407" width="7.75" style="327" customWidth="1"/>
    <col min="6408" max="6408" width="2.375" style="327" customWidth="1"/>
    <col min="6409" max="6409" width="7.75" style="327" customWidth="1"/>
    <col min="6410" max="6656" width="9" style="327"/>
    <col min="6657" max="6657" width="9.625" style="327" customWidth="1"/>
    <col min="6658" max="6658" width="7.25" style="327" customWidth="1"/>
    <col min="6659" max="6659" width="9.625" style="327" customWidth="1"/>
    <col min="6660" max="6660" width="9" style="327"/>
    <col min="6661" max="6661" width="20" style="327" bestFit="1" customWidth="1"/>
    <col min="6662" max="6662" width="18.625" style="327" customWidth="1"/>
    <col min="6663" max="6663" width="7.75" style="327" customWidth="1"/>
    <col min="6664" max="6664" width="2.375" style="327" customWidth="1"/>
    <col min="6665" max="6665" width="7.75" style="327" customWidth="1"/>
    <col min="6666" max="6912" width="9" style="327"/>
    <col min="6913" max="6913" width="9.625" style="327" customWidth="1"/>
    <col min="6914" max="6914" width="7.25" style="327" customWidth="1"/>
    <col min="6915" max="6915" width="9.625" style="327" customWidth="1"/>
    <col min="6916" max="6916" width="9" style="327"/>
    <col min="6917" max="6917" width="20" style="327" bestFit="1" customWidth="1"/>
    <col min="6918" max="6918" width="18.625" style="327" customWidth="1"/>
    <col min="6919" max="6919" width="7.75" style="327" customWidth="1"/>
    <col min="6920" max="6920" width="2.375" style="327" customWidth="1"/>
    <col min="6921" max="6921" width="7.75" style="327" customWidth="1"/>
    <col min="6922" max="7168" width="9" style="327"/>
    <col min="7169" max="7169" width="9.625" style="327" customWidth="1"/>
    <col min="7170" max="7170" width="7.25" style="327" customWidth="1"/>
    <col min="7171" max="7171" width="9.625" style="327" customWidth="1"/>
    <col min="7172" max="7172" width="9" style="327"/>
    <col min="7173" max="7173" width="20" style="327" bestFit="1" customWidth="1"/>
    <col min="7174" max="7174" width="18.625" style="327" customWidth="1"/>
    <col min="7175" max="7175" width="7.75" style="327" customWidth="1"/>
    <col min="7176" max="7176" width="2.375" style="327" customWidth="1"/>
    <col min="7177" max="7177" width="7.75" style="327" customWidth="1"/>
    <col min="7178" max="7424" width="9" style="327"/>
    <col min="7425" max="7425" width="9.625" style="327" customWidth="1"/>
    <col min="7426" max="7426" width="7.25" style="327" customWidth="1"/>
    <col min="7427" max="7427" width="9.625" style="327" customWidth="1"/>
    <col min="7428" max="7428" width="9" style="327"/>
    <col min="7429" max="7429" width="20" style="327" bestFit="1" customWidth="1"/>
    <col min="7430" max="7430" width="18.625" style="327" customWidth="1"/>
    <col min="7431" max="7431" width="7.75" style="327" customWidth="1"/>
    <col min="7432" max="7432" width="2.375" style="327" customWidth="1"/>
    <col min="7433" max="7433" width="7.75" style="327" customWidth="1"/>
    <col min="7434" max="7680" width="9" style="327"/>
    <col min="7681" max="7681" width="9.625" style="327" customWidth="1"/>
    <col min="7682" max="7682" width="7.25" style="327" customWidth="1"/>
    <col min="7683" max="7683" width="9.625" style="327" customWidth="1"/>
    <col min="7684" max="7684" width="9" style="327"/>
    <col min="7685" max="7685" width="20" style="327" bestFit="1" customWidth="1"/>
    <col min="7686" max="7686" width="18.625" style="327" customWidth="1"/>
    <col min="7687" max="7687" width="7.75" style="327" customWidth="1"/>
    <col min="7688" max="7688" width="2.375" style="327" customWidth="1"/>
    <col min="7689" max="7689" width="7.75" style="327" customWidth="1"/>
    <col min="7690" max="7936" width="9" style="327"/>
    <col min="7937" max="7937" width="9.625" style="327" customWidth="1"/>
    <col min="7938" max="7938" width="7.25" style="327" customWidth="1"/>
    <col min="7939" max="7939" width="9.625" style="327" customWidth="1"/>
    <col min="7940" max="7940" width="9" style="327"/>
    <col min="7941" max="7941" width="20" style="327" bestFit="1" customWidth="1"/>
    <col min="7942" max="7942" width="18.625" style="327" customWidth="1"/>
    <col min="7943" max="7943" width="7.75" style="327" customWidth="1"/>
    <col min="7944" max="7944" width="2.375" style="327" customWidth="1"/>
    <col min="7945" max="7945" width="7.75" style="327" customWidth="1"/>
    <col min="7946" max="8192" width="9" style="327"/>
    <col min="8193" max="8193" width="9.625" style="327" customWidth="1"/>
    <col min="8194" max="8194" width="7.25" style="327" customWidth="1"/>
    <col min="8195" max="8195" width="9.625" style="327" customWidth="1"/>
    <col min="8196" max="8196" width="9" style="327"/>
    <col min="8197" max="8197" width="20" style="327" bestFit="1" customWidth="1"/>
    <col min="8198" max="8198" width="18.625" style="327" customWidth="1"/>
    <col min="8199" max="8199" width="7.75" style="327" customWidth="1"/>
    <col min="8200" max="8200" width="2.375" style="327" customWidth="1"/>
    <col min="8201" max="8201" width="7.75" style="327" customWidth="1"/>
    <col min="8202" max="8448" width="9" style="327"/>
    <col min="8449" max="8449" width="9.625" style="327" customWidth="1"/>
    <col min="8450" max="8450" width="7.25" style="327" customWidth="1"/>
    <col min="8451" max="8451" width="9.625" style="327" customWidth="1"/>
    <col min="8452" max="8452" width="9" style="327"/>
    <col min="8453" max="8453" width="20" style="327" bestFit="1" customWidth="1"/>
    <col min="8454" max="8454" width="18.625" style="327" customWidth="1"/>
    <col min="8455" max="8455" width="7.75" style="327" customWidth="1"/>
    <col min="8456" max="8456" width="2.375" style="327" customWidth="1"/>
    <col min="8457" max="8457" width="7.75" style="327" customWidth="1"/>
    <col min="8458" max="8704" width="9" style="327"/>
    <col min="8705" max="8705" width="9.625" style="327" customWidth="1"/>
    <col min="8706" max="8706" width="7.25" style="327" customWidth="1"/>
    <col min="8707" max="8707" width="9.625" style="327" customWidth="1"/>
    <col min="8708" max="8708" width="9" style="327"/>
    <col min="8709" max="8709" width="20" style="327" bestFit="1" customWidth="1"/>
    <col min="8710" max="8710" width="18.625" style="327" customWidth="1"/>
    <col min="8711" max="8711" width="7.75" style="327" customWidth="1"/>
    <col min="8712" max="8712" width="2.375" style="327" customWidth="1"/>
    <col min="8713" max="8713" width="7.75" style="327" customWidth="1"/>
    <col min="8714" max="8960" width="9" style="327"/>
    <col min="8961" max="8961" width="9.625" style="327" customWidth="1"/>
    <col min="8962" max="8962" width="7.25" style="327" customWidth="1"/>
    <col min="8963" max="8963" width="9.625" style="327" customWidth="1"/>
    <col min="8964" max="8964" width="9" style="327"/>
    <col min="8965" max="8965" width="20" style="327" bestFit="1" customWidth="1"/>
    <col min="8966" max="8966" width="18.625" style="327" customWidth="1"/>
    <col min="8967" max="8967" width="7.75" style="327" customWidth="1"/>
    <col min="8968" max="8968" width="2.375" style="327" customWidth="1"/>
    <col min="8969" max="8969" width="7.75" style="327" customWidth="1"/>
    <col min="8970" max="9216" width="9" style="327"/>
    <col min="9217" max="9217" width="9.625" style="327" customWidth="1"/>
    <col min="9218" max="9218" width="7.25" style="327" customWidth="1"/>
    <col min="9219" max="9219" width="9.625" style="327" customWidth="1"/>
    <col min="9220" max="9220" width="9" style="327"/>
    <col min="9221" max="9221" width="20" style="327" bestFit="1" customWidth="1"/>
    <col min="9222" max="9222" width="18.625" style="327" customWidth="1"/>
    <col min="9223" max="9223" width="7.75" style="327" customWidth="1"/>
    <col min="9224" max="9224" width="2.375" style="327" customWidth="1"/>
    <col min="9225" max="9225" width="7.75" style="327" customWidth="1"/>
    <col min="9226" max="9472" width="9" style="327"/>
    <col min="9473" max="9473" width="9.625" style="327" customWidth="1"/>
    <col min="9474" max="9474" width="7.25" style="327" customWidth="1"/>
    <col min="9475" max="9475" width="9.625" style="327" customWidth="1"/>
    <col min="9476" max="9476" width="9" style="327"/>
    <col min="9477" max="9477" width="20" style="327" bestFit="1" customWidth="1"/>
    <col min="9478" max="9478" width="18.625" style="327" customWidth="1"/>
    <col min="9479" max="9479" width="7.75" style="327" customWidth="1"/>
    <col min="9480" max="9480" width="2.375" style="327" customWidth="1"/>
    <col min="9481" max="9481" width="7.75" style="327" customWidth="1"/>
    <col min="9482" max="9728" width="9" style="327"/>
    <col min="9729" max="9729" width="9.625" style="327" customWidth="1"/>
    <col min="9730" max="9730" width="7.25" style="327" customWidth="1"/>
    <col min="9731" max="9731" width="9.625" style="327" customWidth="1"/>
    <col min="9732" max="9732" width="9" style="327"/>
    <col min="9733" max="9733" width="20" style="327" bestFit="1" customWidth="1"/>
    <col min="9734" max="9734" width="18.625" style="327" customWidth="1"/>
    <col min="9735" max="9735" width="7.75" style="327" customWidth="1"/>
    <col min="9736" max="9736" width="2.375" style="327" customWidth="1"/>
    <col min="9737" max="9737" width="7.75" style="327" customWidth="1"/>
    <col min="9738" max="9984" width="9" style="327"/>
    <col min="9985" max="9985" width="9.625" style="327" customWidth="1"/>
    <col min="9986" max="9986" width="7.25" style="327" customWidth="1"/>
    <col min="9987" max="9987" width="9.625" style="327" customWidth="1"/>
    <col min="9988" max="9988" width="9" style="327"/>
    <col min="9989" max="9989" width="20" style="327" bestFit="1" customWidth="1"/>
    <col min="9990" max="9990" width="18.625" style="327" customWidth="1"/>
    <col min="9991" max="9991" width="7.75" style="327" customWidth="1"/>
    <col min="9992" max="9992" width="2.375" style="327" customWidth="1"/>
    <col min="9993" max="9993" width="7.75" style="327" customWidth="1"/>
    <col min="9994" max="10240" width="9" style="327"/>
    <col min="10241" max="10241" width="9.625" style="327" customWidth="1"/>
    <col min="10242" max="10242" width="7.25" style="327" customWidth="1"/>
    <col min="10243" max="10243" width="9.625" style="327" customWidth="1"/>
    <col min="10244" max="10244" width="9" style="327"/>
    <col min="10245" max="10245" width="20" style="327" bestFit="1" customWidth="1"/>
    <col min="10246" max="10246" width="18.625" style="327" customWidth="1"/>
    <col min="10247" max="10247" width="7.75" style="327" customWidth="1"/>
    <col min="10248" max="10248" width="2.375" style="327" customWidth="1"/>
    <col min="10249" max="10249" width="7.75" style="327" customWidth="1"/>
    <col min="10250" max="10496" width="9" style="327"/>
    <col min="10497" max="10497" width="9.625" style="327" customWidth="1"/>
    <col min="10498" max="10498" width="7.25" style="327" customWidth="1"/>
    <col min="10499" max="10499" width="9.625" style="327" customWidth="1"/>
    <col min="10500" max="10500" width="9" style="327"/>
    <col min="10501" max="10501" width="20" style="327" bestFit="1" customWidth="1"/>
    <col min="10502" max="10502" width="18.625" style="327" customWidth="1"/>
    <col min="10503" max="10503" width="7.75" style="327" customWidth="1"/>
    <col min="10504" max="10504" width="2.375" style="327" customWidth="1"/>
    <col min="10505" max="10505" width="7.75" style="327" customWidth="1"/>
    <col min="10506" max="10752" width="9" style="327"/>
    <col min="10753" max="10753" width="9.625" style="327" customWidth="1"/>
    <col min="10754" max="10754" width="7.25" style="327" customWidth="1"/>
    <col min="10755" max="10755" width="9.625" style="327" customWidth="1"/>
    <col min="10756" max="10756" width="9" style="327"/>
    <col min="10757" max="10757" width="20" style="327" bestFit="1" customWidth="1"/>
    <col min="10758" max="10758" width="18.625" style="327" customWidth="1"/>
    <col min="10759" max="10759" width="7.75" style="327" customWidth="1"/>
    <col min="10760" max="10760" width="2.375" style="327" customWidth="1"/>
    <col min="10761" max="10761" width="7.75" style="327" customWidth="1"/>
    <col min="10762" max="11008" width="9" style="327"/>
    <col min="11009" max="11009" width="9.625" style="327" customWidth="1"/>
    <col min="11010" max="11010" width="7.25" style="327" customWidth="1"/>
    <col min="11011" max="11011" width="9.625" style="327" customWidth="1"/>
    <col min="11012" max="11012" width="9" style="327"/>
    <col min="11013" max="11013" width="20" style="327" bestFit="1" customWidth="1"/>
    <col min="11014" max="11014" width="18.625" style="327" customWidth="1"/>
    <col min="11015" max="11015" width="7.75" style="327" customWidth="1"/>
    <col min="11016" max="11016" width="2.375" style="327" customWidth="1"/>
    <col min="11017" max="11017" width="7.75" style="327" customWidth="1"/>
    <col min="11018" max="11264" width="9" style="327"/>
    <col min="11265" max="11265" width="9.625" style="327" customWidth="1"/>
    <col min="11266" max="11266" width="7.25" style="327" customWidth="1"/>
    <col min="11267" max="11267" width="9.625" style="327" customWidth="1"/>
    <col min="11268" max="11268" width="9" style="327"/>
    <col min="11269" max="11269" width="20" style="327" bestFit="1" customWidth="1"/>
    <col min="11270" max="11270" width="18.625" style="327" customWidth="1"/>
    <col min="11271" max="11271" width="7.75" style="327" customWidth="1"/>
    <col min="11272" max="11272" width="2.375" style="327" customWidth="1"/>
    <col min="11273" max="11273" width="7.75" style="327" customWidth="1"/>
    <col min="11274" max="11520" width="9" style="327"/>
    <col min="11521" max="11521" width="9.625" style="327" customWidth="1"/>
    <col min="11522" max="11522" width="7.25" style="327" customWidth="1"/>
    <col min="11523" max="11523" width="9.625" style="327" customWidth="1"/>
    <col min="11524" max="11524" width="9" style="327"/>
    <col min="11525" max="11525" width="20" style="327" bestFit="1" customWidth="1"/>
    <col min="11526" max="11526" width="18.625" style="327" customWidth="1"/>
    <col min="11527" max="11527" width="7.75" style="327" customWidth="1"/>
    <col min="11528" max="11528" width="2.375" style="327" customWidth="1"/>
    <col min="11529" max="11529" width="7.75" style="327" customWidth="1"/>
    <col min="11530" max="11776" width="9" style="327"/>
    <col min="11777" max="11777" width="9.625" style="327" customWidth="1"/>
    <col min="11778" max="11778" width="7.25" style="327" customWidth="1"/>
    <col min="11779" max="11779" width="9.625" style="327" customWidth="1"/>
    <col min="11780" max="11780" width="9" style="327"/>
    <col min="11781" max="11781" width="20" style="327" bestFit="1" customWidth="1"/>
    <col min="11782" max="11782" width="18.625" style="327" customWidth="1"/>
    <col min="11783" max="11783" width="7.75" style="327" customWidth="1"/>
    <col min="11784" max="11784" width="2.375" style="327" customWidth="1"/>
    <col min="11785" max="11785" width="7.75" style="327" customWidth="1"/>
    <col min="11786" max="12032" width="9" style="327"/>
    <col min="12033" max="12033" width="9.625" style="327" customWidth="1"/>
    <col min="12034" max="12034" width="7.25" style="327" customWidth="1"/>
    <col min="12035" max="12035" width="9.625" style="327" customWidth="1"/>
    <col min="12036" max="12036" width="9" style="327"/>
    <col min="12037" max="12037" width="20" style="327" bestFit="1" customWidth="1"/>
    <col min="12038" max="12038" width="18.625" style="327" customWidth="1"/>
    <col min="12039" max="12039" width="7.75" style="327" customWidth="1"/>
    <col min="12040" max="12040" width="2.375" style="327" customWidth="1"/>
    <col min="12041" max="12041" width="7.75" style="327" customWidth="1"/>
    <col min="12042" max="12288" width="9" style="327"/>
    <col min="12289" max="12289" width="9.625" style="327" customWidth="1"/>
    <col min="12290" max="12290" width="7.25" style="327" customWidth="1"/>
    <col min="12291" max="12291" width="9.625" style="327" customWidth="1"/>
    <col min="12292" max="12292" width="9" style="327"/>
    <col min="12293" max="12293" width="20" style="327" bestFit="1" customWidth="1"/>
    <col min="12294" max="12294" width="18.625" style="327" customWidth="1"/>
    <col min="12295" max="12295" width="7.75" style="327" customWidth="1"/>
    <col min="12296" max="12296" width="2.375" style="327" customWidth="1"/>
    <col min="12297" max="12297" width="7.75" style="327" customWidth="1"/>
    <col min="12298" max="12544" width="9" style="327"/>
    <col min="12545" max="12545" width="9.625" style="327" customWidth="1"/>
    <col min="12546" max="12546" width="7.25" style="327" customWidth="1"/>
    <col min="12547" max="12547" width="9.625" style="327" customWidth="1"/>
    <col min="12548" max="12548" width="9" style="327"/>
    <col min="12549" max="12549" width="20" style="327" bestFit="1" customWidth="1"/>
    <col min="12550" max="12550" width="18.625" style="327" customWidth="1"/>
    <col min="12551" max="12551" width="7.75" style="327" customWidth="1"/>
    <col min="12552" max="12552" width="2.375" style="327" customWidth="1"/>
    <col min="12553" max="12553" width="7.75" style="327" customWidth="1"/>
    <col min="12554" max="12800" width="9" style="327"/>
    <col min="12801" max="12801" width="9.625" style="327" customWidth="1"/>
    <col min="12802" max="12802" width="7.25" style="327" customWidth="1"/>
    <col min="12803" max="12803" width="9.625" style="327" customWidth="1"/>
    <col min="12804" max="12804" width="9" style="327"/>
    <col min="12805" max="12805" width="20" style="327" bestFit="1" customWidth="1"/>
    <col min="12806" max="12806" width="18.625" style="327" customWidth="1"/>
    <col min="12807" max="12807" width="7.75" style="327" customWidth="1"/>
    <col min="12808" max="12808" width="2.375" style="327" customWidth="1"/>
    <col min="12809" max="12809" width="7.75" style="327" customWidth="1"/>
    <col min="12810" max="13056" width="9" style="327"/>
    <col min="13057" max="13057" width="9.625" style="327" customWidth="1"/>
    <col min="13058" max="13058" width="7.25" style="327" customWidth="1"/>
    <col min="13059" max="13059" width="9.625" style="327" customWidth="1"/>
    <col min="13060" max="13060" width="9" style="327"/>
    <col min="13061" max="13061" width="20" style="327" bestFit="1" customWidth="1"/>
    <col min="13062" max="13062" width="18.625" style="327" customWidth="1"/>
    <col min="13063" max="13063" width="7.75" style="327" customWidth="1"/>
    <col min="13064" max="13064" width="2.375" style="327" customWidth="1"/>
    <col min="13065" max="13065" width="7.75" style="327" customWidth="1"/>
    <col min="13066" max="13312" width="9" style="327"/>
    <col min="13313" max="13313" width="9.625" style="327" customWidth="1"/>
    <col min="13314" max="13314" width="7.25" style="327" customWidth="1"/>
    <col min="13315" max="13315" width="9.625" style="327" customWidth="1"/>
    <col min="13316" max="13316" width="9" style="327"/>
    <col min="13317" max="13317" width="20" style="327" bestFit="1" customWidth="1"/>
    <col min="13318" max="13318" width="18.625" style="327" customWidth="1"/>
    <col min="13319" max="13319" width="7.75" style="327" customWidth="1"/>
    <col min="13320" max="13320" width="2.375" style="327" customWidth="1"/>
    <col min="13321" max="13321" width="7.75" style="327" customWidth="1"/>
    <col min="13322" max="13568" width="9" style="327"/>
    <col min="13569" max="13569" width="9.625" style="327" customWidth="1"/>
    <col min="13570" max="13570" width="7.25" style="327" customWidth="1"/>
    <col min="13571" max="13571" width="9.625" style="327" customWidth="1"/>
    <col min="13572" max="13572" width="9" style="327"/>
    <col min="13573" max="13573" width="20" style="327" bestFit="1" customWidth="1"/>
    <col min="13574" max="13574" width="18.625" style="327" customWidth="1"/>
    <col min="13575" max="13575" width="7.75" style="327" customWidth="1"/>
    <col min="13576" max="13576" width="2.375" style="327" customWidth="1"/>
    <col min="13577" max="13577" width="7.75" style="327" customWidth="1"/>
    <col min="13578" max="13824" width="9" style="327"/>
    <col min="13825" max="13825" width="9.625" style="327" customWidth="1"/>
    <col min="13826" max="13826" width="7.25" style="327" customWidth="1"/>
    <col min="13827" max="13827" width="9.625" style="327" customWidth="1"/>
    <col min="13828" max="13828" width="9" style="327"/>
    <col min="13829" max="13829" width="20" style="327" bestFit="1" customWidth="1"/>
    <col min="13830" max="13830" width="18.625" style="327" customWidth="1"/>
    <col min="13831" max="13831" width="7.75" style="327" customWidth="1"/>
    <col min="13832" max="13832" width="2.375" style="327" customWidth="1"/>
    <col min="13833" max="13833" width="7.75" style="327" customWidth="1"/>
    <col min="13834" max="14080" width="9" style="327"/>
    <col min="14081" max="14081" width="9.625" style="327" customWidth="1"/>
    <col min="14082" max="14082" width="7.25" style="327" customWidth="1"/>
    <col min="14083" max="14083" width="9.625" style="327" customWidth="1"/>
    <col min="14084" max="14084" width="9" style="327"/>
    <col min="14085" max="14085" width="20" style="327" bestFit="1" customWidth="1"/>
    <col min="14086" max="14086" width="18.625" style="327" customWidth="1"/>
    <col min="14087" max="14087" width="7.75" style="327" customWidth="1"/>
    <col min="14088" max="14088" width="2.375" style="327" customWidth="1"/>
    <col min="14089" max="14089" width="7.75" style="327" customWidth="1"/>
    <col min="14090" max="14336" width="9" style="327"/>
    <col min="14337" max="14337" width="9.625" style="327" customWidth="1"/>
    <col min="14338" max="14338" width="7.25" style="327" customWidth="1"/>
    <col min="14339" max="14339" width="9.625" style="327" customWidth="1"/>
    <col min="14340" max="14340" width="9" style="327"/>
    <col min="14341" max="14341" width="20" style="327" bestFit="1" customWidth="1"/>
    <col min="14342" max="14342" width="18.625" style="327" customWidth="1"/>
    <col min="14343" max="14343" width="7.75" style="327" customWidth="1"/>
    <col min="14344" max="14344" width="2.375" style="327" customWidth="1"/>
    <col min="14345" max="14345" width="7.75" style="327" customWidth="1"/>
    <col min="14346" max="14592" width="9" style="327"/>
    <col min="14593" max="14593" width="9.625" style="327" customWidth="1"/>
    <col min="14594" max="14594" width="7.25" style="327" customWidth="1"/>
    <col min="14595" max="14595" width="9.625" style="327" customWidth="1"/>
    <col min="14596" max="14596" width="9" style="327"/>
    <col min="14597" max="14597" width="20" style="327" bestFit="1" customWidth="1"/>
    <col min="14598" max="14598" width="18.625" style="327" customWidth="1"/>
    <col min="14599" max="14599" width="7.75" style="327" customWidth="1"/>
    <col min="14600" max="14600" width="2.375" style="327" customWidth="1"/>
    <col min="14601" max="14601" width="7.75" style="327" customWidth="1"/>
    <col min="14602" max="14848" width="9" style="327"/>
    <col min="14849" max="14849" width="9.625" style="327" customWidth="1"/>
    <col min="14850" max="14850" width="7.25" style="327" customWidth="1"/>
    <col min="14851" max="14851" width="9.625" style="327" customWidth="1"/>
    <col min="14852" max="14852" width="9" style="327"/>
    <col min="14853" max="14853" width="20" style="327" bestFit="1" customWidth="1"/>
    <col min="14854" max="14854" width="18.625" style="327" customWidth="1"/>
    <col min="14855" max="14855" width="7.75" style="327" customWidth="1"/>
    <col min="14856" max="14856" width="2.375" style="327" customWidth="1"/>
    <col min="14857" max="14857" width="7.75" style="327" customWidth="1"/>
    <col min="14858" max="15104" width="9" style="327"/>
    <col min="15105" max="15105" width="9.625" style="327" customWidth="1"/>
    <col min="15106" max="15106" width="7.25" style="327" customWidth="1"/>
    <col min="15107" max="15107" width="9.625" style="327" customWidth="1"/>
    <col min="15108" max="15108" width="9" style="327"/>
    <col min="15109" max="15109" width="20" style="327" bestFit="1" customWidth="1"/>
    <col min="15110" max="15110" width="18.625" style="327" customWidth="1"/>
    <col min="15111" max="15111" width="7.75" style="327" customWidth="1"/>
    <col min="15112" max="15112" width="2.375" style="327" customWidth="1"/>
    <col min="15113" max="15113" width="7.75" style="327" customWidth="1"/>
    <col min="15114" max="15360" width="9" style="327"/>
    <col min="15361" max="15361" width="9.625" style="327" customWidth="1"/>
    <col min="15362" max="15362" width="7.25" style="327" customWidth="1"/>
    <col min="15363" max="15363" width="9.625" style="327" customWidth="1"/>
    <col min="15364" max="15364" width="9" style="327"/>
    <col min="15365" max="15365" width="20" style="327" bestFit="1" customWidth="1"/>
    <col min="15366" max="15366" width="18.625" style="327" customWidth="1"/>
    <col min="15367" max="15367" width="7.75" style="327" customWidth="1"/>
    <col min="15368" max="15368" width="2.375" style="327" customWidth="1"/>
    <col min="15369" max="15369" width="7.75" style="327" customWidth="1"/>
    <col min="15370" max="15616" width="9" style="327"/>
    <col min="15617" max="15617" width="9.625" style="327" customWidth="1"/>
    <col min="15618" max="15618" width="7.25" style="327" customWidth="1"/>
    <col min="15619" max="15619" width="9.625" style="327" customWidth="1"/>
    <col min="15620" max="15620" width="9" style="327"/>
    <col min="15621" max="15621" width="20" style="327" bestFit="1" customWidth="1"/>
    <col min="15622" max="15622" width="18.625" style="327" customWidth="1"/>
    <col min="15623" max="15623" width="7.75" style="327" customWidth="1"/>
    <col min="15624" max="15624" width="2.375" style="327" customWidth="1"/>
    <col min="15625" max="15625" width="7.75" style="327" customWidth="1"/>
    <col min="15626" max="15872" width="9" style="327"/>
    <col min="15873" max="15873" width="9.625" style="327" customWidth="1"/>
    <col min="15874" max="15874" width="7.25" style="327" customWidth="1"/>
    <col min="15875" max="15875" width="9.625" style="327" customWidth="1"/>
    <col min="15876" max="15876" width="9" style="327"/>
    <col min="15877" max="15877" width="20" style="327" bestFit="1" customWidth="1"/>
    <col min="15878" max="15878" width="18.625" style="327" customWidth="1"/>
    <col min="15879" max="15879" width="7.75" style="327" customWidth="1"/>
    <col min="15880" max="15880" width="2.375" style="327" customWidth="1"/>
    <col min="15881" max="15881" width="7.75" style="327" customWidth="1"/>
    <col min="15882" max="16128" width="9" style="327"/>
    <col min="16129" max="16129" width="9.625" style="327" customWidth="1"/>
    <col min="16130" max="16130" width="7.25" style="327" customWidth="1"/>
    <col min="16131" max="16131" width="9.625" style="327" customWidth="1"/>
    <col min="16132" max="16132" width="9" style="327"/>
    <col min="16133" max="16133" width="20" style="327" bestFit="1" customWidth="1"/>
    <col min="16134" max="16134" width="18.625" style="327" customWidth="1"/>
    <col min="16135" max="16135" width="7.75" style="327" customWidth="1"/>
    <col min="16136" max="16136" width="2.375" style="327" customWidth="1"/>
    <col min="16137" max="16137" width="7.75" style="327" customWidth="1"/>
    <col min="16138" max="16384" width="9" style="327"/>
  </cols>
  <sheetData>
    <row r="1" spans="1:8" ht="21" customHeight="1">
      <c r="A1" s="322"/>
      <c r="B1" s="323"/>
      <c r="C1" s="324"/>
      <c r="D1" s="325"/>
      <c r="E1" s="325"/>
      <c r="F1" s="325"/>
      <c r="G1" s="325"/>
      <c r="H1" s="326"/>
    </row>
    <row r="2" spans="1:8" ht="24">
      <c r="A2" s="539" t="s">
        <v>167</v>
      </c>
      <c r="B2" s="540"/>
      <c r="C2" s="540"/>
      <c r="D2" s="540"/>
      <c r="E2" s="540"/>
      <c r="F2" s="540"/>
      <c r="G2" s="540"/>
      <c r="H2" s="541"/>
    </row>
    <row r="3" spans="1:8" ht="30" customHeight="1">
      <c r="A3" s="542" t="s">
        <v>226</v>
      </c>
      <c r="B3" s="540"/>
      <c r="C3" s="540"/>
      <c r="D3" s="540"/>
      <c r="E3" s="540"/>
      <c r="F3" s="540"/>
      <c r="G3" s="540"/>
      <c r="H3" s="541"/>
    </row>
    <row r="4" spans="1:8">
      <c r="A4" s="141"/>
      <c r="B4" s="328"/>
      <c r="C4" s="329"/>
      <c r="D4" s="38"/>
      <c r="E4" s="38"/>
      <c r="F4" s="38"/>
      <c r="G4" s="38"/>
      <c r="H4" s="330"/>
    </row>
    <row r="5" spans="1:8">
      <c r="A5" s="331"/>
      <c r="B5" s="332"/>
      <c r="C5" s="332"/>
      <c r="D5" s="332"/>
      <c r="E5" s="332"/>
      <c r="F5" s="332"/>
      <c r="G5" s="332"/>
      <c r="H5" s="333"/>
    </row>
    <row r="6" spans="1:8" ht="23.25" customHeight="1">
      <c r="A6" s="334"/>
      <c r="B6" s="335" t="s">
        <v>168</v>
      </c>
      <c r="C6" s="336"/>
      <c r="D6" s="337" t="s">
        <v>169</v>
      </c>
      <c r="E6" s="337"/>
      <c r="F6" s="338"/>
      <c r="G6" s="338"/>
      <c r="H6" s="330"/>
    </row>
    <row r="7" spans="1:8" s="344" customFormat="1" ht="17.100000000000001" customHeight="1">
      <c r="A7" s="339"/>
      <c r="B7" s="340">
        <v>1</v>
      </c>
      <c r="C7" s="341"/>
      <c r="D7" s="338" t="s">
        <v>170</v>
      </c>
      <c r="E7" s="338"/>
      <c r="F7" s="338"/>
      <c r="G7" s="342"/>
      <c r="H7" s="343"/>
    </row>
    <row r="8" spans="1:8" s="344" customFormat="1" ht="17.100000000000001" customHeight="1">
      <c r="A8" s="339"/>
      <c r="B8" s="345"/>
      <c r="C8" s="341"/>
      <c r="D8" s="338"/>
      <c r="E8" s="338"/>
      <c r="F8" s="338"/>
      <c r="G8" s="338"/>
      <c r="H8" s="343"/>
    </row>
    <row r="9" spans="1:8" s="344" customFormat="1" ht="17.100000000000001" customHeight="1">
      <c r="A9" s="339"/>
      <c r="B9" s="346">
        <v>2</v>
      </c>
      <c r="C9" s="341"/>
      <c r="D9" s="338" t="s">
        <v>171</v>
      </c>
      <c r="E9" s="338"/>
      <c r="F9" s="338"/>
      <c r="G9" s="342"/>
      <c r="H9" s="343"/>
    </row>
    <row r="10" spans="1:8" s="344" customFormat="1" ht="17.100000000000001" customHeight="1">
      <c r="A10" s="339"/>
      <c r="B10" s="345"/>
      <c r="C10" s="341"/>
      <c r="D10" s="338"/>
      <c r="E10" s="338"/>
      <c r="F10" s="338"/>
      <c r="G10" s="338"/>
      <c r="H10" s="343"/>
    </row>
    <row r="11" spans="1:8" s="344" customFormat="1" ht="17.100000000000001" customHeight="1">
      <c r="A11" s="339"/>
      <c r="B11" s="347">
        <v>3</v>
      </c>
      <c r="C11" s="341"/>
      <c r="D11" s="338" t="s">
        <v>172</v>
      </c>
      <c r="E11" s="338"/>
      <c r="F11" s="338"/>
      <c r="G11" s="342"/>
      <c r="H11" s="343"/>
    </row>
    <row r="12" spans="1:8" s="344" customFormat="1" ht="17.100000000000001" customHeight="1">
      <c r="A12" s="339"/>
      <c r="B12" s="345"/>
      <c r="C12" s="341"/>
      <c r="D12" s="338"/>
      <c r="E12" s="338"/>
      <c r="F12" s="338"/>
      <c r="G12" s="338"/>
      <c r="H12" s="343"/>
    </row>
    <row r="13" spans="1:8" s="344" customFormat="1" ht="17.100000000000001" customHeight="1">
      <c r="A13" s="339"/>
      <c r="B13" s="492">
        <v>4</v>
      </c>
      <c r="C13" s="341"/>
      <c r="D13" s="338" t="s">
        <v>173</v>
      </c>
      <c r="E13" s="338"/>
      <c r="F13" s="338"/>
      <c r="G13" s="342"/>
      <c r="H13" s="343"/>
    </row>
    <row r="14" spans="1:8" s="344" customFormat="1" ht="17.100000000000001" customHeight="1">
      <c r="A14" s="339"/>
      <c r="B14" s="345" t="s">
        <v>174</v>
      </c>
      <c r="C14" s="341"/>
      <c r="D14" s="338"/>
      <c r="E14" s="338"/>
      <c r="F14" s="338"/>
      <c r="G14" s="338"/>
      <c r="H14" s="343"/>
    </row>
    <row r="15" spans="1:8" s="344" customFormat="1" ht="17.100000000000001" customHeight="1">
      <c r="A15" s="339"/>
      <c r="B15" s="348">
        <v>5</v>
      </c>
      <c r="C15" s="349"/>
      <c r="D15" s="338" t="s">
        <v>175</v>
      </c>
      <c r="E15" s="338"/>
      <c r="F15" s="338"/>
      <c r="G15" s="342"/>
      <c r="H15" s="343"/>
    </row>
    <row r="16" spans="1:8" s="344" customFormat="1" ht="17.100000000000001" customHeight="1">
      <c r="A16" s="339"/>
      <c r="B16" s="345"/>
      <c r="C16" s="341"/>
      <c r="D16" s="338"/>
      <c r="E16" s="338"/>
      <c r="F16" s="338"/>
      <c r="G16" s="338"/>
      <c r="H16" s="343"/>
    </row>
    <row r="17" spans="1:8" s="344" customFormat="1" ht="17.100000000000001" customHeight="1">
      <c r="A17" s="339"/>
      <c r="B17" s="350">
        <v>6</v>
      </c>
      <c r="C17" s="341"/>
      <c r="D17" s="338" t="s">
        <v>176</v>
      </c>
      <c r="E17" s="338"/>
      <c r="F17" s="338"/>
      <c r="G17" s="338"/>
      <c r="H17" s="343"/>
    </row>
    <row r="18" spans="1:8" s="344" customFormat="1" ht="17.100000000000001" customHeight="1">
      <c r="A18" s="339"/>
      <c r="B18" s="345"/>
      <c r="C18" s="341"/>
      <c r="D18" s="338"/>
      <c r="E18" s="338"/>
      <c r="F18" s="338"/>
      <c r="G18" s="338"/>
      <c r="H18" s="343"/>
    </row>
    <row r="19" spans="1:8" s="344" customFormat="1" ht="17.100000000000001" customHeight="1">
      <c r="A19" s="339"/>
      <c r="B19" s="351">
        <v>7</v>
      </c>
      <c r="C19" s="341"/>
      <c r="D19" s="338" t="s">
        <v>177</v>
      </c>
      <c r="E19" s="338"/>
      <c r="F19" s="338"/>
      <c r="G19" s="338"/>
      <c r="H19" s="343"/>
    </row>
    <row r="20" spans="1:8" s="344" customFormat="1" ht="17.100000000000001" customHeight="1">
      <c r="A20" s="339"/>
      <c r="B20" s="345"/>
      <c r="C20" s="341"/>
      <c r="D20" s="338"/>
      <c r="E20" s="338"/>
      <c r="F20" s="338"/>
      <c r="G20" s="338"/>
      <c r="H20" s="343"/>
    </row>
    <row r="21" spans="1:8" s="344" customFormat="1" ht="17.100000000000001" customHeight="1">
      <c r="A21" s="339"/>
      <c r="B21" s="352">
        <v>8</v>
      </c>
      <c r="C21" s="341"/>
      <c r="D21" s="338" t="s">
        <v>178</v>
      </c>
      <c r="E21" s="338"/>
      <c r="F21" s="338"/>
      <c r="G21" s="338"/>
      <c r="H21" s="343"/>
    </row>
    <row r="22" spans="1:8" s="344" customFormat="1" ht="17.100000000000001" customHeight="1">
      <c r="A22" s="339"/>
      <c r="B22" s="345"/>
      <c r="C22" s="341"/>
      <c r="D22" s="338"/>
      <c r="E22" s="338"/>
      <c r="F22" s="338"/>
      <c r="G22" s="338"/>
      <c r="H22" s="343"/>
    </row>
    <row r="23" spans="1:8" s="344" customFormat="1" ht="17.100000000000001" customHeight="1">
      <c r="A23" s="339"/>
      <c r="B23" s="353">
        <v>9</v>
      </c>
      <c r="C23" s="341"/>
      <c r="D23" s="338" t="s">
        <v>179</v>
      </c>
      <c r="E23" s="338"/>
      <c r="F23" s="338"/>
      <c r="G23" s="338"/>
      <c r="H23" s="343"/>
    </row>
    <row r="24" spans="1:8" s="344" customFormat="1" ht="17.100000000000001" customHeight="1">
      <c r="A24" s="339"/>
      <c r="B24" s="345"/>
      <c r="C24" s="341"/>
      <c r="D24" s="338"/>
      <c r="E24" s="338"/>
      <c r="F24" s="338"/>
      <c r="G24" s="338"/>
      <c r="H24" s="343"/>
    </row>
    <row r="25" spans="1:8" s="344" customFormat="1" ht="17.100000000000001" customHeight="1">
      <c r="A25" s="339"/>
      <c r="B25" s="354">
        <v>10</v>
      </c>
      <c r="C25" s="341"/>
      <c r="D25" s="338" t="s">
        <v>180</v>
      </c>
      <c r="E25" s="338"/>
      <c r="F25" s="338"/>
      <c r="G25" s="338"/>
      <c r="H25" s="343"/>
    </row>
    <row r="26" spans="1:8" s="344" customFormat="1" ht="17.100000000000001" customHeight="1">
      <c r="A26" s="339"/>
      <c r="B26" s="345"/>
      <c r="C26" s="341"/>
      <c r="D26" s="338"/>
      <c r="E26" s="338"/>
      <c r="F26" s="338"/>
      <c r="G26" s="338"/>
      <c r="H26" s="343"/>
    </row>
    <row r="27" spans="1:8" s="344" customFormat="1" ht="17.100000000000001" customHeight="1">
      <c r="A27" s="339"/>
      <c r="B27" s="355">
        <v>11</v>
      </c>
      <c r="C27" s="341"/>
      <c r="D27" s="338" t="s">
        <v>181</v>
      </c>
      <c r="E27" s="338"/>
      <c r="F27" s="338"/>
      <c r="G27" s="338"/>
      <c r="H27" s="343"/>
    </row>
    <row r="28" spans="1:8" s="344" customFormat="1" ht="17.100000000000001" customHeight="1">
      <c r="A28" s="339"/>
      <c r="B28" s="345"/>
      <c r="C28" s="341"/>
      <c r="D28" s="338"/>
      <c r="E28" s="338"/>
      <c r="F28" s="338"/>
      <c r="G28" s="338"/>
      <c r="H28" s="343"/>
    </row>
    <row r="29" spans="1:8" s="344" customFormat="1" ht="17.100000000000001" customHeight="1">
      <c r="A29" s="339"/>
      <c r="B29" s="380">
        <v>12</v>
      </c>
      <c r="C29" s="341"/>
      <c r="D29" s="338" t="s">
        <v>182</v>
      </c>
      <c r="E29" s="338"/>
      <c r="F29" s="338"/>
      <c r="G29" s="338"/>
      <c r="H29" s="343"/>
    </row>
    <row r="30" spans="1:8" s="344" customFormat="1" ht="17.100000000000001" customHeight="1">
      <c r="A30" s="356"/>
      <c r="B30" s="357"/>
      <c r="C30" s="358"/>
      <c r="D30" s="359"/>
      <c r="E30" s="359"/>
      <c r="F30" s="359"/>
      <c r="G30" s="359"/>
      <c r="H30" s="360"/>
    </row>
    <row r="31" spans="1:8" s="344" customFormat="1" ht="17.100000000000001" customHeight="1">
      <c r="A31" s="339"/>
      <c r="B31" s="380">
        <v>13</v>
      </c>
      <c r="C31" s="361"/>
      <c r="D31" s="338" t="s">
        <v>183</v>
      </c>
      <c r="E31" s="338"/>
      <c r="F31" s="338"/>
      <c r="G31" s="338"/>
      <c r="H31" s="343"/>
    </row>
    <row r="32" spans="1:8" s="344" customFormat="1" ht="17.100000000000001" customHeight="1">
      <c r="A32" s="339"/>
      <c r="B32" s="345"/>
      <c r="C32" s="341"/>
      <c r="D32" s="338"/>
      <c r="E32" s="338"/>
      <c r="F32" s="338"/>
      <c r="G32" s="338"/>
      <c r="H32" s="343"/>
    </row>
    <row r="33" spans="1:8" s="344" customFormat="1" ht="17.100000000000001" customHeight="1">
      <c r="A33" s="339"/>
      <c r="B33" s="380">
        <v>14</v>
      </c>
      <c r="C33" s="341"/>
      <c r="D33" s="338" t="s">
        <v>184</v>
      </c>
      <c r="E33" s="338"/>
      <c r="F33" s="338"/>
      <c r="G33" s="338"/>
      <c r="H33" s="343"/>
    </row>
    <row r="34" spans="1:8" s="344" customFormat="1" ht="17.100000000000001" customHeight="1">
      <c r="A34" s="362"/>
      <c r="B34" s="345"/>
      <c r="C34" s="341"/>
      <c r="D34" s="363"/>
      <c r="E34" s="363"/>
      <c r="F34" s="363"/>
      <c r="G34" s="363"/>
      <c r="H34" s="364"/>
    </row>
    <row r="35" spans="1:8" s="344" customFormat="1" ht="17.100000000000001" customHeight="1">
      <c r="A35" s="365"/>
      <c r="B35" s="380">
        <v>15</v>
      </c>
      <c r="C35" s="341"/>
      <c r="D35" s="366" t="s">
        <v>105</v>
      </c>
      <c r="E35" s="366" t="s">
        <v>185</v>
      </c>
      <c r="F35" s="366"/>
      <c r="G35" s="366"/>
      <c r="H35" s="367"/>
    </row>
    <row r="36" spans="1:8" s="344" customFormat="1" ht="17.100000000000001" customHeight="1">
      <c r="A36" s="362"/>
      <c r="B36" s="368"/>
      <c r="C36" s="369"/>
      <c r="D36" s="363"/>
      <c r="E36" s="363"/>
      <c r="F36" s="363"/>
      <c r="G36" s="363"/>
      <c r="H36" s="364"/>
    </row>
    <row r="37" spans="1:8" s="344" customFormat="1" ht="17.100000000000001" customHeight="1">
      <c r="A37" s="339"/>
      <c r="B37" s="380">
        <v>16</v>
      </c>
      <c r="C37" s="361"/>
      <c r="D37" s="338" t="s">
        <v>186</v>
      </c>
      <c r="E37" s="338"/>
      <c r="F37" s="338"/>
      <c r="G37" s="338"/>
      <c r="H37" s="343"/>
    </row>
    <row r="38" spans="1:8" s="344" customFormat="1" ht="17.100000000000001" customHeight="1">
      <c r="A38" s="339"/>
      <c r="B38" s="345"/>
      <c r="C38" s="341"/>
      <c r="D38" s="338"/>
      <c r="E38" s="338"/>
      <c r="F38" s="338"/>
      <c r="G38" s="338"/>
      <c r="H38" s="343"/>
    </row>
    <row r="39" spans="1:8" s="344" customFormat="1" ht="17.100000000000001" customHeight="1">
      <c r="A39" s="339"/>
      <c r="B39" s="380">
        <v>17</v>
      </c>
      <c r="C39" s="361"/>
      <c r="D39" s="338" t="s">
        <v>187</v>
      </c>
      <c r="E39" s="338"/>
      <c r="F39" s="338"/>
      <c r="G39" s="338"/>
      <c r="H39" s="343"/>
    </row>
    <row r="40" spans="1:8" s="344" customFormat="1" ht="17.100000000000001" customHeight="1">
      <c r="A40" s="339"/>
      <c r="B40" s="381"/>
      <c r="C40" s="361"/>
      <c r="D40" s="338"/>
      <c r="E40" s="338"/>
      <c r="F40" s="338"/>
      <c r="G40" s="338"/>
      <c r="H40" s="343"/>
    </row>
    <row r="41" spans="1:8" s="344" customFormat="1" ht="17.100000000000001" customHeight="1">
      <c r="A41" s="339"/>
      <c r="B41" s="345"/>
      <c r="C41" s="370"/>
      <c r="D41" s="338"/>
      <c r="E41" s="338"/>
      <c r="F41" s="338"/>
      <c r="G41" s="338"/>
      <c r="H41" s="343"/>
    </row>
    <row r="42" spans="1:8" s="344" customFormat="1" ht="29.25" customHeight="1">
      <c r="A42" s="543" t="s">
        <v>188</v>
      </c>
      <c r="B42" s="544"/>
      <c r="C42" s="544"/>
      <c r="D42" s="544"/>
      <c r="E42" s="544"/>
      <c r="F42" s="544"/>
      <c r="G42" s="544"/>
      <c r="H42" s="545"/>
    </row>
    <row r="43" spans="1:8" s="344" customFormat="1" ht="14.25">
      <c r="A43" s="371"/>
      <c r="B43" s="372"/>
      <c r="C43" s="373"/>
      <c r="D43" s="374"/>
      <c r="E43" s="374"/>
      <c r="F43" s="374"/>
      <c r="G43" s="374"/>
      <c r="H43" s="375"/>
    </row>
    <row r="44" spans="1:8" s="377" customFormat="1">
      <c r="A44" s="376"/>
      <c r="B44" s="328"/>
      <c r="C44" s="329"/>
      <c r="D44" s="376"/>
      <c r="E44" s="376"/>
      <c r="F44" s="376"/>
      <c r="G44" s="376"/>
      <c r="H44" s="376"/>
    </row>
    <row r="45" spans="1:8" s="377" customFormat="1">
      <c r="A45" s="376"/>
      <c r="B45" s="328"/>
      <c r="C45" s="329"/>
      <c r="D45" s="376"/>
      <c r="E45" s="376"/>
      <c r="F45" s="376"/>
      <c r="G45" s="376"/>
      <c r="H45" s="376"/>
    </row>
    <row r="46" spans="1:8" s="377" customFormat="1">
      <c r="A46" s="376"/>
      <c r="B46" s="328"/>
      <c r="C46" s="329"/>
      <c r="D46" s="376"/>
      <c r="E46" s="376"/>
      <c r="F46" s="376"/>
      <c r="G46" s="376"/>
      <c r="H46" s="376"/>
    </row>
    <row r="47" spans="1:8" s="377" customFormat="1">
      <c r="A47" s="376"/>
      <c r="B47" s="328"/>
      <c r="C47" s="329"/>
      <c r="D47" s="376"/>
      <c r="E47" s="376"/>
      <c r="F47" s="376"/>
      <c r="G47" s="376"/>
      <c r="H47" s="376"/>
    </row>
    <row r="48" spans="1:8" s="377" customFormat="1">
      <c r="A48" s="376"/>
      <c r="B48" s="328"/>
      <c r="C48" s="329"/>
      <c r="D48" s="376"/>
      <c r="E48" s="376"/>
      <c r="F48" s="376"/>
      <c r="G48" s="376"/>
      <c r="H48" s="376"/>
    </row>
    <row r="49" spans="1:8" s="377" customFormat="1">
      <c r="A49" s="376"/>
      <c r="B49" s="328"/>
      <c r="C49" s="329"/>
      <c r="D49" s="376"/>
      <c r="E49" s="376"/>
      <c r="F49" s="376"/>
      <c r="G49" s="376"/>
      <c r="H49" s="376"/>
    </row>
    <row r="50" spans="1:8" s="377" customFormat="1">
      <c r="A50" s="376"/>
      <c r="B50" s="328"/>
      <c r="C50" s="329"/>
      <c r="D50" s="376"/>
      <c r="E50" s="376"/>
      <c r="F50" s="376"/>
      <c r="G50" s="376"/>
      <c r="H50" s="376"/>
    </row>
    <row r="51" spans="1:8" s="377" customFormat="1">
      <c r="A51" s="376"/>
      <c r="B51" s="328"/>
      <c r="C51" s="329"/>
      <c r="D51" s="376"/>
      <c r="E51" s="376"/>
      <c r="F51" s="376"/>
      <c r="G51" s="376"/>
      <c r="H51" s="376"/>
    </row>
    <row r="52" spans="1:8" s="377" customFormat="1">
      <c r="A52" s="376"/>
      <c r="B52" s="328"/>
      <c r="C52" s="329"/>
      <c r="D52" s="376"/>
      <c r="E52" s="376"/>
      <c r="F52" s="376"/>
      <c r="G52" s="376"/>
      <c r="H52" s="376"/>
    </row>
    <row r="53" spans="1:8" s="377" customFormat="1">
      <c r="A53" s="376"/>
      <c r="B53" s="328"/>
      <c r="C53" s="329"/>
      <c r="D53" s="376"/>
      <c r="E53" s="376"/>
      <c r="F53" s="376"/>
      <c r="G53" s="376"/>
      <c r="H53" s="376"/>
    </row>
    <row r="54" spans="1:8" s="377" customFormat="1">
      <c r="A54" s="376"/>
      <c r="B54" s="328"/>
      <c r="C54" s="329"/>
      <c r="D54" s="376"/>
      <c r="E54" s="376"/>
      <c r="F54" s="376"/>
      <c r="G54" s="376"/>
      <c r="H54" s="376"/>
    </row>
    <row r="55" spans="1:8" s="377" customFormat="1">
      <c r="B55" s="378"/>
      <c r="C55" s="379"/>
    </row>
    <row r="56" spans="1:8" s="377" customFormat="1">
      <c r="B56" s="378"/>
      <c r="C56" s="379"/>
    </row>
    <row r="57" spans="1:8" s="377" customFormat="1">
      <c r="B57" s="378"/>
      <c r="C57" s="379"/>
    </row>
    <row r="58" spans="1:8" s="377" customFormat="1">
      <c r="B58" s="378"/>
      <c r="C58" s="379"/>
    </row>
    <row r="59" spans="1:8" s="377" customFormat="1">
      <c r="B59" s="378"/>
      <c r="C59" s="379"/>
    </row>
    <row r="60" spans="1:8" s="377" customFormat="1">
      <c r="B60" s="378"/>
      <c r="C60" s="379"/>
    </row>
    <row r="61" spans="1:8" s="377" customFormat="1">
      <c r="B61" s="378"/>
      <c r="C61" s="379"/>
    </row>
    <row r="62" spans="1:8" s="377" customFormat="1">
      <c r="B62" s="378"/>
      <c r="C62" s="379"/>
    </row>
    <row r="63" spans="1:8" s="377" customFormat="1">
      <c r="B63" s="378"/>
      <c r="C63" s="379"/>
    </row>
    <row r="64" spans="1:8" s="377" customFormat="1">
      <c r="B64" s="378"/>
      <c r="C64" s="379"/>
    </row>
    <row r="65" spans="2:3" s="377" customFormat="1">
      <c r="B65" s="378"/>
      <c r="C65" s="379"/>
    </row>
    <row r="66" spans="2:3" s="377" customFormat="1">
      <c r="B66" s="378"/>
      <c r="C66" s="379"/>
    </row>
    <row r="67" spans="2:3" s="377" customFormat="1">
      <c r="B67" s="378"/>
      <c r="C67" s="379"/>
    </row>
    <row r="68" spans="2:3" s="377" customFormat="1">
      <c r="B68" s="378"/>
      <c r="C68" s="379"/>
    </row>
    <row r="69" spans="2:3" s="377" customFormat="1">
      <c r="B69" s="378"/>
      <c r="C69" s="379"/>
    </row>
    <row r="70" spans="2:3" s="377" customFormat="1">
      <c r="B70" s="378"/>
      <c r="C70" s="379"/>
    </row>
    <row r="71" spans="2:3" s="377" customFormat="1">
      <c r="B71" s="378"/>
      <c r="C71" s="379"/>
    </row>
    <row r="72" spans="2:3" s="377" customFormat="1">
      <c r="B72" s="378"/>
      <c r="C72" s="379"/>
    </row>
    <row r="73" spans="2:3" s="377" customFormat="1">
      <c r="B73" s="378"/>
      <c r="C73" s="379"/>
    </row>
    <row r="74" spans="2:3" s="377" customFormat="1">
      <c r="B74" s="378"/>
      <c r="C74" s="379"/>
    </row>
    <row r="75" spans="2:3" s="377" customFormat="1">
      <c r="B75" s="378"/>
      <c r="C75" s="379"/>
    </row>
    <row r="76" spans="2:3" s="377" customFormat="1">
      <c r="B76" s="378"/>
      <c r="C76" s="379"/>
    </row>
    <row r="77" spans="2:3" s="377" customFormat="1">
      <c r="B77" s="378"/>
      <c r="C77" s="379"/>
    </row>
    <row r="78" spans="2:3" s="377" customFormat="1">
      <c r="B78" s="378"/>
      <c r="C78" s="379"/>
    </row>
    <row r="79" spans="2:3" s="377" customFormat="1">
      <c r="B79" s="378"/>
      <c r="C79" s="379"/>
    </row>
    <row r="80" spans="2:3" s="377" customFormat="1">
      <c r="B80" s="378"/>
      <c r="C80" s="37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K87"/>
  <sheetViews>
    <sheetView workbookViewId="0">
      <selection activeCell="G33" sqref="G33"/>
    </sheetView>
  </sheetViews>
  <sheetFormatPr defaultRowHeight="13.5"/>
  <cols>
    <col min="1" max="1" width="6.125" customWidth="1"/>
    <col min="2" max="2" width="19.375" customWidth="1"/>
    <col min="3" max="3" width="12.875" customWidth="1"/>
    <col min="4" max="4" width="13.125" customWidth="1"/>
    <col min="5" max="6" width="11.875" customWidth="1"/>
    <col min="7" max="7" width="19.125" customWidth="1"/>
    <col min="8" max="8" width="11.5" customWidth="1"/>
  </cols>
  <sheetData>
    <row r="1" spans="1:9" ht="13.5" customHeight="1">
      <c r="A1" s="562"/>
      <c r="B1" s="563"/>
      <c r="C1" s="563"/>
      <c r="D1" s="563"/>
      <c r="E1" s="563"/>
      <c r="F1" s="563"/>
      <c r="G1" s="563"/>
      <c r="H1" s="42"/>
      <c r="I1" s="42"/>
    </row>
    <row r="19" spans="1:9">
      <c r="I19" s="51"/>
    </row>
    <row r="20" spans="1:9" ht="14.25" thickBot="1"/>
    <row r="21" spans="1:9">
      <c r="A21" s="92" t="s">
        <v>49</v>
      </c>
      <c r="B21" s="93" t="s">
        <v>50</v>
      </c>
      <c r="C21" s="74" t="s">
        <v>221</v>
      </c>
      <c r="D21" s="74" t="s">
        <v>208</v>
      </c>
      <c r="E21" s="93" t="s">
        <v>43</v>
      </c>
      <c r="F21" s="93" t="s">
        <v>51</v>
      </c>
      <c r="G21" s="94" t="s">
        <v>63</v>
      </c>
    </row>
    <row r="22" spans="1:9">
      <c r="A22" s="95">
        <v>1</v>
      </c>
      <c r="B22" s="7" t="s">
        <v>108</v>
      </c>
      <c r="C22" s="9">
        <v>18950</v>
      </c>
      <c r="D22" s="9">
        <v>19213</v>
      </c>
      <c r="E22" s="109">
        <v>100.9</v>
      </c>
      <c r="F22" s="41">
        <f>SUM(C22/D22*100)</f>
        <v>98.631135168896051</v>
      </c>
      <c r="G22" s="96"/>
    </row>
    <row r="23" spans="1:9">
      <c r="A23" s="95">
        <v>2</v>
      </c>
      <c r="B23" s="7" t="s">
        <v>85</v>
      </c>
      <c r="C23" s="9">
        <v>16739</v>
      </c>
      <c r="D23" s="9">
        <v>16066</v>
      </c>
      <c r="E23" s="109">
        <v>102.7</v>
      </c>
      <c r="F23" s="41">
        <f>SUM(C23/D23*100)</f>
        <v>104.1889704967011</v>
      </c>
      <c r="G23" s="96"/>
    </row>
    <row r="24" spans="1:9">
      <c r="A24" s="95">
        <v>3</v>
      </c>
      <c r="B24" s="7" t="s">
        <v>157</v>
      </c>
      <c r="C24" s="9">
        <v>8332</v>
      </c>
      <c r="D24" s="9">
        <v>9553</v>
      </c>
      <c r="E24" s="109">
        <v>94.2</v>
      </c>
      <c r="F24" s="41">
        <f t="shared" ref="F24:F32" si="0">SUM(C24/D24*100)</f>
        <v>87.218674761854913</v>
      </c>
      <c r="G24" s="96"/>
    </row>
    <row r="25" spans="1:9">
      <c r="A25" s="95">
        <v>4</v>
      </c>
      <c r="B25" s="7" t="s">
        <v>115</v>
      </c>
      <c r="C25" s="9">
        <v>5443</v>
      </c>
      <c r="D25" s="9">
        <v>5171</v>
      </c>
      <c r="E25" s="109">
        <v>103.5</v>
      </c>
      <c r="F25" s="41">
        <f t="shared" si="0"/>
        <v>105.26010442854381</v>
      </c>
      <c r="G25" s="96"/>
    </row>
    <row r="26" spans="1:9" ht="13.5" customHeight="1">
      <c r="A26" s="95">
        <v>5</v>
      </c>
      <c r="B26" s="7" t="s">
        <v>117</v>
      </c>
      <c r="C26" s="9">
        <v>5100</v>
      </c>
      <c r="D26" s="6">
        <v>4078</v>
      </c>
      <c r="E26" s="109">
        <v>100.4</v>
      </c>
      <c r="F26" s="41">
        <f t="shared" si="0"/>
        <v>125.06130456105934</v>
      </c>
      <c r="G26" s="96"/>
    </row>
    <row r="27" spans="1:9" ht="13.5" customHeight="1">
      <c r="A27" s="95">
        <v>6</v>
      </c>
      <c r="B27" s="7" t="s">
        <v>106</v>
      </c>
      <c r="C27" s="9">
        <v>4316</v>
      </c>
      <c r="D27" s="9">
        <v>4383</v>
      </c>
      <c r="E27" s="109">
        <v>98</v>
      </c>
      <c r="F27" s="41">
        <f t="shared" si="0"/>
        <v>98.47136664385124</v>
      </c>
      <c r="G27" s="96"/>
    </row>
    <row r="28" spans="1:9" ht="13.5" customHeight="1">
      <c r="A28" s="95">
        <v>7</v>
      </c>
      <c r="B28" s="7" t="s">
        <v>160</v>
      </c>
      <c r="C28" s="101">
        <v>3908</v>
      </c>
      <c r="D28" s="101">
        <v>4197</v>
      </c>
      <c r="E28" s="109">
        <v>89.1</v>
      </c>
      <c r="F28" s="41">
        <f t="shared" si="0"/>
        <v>93.114129139861802</v>
      </c>
      <c r="G28" s="96"/>
    </row>
    <row r="29" spans="1:9" ht="13.5" customHeight="1">
      <c r="A29" s="95">
        <v>8</v>
      </c>
      <c r="B29" s="7" t="s">
        <v>88</v>
      </c>
      <c r="C29" s="101">
        <v>3129</v>
      </c>
      <c r="D29" s="101">
        <v>3248</v>
      </c>
      <c r="E29" s="109">
        <v>99.9</v>
      </c>
      <c r="F29" s="41">
        <f t="shared" si="0"/>
        <v>96.33620689655173</v>
      </c>
      <c r="G29" s="96"/>
    </row>
    <row r="30" spans="1:9" ht="13.5" customHeight="1">
      <c r="A30" s="95">
        <v>9</v>
      </c>
      <c r="B30" s="7" t="s">
        <v>158</v>
      </c>
      <c r="C30" s="101">
        <v>2745</v>
      </c>
      <c r="D30" s="101">
        <v>3773</v>
      </c>
      <c r="E30" s="109">
        <v>109.8</v>
      </c>
      <c r="F30" s="41">
        <f t="shared" si="0"/>
        <v>72.753776835409496</v>
      </c>
      <c r="G30" s="96"/>
    </row>
    <row r="31" spans="1:9" ht="13.5" customHeight="1" thickBot="1">
      <c r="A31" s="97">
        <v>10</v>
      </c>
      <c r="B31" s="7" t="s">
        <v>111</v>
      </c>
      <c r="C31" s="98">
        <v>2374</v>
      </c>
      <c r="D31" s="98">
        <v>2809</v>
      </c>
      <c r="E31" s="110">
        <v>100</v>
      </c>
      <c r="F31" s="41">
        <f t="shared" si="0"/>
        <v>84.514061943752225</v>
      </c>
      <c r="G31" s="99"/>
    </row>
    <row r="32" spans="1:9" ht="13.5" customHeight="1" thickBot="1">
      <c r="A32" s="80"/>
      <c r="B32" s="81" t="s">
        <v>59</v>
      </c>
      <c r="C32" s="82">
        <v>82731</v>
      </c>
      <c r="D32" s="82">
        <v>84592</v>
      </c>
      <c r="E32" s="83">
        <v>99.3</v>
      </c>
      <c r="F32" s="107">
        <f t="shared" si="0"/>
        <v>97.800028371477211</v>
      </c>
      <c r="G32" s="121">
        <v>92.8</v>
      </c>
    </row>
    <row r="33" spans="10:10" ht="13.5" customHeight="1"/>
    <row r="34" spans="10:10" ht="13.5" customHeight="1"/>
    <row r="35" spans="10:10" ht="13.5" customHeight="1">
      <c r="J35" s="58"/>
    </row>
    <row r="36" spans="10:10" ht="13.5" customHeight="1"/>
    <row r="52" spans="1:11" ht="14.25" thickBot="1"/>
    <row r="53" spans="1:11">
      <c r="A53" s="92" t="s">
        <v>49</v>
      </c>
      <c r="B53" s="93" t="s">
        <v>50</v>
      </c>
      <c r="C53" s="74" t="s">
        <v>221</v>
      </c>
      <c r="D53" s="74" t="s">
        <v>208</v>
      </c>
      <c r="E53" s="93" t="s">
        <v>43</v>
      </c>
      <c r="F53" s="93" t="s">
        <v>51</v>
      </c>
      <c r="G53" s="94" t="s">
        <v>63</v>
      </c>
    </row>
    <row r="54" spans="1:11">
      <c r="A54" s="95">
        <v>1</v>
      </c>
      <c r="B54" s="7" t="s">
        <v>85</v>
      </c>
      <c r="C54" s="9">
        <v>111502</v>
      </c>
      <c r="D54" s="9">
        <v>110379</v>
      </c>
      <c r="E54" s="41">
        <v>102.1</v>
      </c>
      <c r="F54" s="41">
        <f t="shared" ref="F54:F64" si="1">SUM(C54/D54*100)</f>
        <v>101.01740367280007</v>
      </c>
      <c r="G54" s="96"/>
      <c r="K54" s="332"/>
    </row>
    <row r="55" spans="1:11">
      <c r="A55" s="95">
        <v>2</v>
      </c>
      <c r="B55" s="308" t="s">
        <v>110</v>
      </c>
      <c r="C55" s="9">
        <v>23245</v>
      </c>
      <c r="D55" s="9">
        <v>33677</v>
      </c>
      <c r="E55" s="41">
        <v>90.5</v>
      </c>
      <c r="F55" s="41">
        <f t="shared" si="1"/>
        <v>69.023369064940468</v>
      </c>
      <c r="G55" s="96"/>
    </row>
    <row r="56" spans="1:11">
      <c r="A56" s="95">
        <v>3</v>
      </c>
      <c r="B56" s="308" t="s">
        <v>117</v>
      </c>
      <c r="C56" s="9">
        <v>20277</v>
      </c>
      <c r="D56" s="9">
        <v>15173</v>
      </c>
      <c r="E56" s="41">
        <v>105.3</v>
      </c>
      <c r="F56" s="41">
        <f t="shared" si="1"/>
        <v>133.63870032294207</v>
      </c>
      <c r="G56" s="96"/>
    </row>
    <row r="57" spans="1:11">
      <c r="A57" s="95">
        <v>4</v>
      </c>
      <c r="B57" s="308" t="s">
        <v>108</v>
      </c>
      <c r="C57" s="9">
        <v>17255</v>
      </c>
      <c r="D57" s="9">
        <v>14590</v>
      </c>
      <c r="E57" s="478">
        <v>126.1</v>
      </c>
      <c r="F57" s="41">
        <f t="shared" si="1"/>
        <v>118.2659355723098</v>
      </c>
      <c r="G57" s="96"/>
    </row>
    <row r="58" spans="1:11">
      <c r="A58" s="95">
        <v>5</v>
      </c>
      <c r="B58" s="308" t="s">
        <v>88</v>
      </c>
      <c r="C58" s="9">
        <v>14935</v>
      </c>
      <c r="D58" s="9">
        <v>15872</v>
      </c>
      <c r="E58" s="41">
        <v>104.6</v>
      </c>
      <c r="F58" s="234">
        <f t="shared" si="1"/>
        <v>94.096522177419345</v>
      </c>
      <c r="G58" s="96"/>
    </row>
    <row r="59" spans="1:11">
      <c r="A59" s="95">
        <v>6</v>
      </c>
      <c r="B59" s="308" t="s">
        <v>109</v>
      </c>
      <c r="C59" s="9">
        <v>11998</v>
      </c>
      <c r="D59" s="9">
        <v>9418</v>
      </c>
      <c r="E59" s="41">
        <v>107.6</v>
      </c>
      <c r="F59" s="41">
        <f t="shared" si="1"/>
        <v>127.39435124230198</v>
      </c>
      <c r="G59" s="96"/>
    </row>
    <row r="60" spans="1:11">
      <c r="A60" s="95">
        <v>7</v>
      </c>
      <c r="B60" s="308" t="s">
        <v>115</v>
      </c>
      <c r="C60" s="9">
        <v>9455</v>
      </c>
      <c r="D60" s="9">
        <v>9722</v>
      </c>
      <c r="E60" s="142">
        <v>95.3</v>
      </c>
      <c r="F60" s="41">
        <f t="shared" si="1"/>
        <v>97.253651512034551</v>
      </c>
      <c r="G60" s="96"/>
    </row>
    <row r="61" spans="1:11">
      <c r="A61" s="95">
        <v>8</v>
      </c>
      <c r="B61" s="308" t="s">
        <v>166</v>
      </c>
      <c r="C61" s="9">
        <v>6041</v>
      </c>
      <c r="D61" s="9">
        <v>10373</v>
      </c>
      <c r="E61" s="41">
        <v>78.400000000000006</v>
      </c>
      <c r="F61" s="41">
        <f t="shared" si="1"/>
        <v>58.237732574954201</v>
      </c>
      <c r="G61" s="96"/>
    </row>
    <row r="62" spans="1:11">
      <c r="A62" s="95">
        <v>9</v>
      </c>
      <c r="B62" s="308" t="s">
        <v>87</v>
      </c>
      <c r="C62" s="9">
        <v>4873</v>
      </c>
      <c r="D62" s="9">
        <v>4777</v>
      </c>
      <c r="E62" s="41">
        <v>100.1</v>
      </c>
      <c r="F62" s="41">
        <f t="shared" si="1"/>
        <v>102.00962947456563</v>
      </c>
      <c r="G62" s="96"/>
    </row>
    <row r="63" spans="1:11" ht="14.25" thickBot="1">
      <c r="A63" s="100">
        <v>10</v>
      </c>
      <c r="B63" s="308" t="s">
        <v>234</v>
      </c>
      <c r="C63" s="101">
        <v>4461</v>
      </c>
      <c r="D63" s="101">
        <v>3146</v>
      </c>
      <c r="E63" s="102">
        <v>165.7</v>
      </c>
      <c r="F63" s="41">
        <f t="shared" si="1"/>
        <v>141.79910998092816</v>
      </c>
      <c r="G63" s="104"/>
      <c r="H63" s="21"/>
    </row>
    <row r="64" spans="1:11" ht="14.25" thickBot="1">
      <c r="A64" s="80"/>
      <c r="B64" s="105" t="s">
        <v>62</v>
      </c>
      <c r="C64" s="106">
        <v>234729</v>
      </c>
      <c r="D64" s="106">
        <v>240264</v>
      </c>
      <c r="E64" s="107">
        <v>101.6</v>
      </c>
      <c r="F64" s="304">
        <f t="shared" si="1"/>
        <v>97.696284087503756</v>
      </c>
      <c r="G64" s="121">
        <v>68.5</v>
      </c>
    </row>
    <row r="67" spans="2:6">
      <c r="B67" s="62"/>
      <c r="C67" s="32"/>
      <c r="D67" s="32"/>
      <c r="E67" s="64"/>
      <c r="F67" s="65"/>
    </row>
    <row r="68" spans="2:6">
      <c r="B68" s="62"/>
      <c r="C68" s="32"/>
      <c r="D68" s="32"/>
      <c r="F68" s="65"/>
    </row>
    <row r="69" spans="2:6">
      <c r="B69" s="63"/>
      <c r="C69" s="32"/>
      <c r="D69" s="32"/>
      <c r="F69" s="65"/>
    </row>
    <row r="70" spans="2:6">
      <c r="B70" s="62"/>
      <c r="C70" s="32"/>
      <c r="D70" s="32"/>
      <c r="F70" s="65"/>
    </row>
    <row r="71" spans="2:6">
      <c r="B71" s="63"/>
      <c r="C71" s="32"/>
      <c r="D71" s="32"/>
      <c r="F71" s="65"/>
    </row>
    <row r="72" spans="2:6">
      <c r="B72" s="62"/>
      <c r="C72" s="32"/>
      <c r="D72" s="32"/>
      <c r="F72" s="65"/>
    </row>
    <row r="73" spans="2:6">
      <c r="B73" s="62"/>
      <c r="C73" s="32"/>
      <c r="D73" s="32"/>
      <c r="F73" s="65"/>
    </row>
    <row r="74" spans="2:6">
      <c r="B74" s="62"/>
      <c r="C74" s="32"/>
      <c r="D74" s="32"/>
      <c r="F74" s="65"/>
    </row>
    <row r="75" spans="2:6">
      <c r="B75" s="1"/>
      <c r="C75" s="32"/>
      <c r="D75" s="32"/>
      <c r="F75" s="65"/>
    </row>
    <row r="76" spans="2:6">
      <c r="B76" s="1"/>
      <c r="C76" s="1"/>
      <c r="D76" s="1"/>
      <c r="F76" s="1"/>
    </row>
    <row r="77" spans="2:6">
      <c r="B77" s="1"/>
      <c r="C77" s="1"/>
      <c r="D77" s="1"/>
      <c r="F77" s="1"/>
    </row>
    <row r="78" spans="2:6">
      <c r="B78" s="1"/>
      <c r="C78" s="1"/>
      <c r="D78" s="1"/>
      <c r="F78" s="1"/>
    </row>
    <row r="79" spans="2:6">
      <c r="B79" s="1"/>
      <c r="C79" s="1"/>
      <c r="D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</row>
    <row r="85" spans="2:6">
      <c r="B85" s="1"/>
      <c r="C85" s="1"/>
    </row>
    <row r="86" spans="2:6">
      <c r="B86" s="1"/>
      <c r="C86" s="1"/>
    </row>
    <row r="87" spans="2:6">
      <c r="B87" s="1"/>
      <c r="C87" s="1"/>
    </row>
  </sheetData>
  <mergeCells count="1">
    <mergeCell ref="A1:G1"/>
  </mergeCells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0:K81"/>
  <sheetViews>
    <sheetView workbookViewId="0">
      <selection activeCell="I18" sqref="I18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125" customWidth="1"/>
  </cols>
  <sheetData>
    <row r="20" spans="1:11" ht="14.25" thickBot="1"/>
    <row r="21" spans="1:11">
      <c r="A21" s="92" t="s">
        <v>49</v>
      </c>
      <c r="B21" s="93" t="s">
        <v>50</v>
      </c>
      <c r="C21" s="74" t="s">
        <v>221</v>
      </c>
      <c r="D21" s="74" t="s">
        <v>208</v>
      </c>
      <c r="E21" s="93" t="s">
        <v>43</v>
      </c>
      <c r="F21" s="93" t="s">
        <v>51</v>
      </c>
      <c r="G21" s="94" t="s">
        <v>63</v>
      </c>
    </row>
    <row r="22" spans="1:11">
      <c r="A22" s="28">
        <v>1</v>
      </c>
      <c r="B22" s="308" t="s">
        <v>114</v>
      </c>
      <c r="C22" s="9">
        <v>63080</v>
      </c>
      <c r="D22" s="9">
        <v>62880</v>
      </c>
      <c r="E22" s="41">
        <v>105.6</v>
      </c>
      <c r="F22" s="41">
        <f>SUM(C22/D22*100)</f>
        <v>100.31806615776082</v>
      </c>
      <c r="G22" s="96"/>
    </row>
    <row r="23" spans="1:11">
      <c r="A23" s="28">
        <v>2</v>
      </c>
      <c r="B23" s="308" t="s">
        <v>192</v>
      </c>
      <c r="C23" s="9">
        <v>45616</v>
      </c>
      <c r="D23" s="9">
        <v>46279</v>
      </c>
      <c r="E23" s="41">
        <v>106.2</v>
      </c>
      <c r="F23" s="41">
        <f t="shared" ref="F23:F32" si="0">SUM(C23/D23*100)</f>
        <v>98.567384774951933</v>
      </c>
      <c r="G23" s="96"/>
    </row>
    <row r="24" spans="1:11" ht="13.5" customHeight="1">
      <c r="A24" s="28">
        <v>3</v>
      </c>
      <c r="B24" s="308" t="s">
        <v>106</v>
      </c>
      <c r="C24" s="9">
        <v>39986</v>
      </c>
      <c r="D24" s="9">
        <v>38830</v>
      </c>
      <c r="E24" s="66">
        <v>100.6</v>
      </c>
      <c r="F24" s="41">
        <f t="shared" si="0"/>
        <v>102.97707957764615</v>
      </c>
      <c r="G24" s="96"/>
    </row>
    <row r="25" spans="1:11">
      <c r="A25" s="28">
        <v>4</v>
      </c>
      <c r="B25" s="308" t="s">
        <v>116</v>
      </c>
      <c r="C25" s="9">
        <v>37826</v>
      </c>
      <c r="D25" s="9">
        <v>32029</v>
      </c>
      <c r="E25" s="41">
        <v>148</v>
      </c>
      <c r="F25" s="41">
        <f t="shared" si="0"/>
        <v>118.09922257953728</v>
      </c>
      <c r="G25" s="96"/>
    </row>
    <row r="26" spans="1:11">
      <c r="A26" s="28">
        <v>5</v>
      </c>
      <c r="B26" s="308" t="s">
        <v>117</v>
      </c>
      <c r="C26" s="9">
        <v>25199</v>
      </c>
      <c r="D26" s="9">
        <v>20734</v>
      </c>
      <c r="E26" s="41">
        <v>112.4</v>
      </c>
      <c r="F26" s="41">
        <f t="shared" si="0"/>
        <v>121.53467734156457</v>
      </c>
      <c r="G26" s="96"/>
    </row>
    <row r="27" spans="1:11" ht="13.5" customHeight="1">
      <c r="A27" s="28">
        <v>6</v>
      </c>
      <c r="B27" s="308" t="s">
        <v>87</v>
      </c>
      <c r="C27" s="9">
        <v>23129</v>
      </c>
      <c r="D27" s="9">
        <v>24846</v>
      </c>
      <c r="E27" s="41">
        <v>98.3</v>
      </c>
      <c r="F27" s="41">
        <f t="shared" si="0"/>
        <v>93.089430894308947</v>
      </c>
      <c r="G27" s="96"/>
      <c r="K27" t="s">
        <v>206</v>
      </c>
    </row>
    <row r="28" spans="1:11" ht="13.5" customHeight="1">
      <c r="A28" s="28">
        <v>7</v>
      </c>
      <c r="B28" s="308" t="s">
        <v>111</v>
      </c>
      <c r="C28" s="9">
        <v>21990</v>
      </c>
      <c r="D28" s="9">
        <v>15049</v>
      </c>
      <c r="E28" s="465">
        <v>109.3</v>
      </c>
      <c r="F28" s="234">
        <f t="shared" si="0"/>
        <v>146.12266595787096</v>
      </c>
      <c r="G28" s="96"/>
    </row>
    <row r="29" spans="1:11">
      <c r="A29" s="28">
        <v>8</v>
      </c>
      <c r="B29" s="308" t="s">
        <v>158</v>
      </c>
      <c r="C29" s="9">
        <v>21923</v>
      </c>
      <c r="D29" s="9">
        <v>28873</v>
      </c>
      <c r="E29" s="41">
        <v>98.8</v>
      </c>
      <c r="F29" s="41">
        <f t="shared" si="0"/>
        <v>75.929068680081741</v>
      </c>
      <c r="G29" s="96"/>
    </row>
    <row r="30" spans="1:11">
      <c r="A30" s="28">
        <v>9</v>
      </c>
      <c r="B30" s="308" t="s">
        <v>110</v>
      </c>
      <c r="C30" s="9">
        <v>18776</v>
      </c>
      <c r="D30" s="9">
        <v>18472</v>
      </c>
      <c r="E30" s="41">
        <v>107.5</v>
      </c>
      <c r="F30" s="234">
        <f t="shared" si="0"/>
        <v>101.64573408401904</v>
      </c>
      <c r="G30" s="96"/>
    </row>
    <row r="31" spans="1:11" ht="14.25" thickBot="1">
      <c r="A31" s="108">
        <v>10</v>
      </c>
      <c r="B31" s="308" t="s">
        <v>88</v>
      </c>
      <c r="C31" s="101">
        <v>17867</v>
      </c>
      <c r="D31" s="101">
        <v>20500</v>
      </c>
      <c r="E31" s="102">
        <v>99.5</v>
      </c>
      <c r="F31" s="102">
        <f t="shared" si="0"/>
        <v>87.15609756097561</v>
      </c>
      <c r="G31" s="104"/>
    </row>
    <row r="32" spans="1:11" ht="14.25" thickBot="1">
      <c r="A32" s="80"/>
      <c r="B32" s="81" t="s">
        <v>64</v>
      </c>
      <c r="C32" s="82">
        <v>391761</v>
      </c>
      <c r="D32" s="82">
        <v>386618</v>
      </c>
      <c r="E32" s="85">
        <v>106.4</v>
      </c>
      <c r="F32" s="107">
        <f t="shared" si="0"/>
        <v>101.33025363537136</v>
      </c>
      <c r="G32" s="121">
        <v>58.6</v>
      </c>
    </row>
    <row r="33" spans="5:6">
      <c r="E33" s="64"/>
      <c r="F33" s="21"/>
    </row>
    <row r="35" spans="5:6">
      <c r="E35" s="64"/>
      <c r="F35" s="21"/>
    </row>
    <row r="36" spans="5:6">
      <c r="E36" s="64"/>
      <c r="F36" s="21"/>
    </row>
    <row r="37" spans="5:6">
      <c r="E37" s="64"/>
      <c r="F37" s="21"/>
    </row>
    <row r="38" spans="5:6">
      <c r="E38" s="64"/>
      <c r="F38" s="21"/>
    </row>
    <row r="39" spans="5:6">
      <c r="E39" s="64"/>
      <c r="F39" s="21"/>
    </row>
    <row r="40" spans="5:6">
      <c r="E40" s="64"/>
      <c r="F40" s="21"/>
    </row>
    <row r="41" spans="5:6">
      <c r="E41" s="64"/>
      <c r="F41" s="21"/>
    </row>
    <row r="42" spans="5:6">
      <c r="E42" s="64"/>
      <c r="F42" s="21"/>
    </row>
    <row r="43" spans="5:6">
      <c r="E43" s="64"/>
      <c r="F43" s="21"/>
    </row>
    <row r="44" spans="5:6">
      <c r="E44" s="1"/>
    </row>
    <row r="52" spans="1:8" ht="14.25" thickBot="1"/>
    <row r="53" spans="1:8">
      <c r="A53" s="92" t="s">
        <v>49</v>
      </c>
      <c r="B53" s="93" t="s">
        <v>50</v>
      </c>
      <c r="C53" s="74" t="s">
        <v>221</v>
      </c>
      <c r="D53" s="74" t="s">
        <v>208</v>
      </c>
      <c r="E53" s="93" t="s">
        <v>43</v>
      </c>
      <c r="F53" s="93" t="s">
        <v>51</v>
      </c>
      <c r="G53" s="94" t="s">
        <v>63</v>
      </c>
    </row>
    <row r="54" spans="1:8">
      <c r="A54" s="95">
        <v>1</v>
      </c>
      <c r="B54" s="159" t="s">
        <v>88</v>
      </c>
      <c r="C54" s="9">
        <v>32967</v>
      </c>
      <c r="D54" s="9">
        <v>34982</v>
      </c>
      <c r="E54" s="109">
        <v>113.3</v>
      </c>
      <c r="F54" s="41">
        <f>SUM(C54/D54*100)</f>
        <v>94.239894803041565</v>
      </c>
      <c r="G54" s="96"/>
    </row>
    <row r="55" spans="1:8">
      <c r="A55" s="95">
        <v>2</v>
      </c>
      <c r="B55" s="7" t="s">
        <v>85</v>
      </c>
      <c r="C55" s="9">
        <v>7834</v>
      </c>
      <c r="D55" s="9">
        <v>6929</v>
      </c>
      <c r="E55" s="109">
        <v>83.2</v>
      </c>
      <c r="F55" s="41">
        <f t="shared" ref="F55:F64" si="1">SUM(C55/D55*100)</f>
        <v>113.06104777024102</v>
      </c>
      <c r="G55" s="96"/>
    </row>
    <row r="56" spans="1:8">
      <c r="A56" s="95">
        <v>3</v>
      </c>
      <c r="B56" s="308" t="s">
        <v>117</v>
      </c>
      <c r="C56" s="9">
        <v>1426</v>
      </c>
      <c r="D56" s="9">
        <v>966</v>
      </c>
      <c r="E56" s="109">
        <v>99</v>
      </c>
      <c r="F56" s="41">
        <f t="shared" si="1"/>
        <v>147.61904761904762</v>
      </c>
      <c r="G56" s="96"/>
    </row>
    <row r="57" spans="1:8">
      <c r="A57" s="95">
        <v>4</v>
      </c>
      <c r="B57" s="308" t="s">
        <v>106</v>
      </c>
      <c r="C57" s="9">
        <v>1406</v>
      </c>
      <c r="D57" s="9">
        <v>2051</v>
      </c>
      <c r="E57" s="109">
        <v>99.4</v>
      </c>
      <c r="F57" s="41">
        <f t="shared" si="1"/>
        <v>68.551925889809851</v>
      </c>
      <c r="G57" s="96"/>
      <c r="H57" s="63"/>
    </row>
    <row r="58" spans="1:8">
      <c r="A58" s="95">
        <v>5</v>
      </c>
      <c r="B58" s="308" t="s">
        <v>114</v>
      </c>
      <c r="C58" s="9">
        <v>1345</v>
      </c>
      <c r="D58" s="9">
        <v>1415</v>
      </c>
      <c r="E58" s="70">
        <v>98.7</v>
      </c>
      <c r="F58" s="41">
        <f t="shared" si="1"/>
        <v>95.053003533568898</v>
      </c>
      <c r="G58" s="96"/>
    </row>
    <row r="59" spans="1:8">
      <c r="A59" s="95">
        <v>6</v>
      </c>
      <c r="B59" s="308" t="s">
        <v>108</v>
      </c>
      <c r="C59" s="9">
        <v>1167</v>
      </c>
      <c r="D59" s="9">
        <v>1191</v>
      </c>
      <c r="E59" s="109">
        <v>240.6</v>
      </c>
      <c r="F59" s="41">
        <f t="shared" si="1"/>
        <v>97.984886649874056</v>
      </c>
      <c r="G59" s="96"/>
    </row>
    <row r="60" spans="1:8">
      <c r="A60" s="95">
        <v>7</v>
      </c>
      <c r="B60" s="308" t="s">
        <v>158</v>
      </c>
      <c r="C60" s="9">
        <v>723</v>
      </c>
      <c r="D60" s="9">
        <v>777</v>
      </c>
      <c r="E60" s="109">
        <v>103.4</v>
      </c>
      <c r="F60" s="41">
        <f t="shared" si="1"/>
        <v>93.050193050193059</v>
      </c>
      <c r="G60" s="96"/>
    </row>
    <row r="61" spans="1:8">
      <c r="A61" s="95">
        <v>8</v>
      </c>
      <c r="B61" s="308" t="s">
        <v>87</v>
      </c>
      <c r="C61" s="9">
        <v>698</v>
      </c>
      <c r="D61" s="9">
        <v>302</v>
      </c>
      <c r="E61" s="109">
        <v>118.3</v>
      </c>
      <c r="F61" s="41">
        <f t="shared" si="1"/>
        <v>231.12582781456953</v>
      </c>
      <c r="G61" s="96"/>
    </row>
    <row r="62" spans="1:8">
      <c r="A62" s="95">
        <v>9</v>
      </c>
      <c r="B62" s="308" t="s">
        <v>115</v>
      </c>
      <c r="C62" s="9">
        <v>609</v>
      </c>
      <c r="D62" s="9">
        <v>386</v>
      </c>
      <c r="E62" s="109">
        <v>104.1</v>
      </c>
      <c r="F62" s="234">
        <f t="shared" si="1"/>
        <v>157.77202072538861</v>
      </c>
      <c r="G62" s="96"/>
    </row>
    <row r="63" spans="1:8" ht="14.25" thickBot="1">
      <c r="A63" s="97">
        <v>10</v>
      </c>
      <c r="B63" s="308" t="s">
        <v>196</v>
      </c>
      <c r="C63" s="98">
        <v>494</v>
      </c>
      <c r="D63" s="98">
        <v>468</v>
      </c>
      <c r="E63" s="110">
        <v>83.2</v>
      </c>
      <c r="F63" s="41">
        <f t="shared" si="1"/>
        <v>105.55555555555556</v>
      </c>
      <c r="G63" s="99"/>
    </row>
    <row r="64" spans="1:8" ht="14.25" thickBot="1">
      <c r="A64" s="80"/>
      <c r="B64" s="81" t="s">
        <v>60</v>
      </c>
      <c r="C64" s="82">
        <v>50086</v>
      </c>
      <c r="D64" s="82">
        <v>51588</v>
      </c>
      <c r="E64" s="83">
        <v>105.8</v>
      </c>
      <c r="F64" s="107">
        <f t="shared" si="1"/>
        <v>97.088470186865166</v>
      </c>
      <c r="G64" s="121">
        <v>85.2</v>
      </c>
    </row>
    <row r="67" spans="5:6">
      <c r="E67" s="64"/>
      <c r="F67" s="64"/>
    </row>
    <row r="68" spans="5:6">
      <c r="E68" s="64"/>
      <c r="F68" s="64"/>
    </row>
    <row r="69" spans="5:6">
      <c r="E69" s="64"/>
      <c r="F69" s="64"/>
    </row>
    <row r="70" spans="5:6">
      <c r="E70" s="64"/>
      <c r="F70" s="64"/>
    </row>
    <row r="71" spans="5:6">
      <c r="E71" s="64"/>
      <c r="F71" s="64"/>
    </row>
    <row r="72" spans="5:6">
      <c r="E72" s="64"/>
      <c r="F72" s="64"/>
    </row>
    <row r="73" spans="5:6">
      <c r="E73" s="64"/>
      <c r="F73" s="64"/>
    </row>
    <row r="74" spans="5:6">
      <c r="E74" s="64"/>
      <c r="F74" s="64"/>
    </row>
    <row r="75" spans="5:6">
      <c r="E75" s="64"/>
      <c r="F75" s="64"/>
    </row>
    <row r="76" spans="5:6">
      <c r="E76" s="64"/>
      <c r="F76" s="64"/>
    </row>
    <row r="77" spans="5:6">
      <c r="E77" s="1"/>
      <c r="F77" s="64"/>
    </row>
    <row r="78" spans="5:6">
      <c r="E78" s="1"/>
      <c r="F78" s="64"/>
    </row>
    <row r="79" spans="5:6">
      <c r="E79" s="1"/>
      <c r="F79" s="64"/>
    </row>
    <row r="80" spans="5:6">
      <c r="E80" s="1"/>
      <c r="F80" s="64"/>
    </row>
    <row r="81" spans="5:6">
      <c r="E81" s="1"/>
      <c r="F81" s="1"/>
    </row>
  </sheetData>
  <phoneticPr fontId="2"/>
  <pageMargins left="0.78740157480314965" right="0" top="0.39370078740157483" bottom="0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9:I68"/>
  <sheetViews>
    <sheetView workbookViewId="0">
      <selection activeCell="J54" sqref="J54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</cols>
  <sheetData>
    <row r="19" spans="1:7" ht="14.25" thickBot="1"/>
    <row r="20" spans="1:7">
      <c r="A20" s="92" t="s">
        <v>49</v>
      </c>
      <c r="B20" s="93" t="s">
        <v>50</v>
      </c>
      <c r="C20" s="74" t="s">
        <v>221</v>
      </c>
      <c r="D20" s="74" t="s">
        <v>208</v>
      </c>
      <c r="E20" s="93" t="s">
        <v>43</v>
      </c>
      <c r="F20" s="93" t="s">
        <v>51</v>
      </c>
      <c r="G20" s="94" t="s">
        <v>63</v>
      </c>
    </row>
    <row r="21" spans="1:7">
      <c r="A21" s="95">
        <v>1</v>
      </c>
      <c r="B21" s="308" t="s">
        <v>108</v>
      </c>
      <c r="C21" s="9">
        <v>24690</v>
      </c>
      <c r="D21" s="9">
        <v>28573</v>
      </c>
      <c r="E21" s="109">
        <v>109.1</v>
      </c>
      <c r="F21" s="41">
        <f t="shared" ref="F21:F31" si="0">SUM(C21/D21*100)</f>
        <v>86.410247436391003</v>
      </c>
      <c r="G21" s="96"/>
    </row>
    <row r="22" spans="1:7">
      <c r="A22" s="95">
        <v>2</v>
      </c>
      <c r="B22" s="308" t="s">
        <v>117</v>
      </c>
      <c r="C22" s="9">
        <v>20822</v>
      </c>
      <c r="D22" s="9">
        <v>9030</v>
      </c>
      <c r="E22" s="109">
        <v>110.8</v>
      </c>
      <c r="F22" s="41">
        <f t="shared" si="0"/>
        <v>230.58693244739757</v>
      </c>
      <c r="G22" s="96"/>
    </row>
    <row r="23" spans="1:7" ht="13.5" customHeight="1">
      <c r="A23" s="95">
        <v>3</v>
      </c>
      <c r="B23" s="308" t="s">
        <v>194</v>
      </c>
      <c r="C23" s="9">
        <v>15717</v>
      </c>
      <c r="D23" s="9">
        <v>12444</v>
      </c>
      <c r="E23" s="109">
        <v>105.3</v>
      </c>
      <c r="F23" s="41">
        <f t="shared" si="0"/>
        <v>126.30183220829316</v>
      </c>
      <c r="G23" s="96"/>
    </row>
    <row r="24" spans="1:7" ht="13.5" customHeight="1">
      <c r="A24" s="95">
        <v>4</v>
      </c>
      <c r="B24" s="308" t="s">
        <v>106</v>
      </c>
      <c r="C24" s="9">
        <v>9429</v>
      </c>
      <c r="D24" s="9">
        <v>10580</v>
      </c>
      <c r="E24" s="109">
        <v>73.7</v>
      </c>
      <c r="F24" s="41">
        <f t="shared" si="0"/>
        <v>89.120982986767487</v>
      </c>
      <c r="G24" s="96"/>
    </row>
    <row r="25" spans="1:7" ht="13.5" customHeight="1">
      <c r="A25" s="95">
        <v>5</v>
      </c>
      <c r="B25" s="308" t="s">
        <v>110</v>
      </c>
      <c r="C25" s="9">
        <v>8031</v>
      </c>
      <c r="D25" s="9">
        <v>6763</v>
      </c>
      <c r="E25" s="109">
        <v>143.19999999999999</v>
      </c>
      <c r="F25" s="41">
        <f t="shared" si="0"/>
        <v>118.74907585391099</v>
      </c>
      <c r="G25" s="96"/>
    </row>
    <row r="26" spans="1:7" ht="13.5" customHeight="1">
      <c r="A26" s="95">
        <v>6</v>
      </c>
      <c r="B26" s="308" t="s">
        <v>109</v>
      </c>
      <c r="C26" s="9">
        <v>6889</v>
      </c>
      <c r="D26" s="9">
        <v>8035</v>
      </c>
      <c r="E26" s="109">
        <v>96.8</v>
      </c>
      <c r="F26" s="234">
        <f t="shared" si="0"/>
        <v>85.737398879900439</v>
      </c>
      <c r="G26" s="96"/>
    </row>
    <row r="27" spans="1:7" ht="13.5" customHeight="1">
      <c r="A27" s="95">
        <v>7</v>
      </c>
      <c r="B27" s="308" t="s">
        <v>87</v>
      </c>
      <c r="C27" s="9">
        <v>5382</v>
      </c>
      <c r="D27" s="9">
        <v>4016</v>
      </c>
      <c r="E27" s="109">
        <v>84.8</v>
      </c>
      <c r="F27" s="234">
        <f t="shared" si="0"/>
        <v>134.01394422310759</v>
      </c>
      <c r="G27" s="96"/>
    </row>
    <row r="28" spans="1:7" ht="13.5" customHeight="1">
      <c r="A28" s="95">
        <v>8</v>
      </c>
      <c r="B28" s="308" t="s">
        <v>166</v>
      </c>
      <c r="C28" s="9">
        <v>4208</v>
      </c>
      <c r="D28" s="9">
        <v>3991</v>
      </c>
      <c r="E28" s="109">
        <v>87.5</v>
      </c>
      <c r="F28" s="41">
        <f t="shared" si="0"/>
        <v>105.43723377599599</v>
      </c>
      <c r="G28" s="96"/>
    </row>
    <row r="29" spans="1:7" ht="13.5" customHeight="1">
      <c r="A29" s="95">
        <v>9</v>
      </c>
      <c r="B29" s="308" t="s">
        <v>111</v>
      </c>
      <c r="C29" s="111">
        <v>2989</v>
      </c>
      <c r="D29" s="101">
        <v>2979</v>
      </c>
      <c r="E29" s="112">
        <v>99.7</v>
      </c>
      <c r="F29" s="41">
        <f t="shared" si="0"/>
        <v>100.33568311513932</v>
      </c>
      <c r="G29" s="96"/>
    </row>
    <row r="30" spans="1:7" ht="13.5" customHeight="1" thickBot="1">
      <c r="A30" s="100">
        <v>10</v>
      </c>
      <c r="B30" s="308" t="s">
        <v>115</v>
      </c>
      <c r="C30" s="101">
        <v>2378</v>
      </c>
      <c r="D30" s="101">
        <v>2550</v>
      </c>
      <c r="E30" s="112">
        <v>90.9</v>
      </c>
      <c r="F30" s="102">
        <f t="shared" si="0"/>
        <v>93.254901960784309</v>
      </c>
      <c r="G30" s="104"/>
    </row>
    <row r="31" spans="1:7" ht="13.5" customHeight="1" thickBot="1">
      <c r="A31" s="80"/>
      <c r="B31" s="81" t="s">
        <v>66</v>
      </c>
      <c r="C31" s="82">
        <v>112924</v>
      </c>
      <c r="D31" s="82">
        <v>101216</v>
      </c>
      <c r="E31" s="83">
        <v>103.2</v>
      </c>
      <c r="F31" s="107">
        <f t="shared" si="0"/>
        <v>111.56734113183686</v>
      </c>
      <c r="G31" s="121">
        <v>108.1</v>
      </c>
    </row>
    <row r="32" spans="1:7" ht="13.5" customHeight="1"/>
    <row r="33" spans="7:7" ht="13.5" customHeight="1">
      <c r="G33" s="51"/>
    </row>
    <row r="34" spans="7:7" ht="13.5" customHeight="1"/>
    <row r="35" spans="7:7" ht="13.5" customHeight="1"/>
    <row r="36" spans="7:7" ht="13.5" customHeight="1"/>
    <row r="37" spans="7:7" ht="13.5" customHeight="1"/>
    <row r="38" spans="7:7" ht="13.5" customHeight="1"/>
    <row r="39" spans="7:7" ht="13.5" customHeight="1"/>
    <row r="52" spans="1:7" ht="14.25" thickBot="1"/>
    <row r="53" spans="1:7">
      <c r="A53" s="92" t="s">
        <v>49</v>
      </c>
      <c r="B53" s="93" t="s">
        <v>50</v>
      </c>
      <c r="C53" s="74" t="s">
        <v>221</v>
      </c>
      <c r="D53" s="74" t="s">
        <v>208</v>
      </c>
      <c r="E53" s="93" t="s">
        <v>43</v>
      </c>
      <c r="F53" s="93" t="s">
        <v>51</v>
      </c>
      <c r="G53" s="94" t="s">
        <v>65</v>
      </c>
    </row>
    <row r="54" spans="1:7">
      <c r="A54" s="95">
        <v>1</v>
      </c>
      <c r="B54" s="7" t="s">
        <v>106</v>
      </c>
      <c r="C54" s="6">
        <v>37356</v>
      </c>
      <c r="D54" s="9">
        <v>35984</v>
      </c>
      <c r="E54" s="41">
        <v>106.7</v>
      </c>
      <c r="F54" s="41">
        <f t="shared" ref="F54:F64" si="1">SUM(C54/D54*100)</f>
        <v>103.81280569141839</v>
      </c>
      <c r="G54" s="96"/>
    </row>
    <row r="55" spans="1:7">
      <c r="A55" s="95">
        <v>2</v>
      </c>
      <c r="B55" s="308" t="s">
        <v>88</v>
      </c>
      <c r="C55" s="6">
        <v>29799</v>
      </c>
      <c r="D55" s="9">
        <v>26938</v>
      </c>
      <c r="E55" s="41">
        <v>99.4</v>
      </c>
      <c r="F55" s="41">
        <f t="shared" si="1"/>
        <v>110.62068453485783</v>
      </c>
      <c r="G55" s="96"/>
    </row>
    <row r="56" spans="1:7">
      <c r="A56" s="95">
        <v>3</v>
      </c>
      <c r="B56" s="308" t="s">
        <v>158</v>
      </c>
      <c r="C56" s="6">
        <v>22024</v>
      </c>
      <c r="D56" s="9">
        <v>19088</v>
      </c>
      <c r="E56" s="478">
        <v>101.6</v>
      </c>
      <c r="F56" s="41">
        <f t="shared" si="1"/>
        <v>115.38139145012573</v>
      </c>
      <c r="G56" s="96"/>
    </row>
    <row r="57" spans="1:7">
      <c r="A57" s="95">
        <v>4</v>
      </c>
      <c r="B57" s="308" t="s">
        <v>219</v>
      </c>
      <c r="C57" s="6">
        <v>18835</v>
      </c>
      <c r="D57" s="6">
        <v>20391</v>
      </c>
      <c r="E57" s="41">
        <v>94.2</v>
      </c>
      <c r="F57" s="41">
        <f t="shared" si="1"/>
        <v>92.369182482467764</v>
      </c>
      <c r="G57" s="96"/>
    </row>
    <row r="58" spans="1:7">
      <c r="A58" s="95">
        <v>5</v>
      </c>
      <c r="B58" s="308" t="s">
        <v>109</v>
      </c>
      <c r="C58" s="6">
        <v>15868</v>
      </c>
      <c r="D58" s="9">
        <v>17270</v>
      </c>
      <c r="E58" s="41">
        <v>99.8</v>
      </c>
      <c r="F58" s="41">
        <f t="shared" si="1"/>
        <v>91.881876085697741</v>
      </c>
      <c r="G58" s="96"/>
    </row>
    <row r="59" spans="1:7">
      <c r="A59" s="95">
        <v>6</v>
      </c>
      <c r="B59" s="308" t="s">
        <v>111</v>
      </c>
      <c r="C59" s="6">
        <v>14475</v>
      </c>
      <c r="D59" s="9">
        <v>14975</v>
      </c>
      <c r="E59" s="41">
        <v>98.8</v>
      </c>
      <c r="F59" s="41">
        <f t="shared" si="1"/>
        <v>96.661101836393996</v>
      </c>
      <c r="G59" s="96"/>
    </row>
    <row r="60" spans="1:7">
      <c r="A60" s="95">
        <v>7</v>
      </c>
      <c r="B60" s="308" t="s">
        <v>85</v>
      </c>
      <c r="C60" s="6">
        <v>13969</v>
      </c>
      <c r="D60" s="9">
        <v>12428</v>
      </c>
      <c r="E60" s="41">
        <v>92.7</v>
      </c>
      <c r="F60" s="41">
        <f t="shared" si="1"/>
        <v>112.39942066301897</v>
      </c>
      <c r="G60" s="96"/>
    </row>
    <row r="61" spans="1:7">
      <c r="A61" s="95">
        <v>8</v>
      </c>
      <c r="B61" s="308" t="s">
        <v>157</v>
      </c>
      <c r="C61" s="6">
        <v>13374</v>
      </c>
      <c r="D61" s="9">
        <v>12438</v>
      </c>
      <c r="E61" s="41">
        <v>93.4</v>
      </c>
      <c r="F61" s="41">
        <f t="shared" si="1"/>
        <v>107.52532561505066</v>
      </c>
      <c r="G61" s="96"/>
    </row>
    <row r="62" spans="1:7">
      <c r="A62" s="95">
        <v>9</v>
      </c>
      <c r="B62" s="308" t="s">
        <v>115</v>
      </c>
      <c r="C62" s="111">
        <v>11331</v>
      </c>
      <c r="D62" s="101">
        <v>12731</v>
      </c>
      <c r="E62" s="102">
        <v>103</v>
      </c>
      <c r="F62" s="41">
        <f t="shared" si="1"/>
        <v>89.003220485429267</v>
      </c>
      <c r="G62" s="96"/>
    </row>
    <row r="63" spans="1:7" ht="14.25" thickBot="1">
      <c r="A63" s="100">
        <v>10</v>
      </c>
      <c r="B63" s="308" t="s">
        <v>235</v>
      </c>
      <c r="C63" s="111">
        <v>8613</v>
      </c>
      <c r="D63" s="101">
        <v>9078</v>
      </c>
      <c r="E63" s="102">
        <v>98.9</v>
      </c>
      <c r="F63" s="102">
        <f t="shared" si="1"/>
        <v>94.877726371447451</v>
      </c>
      <c r="G63" s="104"/>
    </row>
    <row r="64" spans="1:7" ht="14.25" thickBot="1">
      <c r="A64" s="80"/>
      <c r="B64" s="81" t="s">
        <v>62</v>
      </c>
      <c r="C64" s="82">
        <v>230271</v>
      </c>
      <c r="D64" s="82">
        <v>220132</v>
      </c>
      <c r="E64" s="85">
        <v>99.1</v>
      </c>
      <c r="F64" s="107">
        <f t="shared" si="1"/>
        <v>104.60587283993242</v>
      </c>
      <c r="G64" s="121">
        <v>67.3</v>
      </c>
    </row>
    <row r="68" spans="9:9">
      <c r="I68" s="21"/>
    </row>
  </sheetData>
  <phoneticPr fontId="2"/>
  <pageMargins left="0.78740157480314965" right="0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A73"/>
  <sheetViews>
    <sheetView workbookViewId="0">
      <selection activeCell="F71" sqref="F71"/>
    </sheetView>
  </sheetViews>
  <sheetFormatPr defaultRowHeight="13.5"/>
  <cols>
    <col min="1" max="1" width="9.375" style="320" customWidth="1"/>
    <col min="2" max="2" width="6.625" style="320" customWidth="1"/>
    <col min="3" max="3" width="6.875" style="320" customWidth="1"/>
    <col min="4" max="4" width="6.125" style="320" customWidth="1"/>
    <col min="5" max="5" width="6.625" style="320" customWidth="1"/>
    <col min="6" max="13" width="6.125" style="320" customWidth="1"/>
    <col min="14" max="14" width="8.625" style="320" customWidth="1"/>
    <col min="15" max="15" width="8.375" style="320" customWidth="1"/>
    <col min="16" max="16" width="5" style="320" customWidth="1"/>
    <col min="17" max="17" width="11.25" style="216" customWidth="1"/>
    <col min="18" max="18" width="12.5" style="320" customWidth="1"/>
    <col min="19" max="26" width="7.625" style="320" customWidth="1"/>
    <col min="27" max="16384" width="9" style="320"/>
  </cols>
  <sheetData>
    <row r="6" spans="1:17">
      <c r="Q6" s="426"/>
    </row>
    <row r="10" spans="1:17">
      <c r="O10" s="281"/>
    </row>
    <row r="15" spans="1:17" ht="12.75" customHeight="1"/>
    <row r="16" spans="1:17" ht="11.1" customHeight="1">
      <c r="A16" s="16"/>
      <c r="B16" s="213" t="s">
        <v>102</v>
      </c>
      <c r="C16" s="213" t="s">
        <v>103</v>
      </c>
      <c r="D16" s="213" t="s">
        <v>104</v>
      </c>
      <c r="E16" s="213" t="s">
        <v>93</v>
      </c>
      <c r="F16" s="213" t="s">
        <v>94</v>
      </c>
      <c r="G16" s="213" t="s">
        <v>95</v>
      </c>
      <c r="H16" s="213" t="s">
        <v>96</v>
      </c>
      <c r="I16" s="213" t="s">
        <v>97</v>
      </c>
      <c r="J16" s="213" t="s">
        <v>98</v>
      </c>
      <c r="K16" s="213" t="s">
        <v>99</v>
      </c>
      <c r="L16" s="213" t="s">
        <v>100</v>
      </c>
      <c r="M16" s="287" t="s">
        <v>101</v>
      </c>
      <c r="N16" s="289" t="s">
        <v>150</v>
      </c>
      <c r="O16" s="213" t="s">
        <v>152</v>
      </c>
    </row>
    <row r="17" spans="1:27" ht="11.1" customHeight="1">
      <c r="A17" s="10" t="s">
        <v>193</v>
      </c>
      <c r="B17" s="210">
        <v>63.3</v>
      </c>
      <c r="C17" s="210">
        <v>67.7</v>
      </c>
      <c r="D17" s="210">
        <v>65.8</v>
      </c>
      <c r="E17" s="210">
        <v>76.7</v>
      </c>
      <c r="F17" s="210">
        <v>80.5</v>
      </c>
      <c r="G17" s="210">
        <v>79.099999999999994</v>
      </c>
      <c r="H17" s="210">
        <v>81.3</v>
      </c>
      <c r="I17" s="210">
        <v>71.900000000000006</v>
      </c>
      <c r="J17" s="210">
        <v>74.900000000000006</v>
      </c>
      <c r="K17" s="210">
        <v>82.3</v>
      </c>
      <c r="L17" s="210">
        <v>72.8</v>
      </c>
      <c r="M17" s="211">
        <v>78.7</v>
      </c>
      <c r="N17" s="291">
        <f>SUM(B17:M17)</f>
        <v>894.99999999999989</v>
      </c>
      <c r="O17" s="290">
        <v>92.2</v>
      </c>
      <c r="P17" s="204"/>
      <c r="Q17" s="292"/>
      <c r="R17" s="293"/>
      <c r="S17" s="293"/>
      <c r="T17" s="204"/>
      <c r="U17" s="204"/>
      <c r="V17" s="204"/>
      <c r="W17" s="204"/>
      <c r="X17" s="204"/>
      <c r="Y17" s="204"/>
      <c r="Z17" s="1"/>
      <c r="AA17" s="1"/>
    </row>
    <row r="18" spans="1:27" ht="11.1" customHeight="1">
      <c r="A18" s="10" t="s">
        <v>197</v>
      </c>
      <c r="B18" s="210">
        <v>71.900000000000006</v>
      </c>
      <c r="C18" s="210">
        <v>72.8</v>
      </c>
      <c r="D18" s="210">
        <v>70.8</v>
      </c>
      <c r="E18" s="210">
        <v>69.3</v>
      </c>
      <c r="F18" s="210">
        <v>67.3</v>
      </c>
      <c r="G18" s="210">
        <v>67.400000000000006</v>
      </c>
      <c r="H18" s="210">
        <v>65.900000000000006</v>
      </c>
      <c r="I18" s="210">
        <v>59.5</v>
      </c>
      <c r="J18" s="210">
        <v>62.3</v>
      </c>
      <c r="K18" s="210">
        <v>71.400000000000006</v>
      </c>
      <c r="L18" s="210">
        <v>58.5</v>
      </c>
      <c r="M18" s="211">
        <v>59.7</v>
      </c>
      <c r="N18" s="291">
        <f>SUM(B18:M18)</f>
        <v>796.8</v>
      </c>
      <c r="O18" s="290">
        <f t="shared" ref="O18:O21" si="0">ROUND(N18/N17*100,1)</f>
        <v>89</v>
      </c>
      <c r="P18" s="204"/>
      <c r="Q18" s="293"/>
      <c r="R18" s="293"/>
      <c r="S18" s="293"/>
      <c r="T18" s="204"/>
      <c r="U18" s="204"/>
      <c r="V18" s="204"/>
      <c r="W18" s="204"/>
      <c r="X18" s="204"/>
      <c r="Y18" s="204"/>
      <c r="Z18" s="1"/>
      <c r="AA18" s="1"/>
    </row>
    <row r="19" spans="1:27" ht="11.1" customHeight="1">
      <c r="A19" s="10" t="s">
        <v>201</v>
      </c>
      <c r="B19" s="210">
        <v>55.9</v>
      </c>
      <c r="C19" s="210">
        <v>51.2</v>
      </c>
      <c r="D19" s="210">
        <v>69.599999999999994</v>
      </c>
      <c r="E19" s="210">
        <v>75</v>
      </c>
      <c r="F19" s="210">
        <v>69</v>
      </c>
      <c r="G19" s="210">
        <v>73.8</v>
      </c>
      <c r="H19" s="210">
        <v>72.400000000000006</v>
      </c>
      <c r="I19" s="210">
        <v>71.8</v>
      </c>
      <c r="J19" s="210">
        <v>69.3</v>
      </c>
      <c r="K19" s="210">
        <v>71.099999999999994</v>
      </c>
      <c r="L19" s="210">
        <v>59.4</v>
      </c>
      <c r="M19" s="211">
        <v>58.7</v>
      </c>
      <c r="N19" s="291">
        <f>SUM(B19:M19)</f>
        <v>797.19999999999993</v>
      </c>
      <c r="O19" s="290">
        <f t="shared" si="0"/>
        <v>100.1</v>
      </c>
      <c r="P19" s="204"/>
      <c r="Q19" s="226"/>
      <c r="R19" s="293"/>
      <c r="S19" s="293"/>
      <c r="T19" s="204"/>
      <c r="U19" s="204"/>
      <c r="V19" s="204"/>
      <c r="W19" s="204"/>
      <c r="X19" s="204"/>
      <c r="Y19" s="204"/>
      <c r="Z19" s="1"/>
      <c r="AA19" s="1"/>
    </row>
    <row r="20" spans="1:27" ht="11.1" customHeight="1">
      <c r="A20" s="10" t="s">
        <v>208</v>
      </c>
      <c r="B20" s="210">
        <v>49.3</v>
      </c>
      <c r="C20" s="210">
        <v>64.900000000000006</v>
      </c>
      <c r="D20" s="210">
        <v>65.8</v>
      </c>
      <c r="E20" s="210">
        <v>72.599999999999994</v>
      </c>
      <c r="F20" s="210">
        <v>63.4</v>
      </c>
      <c r="G20" s="210">
        <v>66.2</v>
      </c>
      <c r="H20" s="212">
        <v>68</v>
      </c>
      <c r="I20" s="210">
        <v>72.900000000000006</v>
      </c>
      <c r="J20" s="210">
        <v>69.599999999999994</v>
      </c>
      <c r="K20" s="210">
        <v>66.400000000000006</v>
      </c>
      <c r="L20" s="210">
        <v>65.099999999999994</v>
      </c>
      <c r="M20" s="211">
        <v>62.1</v>
      </c>
      <c r="N20" s="291">
        <f>SUM(B20:M20)</f>
        <v>786.30000000000007</v>
      </c>
      <c r="O20" s="290">
        <f t="shared" si="0"/>
        <v>98.6</v>
      </c>
      <c r="P20" s="204"/>
      <c r="Q20" s="226"/>
      <c r="R20" s="293"/>
      <c r="S20" s="293"/>
      <c r="T20" s="204"/>
      <c r="U20" s="204"/>
      <c r="V20" s="204"/>
      <c r="W20" s="204"/>
      <c r="X20" s="204"/>
      <c r="Y20" s="204"/>
      <c r="Z20" s="1"/>
      <c r="AA20" s="1"/>
    </row>
    <row r="21" spans="1:27" ht="11.1" customHeight="1">
      <c r="A21" s="10" t="s">
        <v>221</v>
      </c>
      <c r="B21" s="210">
        <v>63.2</v>
      </c>
      <c r="C21" s="210">
        <v>70</v>
      </c>
      <c r="D21" s="210">
        <v>71.900000000000006</v>
      </c>
      <c r="E21" s="210">
        <v>79.599999999999994</v>
      </c>
      <c r="F21" s="210">
        <v>76.7</v>
      </c>
      <c r="G21" s="210"/>
      <c r="H21" s="212"/>
      <c r="I21" s="210"/>
      <c r="J21" s="210"/>
      <c r="K21" s="210"/>
      <c r="L21" s="210"/>
      <c r="M21" s="211"/>
      <c r="N21" s="291">
        <f>SUM(B21:M21)</f>
        <v>361.4</v>
      </c>
      <c r="O21" s="290">
        <f t="shared" si="0"/>
        <v>46</v>
      </c>
      <c r="P21" s="204"/>
      <c r="Q21" s="226"/>
      <c r="R21" s="204"/>
      <c r="S21" s="204"/>
      <c r="T21" s="204"/>
      <c r="U21" s="204"/>
      <c r="V21" s="204"/>
      <c r="W21" s="204"/>
      <c r="X21" s="204"/>
      <c r="Y21" s="204"/>
      <c r="Z21" s="1"/>
      <c r="AA21" s="1"/>
    </row>
    <row r="22" spans="1:27" ht="12.75" customHeight="1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204"/>
      <c r="O22" s="204"/>
      <c r="P22" s="204"/>
      <c r="Q22" s="226"/>
      <c r="R22" s="204"/>
      <c r="S22" s="204"/>
      <c r="T22" s="204"/>
      <c r="U22" s="204"/>
      <c r="V22" s="204"/>
      <c r="W22" s="204"/>
      <c r="X22" s="204"/>
      <c r="Y22" s="204"/>
      <c r="Z22" s="1"/>
      <c r="AA22" s="1"/>
    </row>
    <row r="23" spans="1:27" ht="9.9499999999999993" customHeight="1">
      <c r="N23" s="204"/>
      <c r="O23" s="204"/>
      <c r="P23" s="204"/>
      <c r="Q23" s="226"/>
      <c r="R23" s="204"/>
      <c r="S23" s="204"/>
      <c r="T23" s="204"/>
      <c r="U23" s="204"/>
      <c r="V23" s="204"/>
      <c r="W23" s="204"/>
      <c r="X23" s="204"/>
      <c r="Y23" s="204"/>
      <c r="Z23" s="1"/>
      <c r="AA23" s="1"/>
    </row>
    <row r="24" spans="1:27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</row>
    <row r="28" spans="1:27">
      <c r="O28" s="218"/>
    </row>
    <row r="33" spans="1:26">
      <c r="M33" s="51"/>
    </row>
    <row r="38" spans="1:26" ht="9.75" customHeight="1"/>
    <row r="39" spans="1:26" ht="9.75" customHeight="1"/>
    <row r="40" spans="1:26" ht="3" customHeight="1"/>
    <row r="41" spans="1:26" ht="12" customHeight="1">
      <c r="A41" s="10"/>
      <c r="B41" s="213" t="s">
        <v>102</v>
      </c>
      <c r="C41" s="213" t="s">
        <v>103</v>
      </c>
      <c r="D41" s="213" t="s">
        <v>104</v>
      </c>
      <c r="E41" s="213" t="s">
        <v>93</v>
      </c>
      <c r="F41" s="213" t="s">
        <v>94</v>
      </c>
      <c r="G41" s="213" t="s">
        <v>95</v>
      </c>
      <c r="H41" s="213" t="s">
        <v>96</v>
      </c>
      <c r="I41" s="213" t="s">
        <v>97</v>
      </c>
      <c r="J41" s="213" t="s">
        <v>98</v>
      </c>
      <c r="K41" s="213" t="s">
        <v>99</v>
      </c>
      <c r="L41" s="213" t="s">
        <v>100</v>
      </c>
      <c r="M41" s="287" t="s">
        <v>101</v>
      </c>
      <c r="N41" s="289" t="s">
        <v>151</v>
      </c>
      <c r="O41" s="213" t="s">
        <v>152</v>
      </c>
      <c r="P41" s="1"/>
      <c r="Q41" s="214"/>
      <c r="R41" s="1"/>
      <c r="S41" s="1"/>
      <c r="T41" s="1"/>
      <c r="U41" s="1"/>
      <c r="V41" s="1"/>
      <c r="W41" s="1"/>
      <c r="X41" s="1"/>
      <c r="Y41" s="1"/>
      <c r="Z41" s="1"/>
    </row>
    <row r="42" spans="1:26" ht="11.1" customHeight="1">
      <c r="A42" s="10" t="s">
        <v>193</v>
      </c>
      <c r="B42" s="219">
        <v>87.3</v>
      </c>
      <c r="C42" s="219">
        <v>88.5</v>
      </c>
      <c r="D42" s="219">
        <v>86.3</v>
      </c>
      <c r="E42" s="219">
        <v>89.1</v>
      </c>
      <c r="F42" s="219">
        <v>94.9</v>
      </c>
      <c r="G42" s="219">
        <v>93.2</v>
      </c>
      <c r="H42" s="219">
        <v>90.9</v>
      </c>
      <c r="I42" s="219">
        <v>89.5</v>
      </c>
      <c r="J42" s="219">
        <v>91.2</v>
      </c>
      <c r="K42" s="219">
        <v>97.1</v>
      </c>
      <c r="L42" s="219">
        <v>92.2</v>
      </c>
      <c r="M42" s="288">
        <v>88.5</v>
      </c>
      <c r="N42" s="295">
        <f>SUM(B42:M42)/12</f>
        <v>90.725000000000023</v>
      </c>
      <c r="O42" s="290">
        <v>99.1</v>
      </c>
      <c r="P42" s="204"/>
      <c r="Q42" s="396"/>
      <c r="R42" s="396"/>
      <c r="S42" s="204"/>
      <c r="T42" s="204"/>
      <c r="U42" s="204"/>
      <c r="V42" s="204"/>
      <c r="W42" s="204"/>
      <c r="X42" s="204"/>
      <c r="Y42" s="204"/>
      <c r="Z42" s="204"/>
    </row>
    <row r="43" spans="1:26" ht="11.1" customHeight="1">
      <c r="A43" s="10" t="s">
        <v>197</v>
      </c>
      <c r="B43" s="219">
        <v>93</v>
      </c>
      <c r="C43" s="219">
        <v>91.6</v>
      </c>
      <c r="D43" s="219">
        <v>76.7</v>
      </c>
      <c r="E43" s="219">
        <v>88.2</v>
      </c>
      <c r="F43" s="219">
        <v>91.4</v>
      </c>
      <c r="G43" s="219">
        <v>87.4</v>
      </c>
      <c r="H43" s="219">
        <v>87.9</v>
      </c>
      <c r="I43" s="219">
        <v>89.2</v>
      </c>
      <c r="J43" s="219">
        <v>84.7</v>
      </c>
      <c r="K43" s="219">
        <v>87.3</v>
      </c>
      <c r="L43" s="219">
        <v>83.1</v>
      </c>
      <c r="M43" s="288">
        <v>75.2</v>
      </c>
      <c r="N43" s="295">
        <f>SUM(B43:M43)/12</f>
        <v>86.308333333333337</v>
      </c>
      <c r="O43" s="290">
        <f>ROUND(N43/N42*100,1)</f>
        <v>95.1</v>
      </c>
      <c r="P43" s="204"/>
      <c r="Q43" s="396"/>
      <c r="R43" s="396"/>
      <c r="S43" s="204"/>
      <c r="T43" s="204"/>
      <c r="U43" s="204"/>
      <c r="V43" s="204"/>
      <c r="W43" s="204"/>
      <c r="X43" s="204"/>
      <c r="Y43" s="204"/>
      <c r="Z43" s="204"/>
    </row>
    <row r="44" spans="1:26" ht="11.1" customHeight="1">
      <c r="A44" s="10" t="s">
        <v>201</v>
      </c>
      <c r="B44" s="219">
        <v>77.5</v>
      </c>
      <c r="C44" s="219">
        <v>73</v>
      </c>
      <c r="D44" s="219">
        <v>75.400000000000006</v>
      </c>
      <c r="E44" s="219">
        <v>84.5</v>
      </c>
      <c r="F44" s="219">
        <v>86.8</v>
      </c>
      <c r="G44" s="219">
        <v>88.4</v>
      </c>
      <c r="H44" s="219">
        <v>86.3</v>
      </c>
      <c r="I44" s="219">
        <v>82.4</v>
      </c>
      <c r="J44" s="219">
        <v>83.7</v>
      </c>
      <c r="K44" s="219">
        <v>87.4</v>
      </c>
      <c r="L44" s="219">
        <v>84.9</v>
      </c>
      <c r="M44" s="288">
        <v>79.099999999999994</v>
      </c>
      <c r="N44" s="295">
        <f>SUM(B44:M44)/12</f>
        <v>82.45</v>
      </c>
      <c r="O44" s="290">
        <f t="shared" ref="O44:O46" si="1">ROUND(N44/N43*100,1)</f>
        <v>95.5</v>
      </c>
      <c r="P44" s="204"/>
      <c r="Q44" s="396"/>
      <c r="R44" s="396"/>
      <c r="S44" s="204"/>
      <c r="T44" s="204"/>
      <c r="U44" s="204"/>
      <c r="V44" s="204"/>
      <c r="W44" s="204"/>
      <c r="X44" s="204"/>
      <c r="Y44" s="204"/>
      <c r="Z44" s="204"/>
    </row>
    <row r="45" spans="1:26" ht="11.1" customHeight="1">
      <c r="A45" s="10" t="s">
        <v>208</v>
      </c>
      <c r="B45" s="219">
        <v>77.599999999999994</v>
      </c>
      <c r="C45" s="219">
        <v>82.9</v>
      </c>
      <c r="D45" s="219">
        <v>83.6</v>
      </c>
      <c r="E45" s="219">
        <v>80.900000000000006</v>
      </c>
      <c r="F45" s="219">
        <v>84.6</v>
      </c>
      <c r="G45" s="219">
        <v>85.1</v>
      </c>
      <c r="H45" s="219">
        <v>86.3</v>
      </c>
      <c r="I45" s="219">
        <v>93.5</v>
      </c>
      <c r="J45" s="219">
        <v>91</v>
      </c>
      <c r="K45" s="219">
        <v>88.9</v>
      </c>
      <c r="L45" s="219">
        <v>82.8</v>
      </c>
      <c r="M45" s="288">
        <v>75.900000000000006</v>
      </c>
      <c r="N45" s="295">
        <f>SUM(B45:M45)/12</f>
        <v>84.424999999999997</v>
      </c>
      <c r="O45" s="290">
        <v>102.3</v>
      </c>
      <c r="P45" s="204"/>
      <c r="Q45" s="396"/>
      <c r="R45" s="396"/>
      <c r="S45" s="204"/>
      <c r="T45" s="204"/>
      <c r="U45" s="204"/>
      <c r="V45" s="204"/>
      <c r="W45" s="204"/>
      <c r="X45" s="204"/>
      <c r="Y45" s="204"/>
      <c r="Z45" s="204"/>
    </row>
    <row r="46" spans="1:26" ht="11.1" customHeight="1">
      <c r="A46" s="10" t="s">
        <v>221</v>
      </c>
      <c r="B46" s="219">
        <v>81.900000000000006</v>
      </c>
      <c r="C46" s="219">
        <v>83.2</v>
      </c>
      <c r="D46" s="219">
        <v>80.2</v>
      </c>
      <c r="E46" s="219">
        <v>83.3</v>
      </c>
      <c r="F46" s="219">
        <v>82.7</v>
      </c>
      <c r="G46" s="219"/>
      <c r="H46" s="219"/>
      <c r="I46" s="219"/>
      <c r="J46" s="219"/>
      <c r="K46" s="219"/>
      <c r="L46" s="219"/>
      <c r="M46" s="288"/>
      <c r="N46" s="295">
        <f>SUM(B46:M46)/12</f>
        <v>34.274999999999999</v>
      </c>
      <c r="O46" s="290">
        <f t="shared" si="1"/>
        <v>40.6</v>
      </c>
      <c r="P46" s="204"/>
      <c r="Q46" s="396"/>
      <c r="R46" s="396"/>
      <c r="S46" s="204"/>
      <c r="T46" s="204"/>
      <c r="U46" s="204"/>
      <c r="V46" s="204"/>
      <c r="W46" s="204"/>
      <c r="X46" s="204"/>
      <c r="Y46" s="204"/>
      <c r="Z46" s="204"/>
    </row>
    <row r="47" spans="1:26" ht="11.1" customHeight="1">
      <c r="N47" s="23"/>
      <c r="O47" s="204"/>
      <c r="P47" s="204"/>
      <c r="Q47" s="226"/>
      <c r="R47" s="204"/>
      <c r="S47" s="204"/>
      <c r="T47" s="204"/>
      <c r="U47" s="204"/>
      <c r="V47" s="204"/>
      <c r="W47" s="204"/>
      <c r="X47" s="204"/>
      <c r="Y47" s="204"/>
      <c r="Z47" s="204"/>
    </row>
    <row r="48" spans="1:26" ht="11.1" customHeight="1">
      <c r="N48" s="23"/>
      <c r="O48" s="204"/>
      <c r="P48" s="204"/>
      <c r="Q48" s="226"/>
      <c r="R48" s="204"/>
      <c r="S48" s="204"/>
      <c r="T48" s="204"/>
      <c r="U48" s="204"/>
      <c r="V48" s="204"/>
      <c r="W48" s="204"/>
      <c r="X48" s="204"/>
      <c r="Y48" s="204"/>
      <c r="Z48" s="204"/>
    </row>
    <row r="49" spans="13:26">
      <c r="N49" s="1"/>
      <c r="O49" s="1"/>
      <c r="P49" s="1"/>
      <c r="Q49" s="214"/>
      <c r="R49" s="1"/>
      <c r="S49" s="1"/>
      <c r="T49" s="1"/>
      <c r="U49" s="1"/>
      <c r="V49" s="1"/>
      <c r="W49" s="1"/>
      <c r="X49" s="1"/>
      <c r="Y49" s="1"/>
      <c r="Z49" s="1"/>
    </row>
    <row r="55" spans="13:26">
      <c r="M55" s="1"/>
    </row>
    <row r="64" spans="13:26" ht="9.75" customHeight="1"/>
    <row r="65" spans="1:26" ht="9.9499999999999993" customHeight="1">
      <c r="A65" s="10"/>
      <c r="B65" s="213" t="s">
        <v>102</v>
      </c>
      <c r="C65" s="213" t="s">
        <v>103</v>
      </c>
      <c r="D65" s="213" t="s">
        <v>104</v>
      </c>
      <c r="E65" s="213" t="s">
        <v>93</v>
      </c>
      <c r="F65" s="213" t="s">
        <v>94</v>
      </c>
      <c r="G65" s="213" t="s">
        <v>95</v>
      </c>
      <c r="H65" s="213" t="s">
        <v>96</v>
      </c>
      <c r="I65" s="213" t="s">
        <v>97</v>
      </c>
      <c r="J65" s="213" t="s">
        <v>98</v>
      </c>
      <c r="K65" s="213" t="s">
        <v>99</v>
      </c>
      <c r="L65" s="213" t="s">
        <v>100</v>
      </c>
      <c r="M65" s="287" t="s">
        <v>101</v>
      </c>
      <c r="N65" s="289" t="s">
        <v>151</v>
      </c>
      <c r="O65" s="400" t="s">
        <v>152</v>
      </c>
    </row>
    <row r="66" spans="1:26" ht="11.1" customHeight="1">
      <c r="A66" s="10" t="s">
        <v>193</v>
      </c>
      <c r="B66" s="210">
        <v>71.7</v>
      </c>
      <c r="C66" s="210">
        <v>76.400000000000006</v>
      </c>
      <c r="D66" s="210">
        <v>76.5</v>
      </c>
      <c r="E66" s="210">
        <v>85.8</v>
      </c>
      <c r="F66" s="210">
        <v>84.3</v>
      </c>
      <c r="G66" s="210">
        <v>85.1</v>
      </c>
      <c r="H66" s="210">
        <v>89.6</v>
      </c>
      <c r="I66" s="210">
        <v>80.5</v>
      </c>
      <c r="J66" s="210">
        <v>81.900000000000006</v>
      </c>
      <c r="K66" s="210">
        <v>84.3</v>
      </c>
      <c r="L66" s="210">
        <v>79.400000000000006</v>
      </c>
      <c r="M66" s="211">
        <v>89.1</v>
      </c>
      <c r="N66" s="294">
        <f>SUM(B66:M66)/12</f>
        <v>82.05</v>
      </c>
      <c r="O66" s="399">
        <v>92.8</v>
      </c>
      <c r="P66" s="23"/>
      <c r="Q66" s="398"/>
      <c r="R66" s="398"/>
      <c r="S66" s="23"/>
      <c r="T66" s="23"/>
      <c r="U66" s="23"/>
      <c r="V66" s="23"/>
      <c r="W66" s="23"/>
      <c r="X66" s="23"/>
      <c r="Y66" s="23"/>
      <c r="Z66" s="23"/>
    </row>
    <row r="67" spans="1:26" ht="11.1" customHeight="1">
      <c r="A67" s="10" t="s">
        <v>197</v>
      </c>
      <c r="B67" s="210">
        <v>76.8</v>
      </c>
      <c r="C67" s="210">
        <v>79.7</v>
      </c>
      <c r="D67" s="210">
        <v>93</v>
      </c>
      <c r="E67" s="210">
        <v>77</v>
      </c>
      <c r="F67" s="210">
        <v>73.2</v>
      </c>
      <c r="G67" s="210">
        <v>77.599999999999994</v>
      </c>
      <c r="H67" s="210">
        <v>74.8</v>
      </c>
      <c r="I67" s="210">
        <v>66.5</v>
      </c>
      <c r="J67" s="210">
        <v>74.2</v>
      </c>
      <c r="K67" s="210">
        <v>81.5</v>
      </c>
      <c r="L67" s="210">
        <v>71.099999999999994</v>
      </c>
      <c r="M67" s="211">
        <v>80.400000000000006</v>
      </c>
      <c r="N67" s="294">
        <f>SUM(B67:M67)/12</f>
        <v>77.149999999999991</v>
      </c>
      <c r="O67" s="399">
        <f>ROUND(N67/N66*100,1)</f>
        <v>94</v>
      </c>
      <c r="P67" s="23"/>
      <c r="Q67" s="506"/>
      <c r="R67" s="506"/>
      <c r="S67" s="23"/>
      <c r="T67" s="23"/>
      <c r="U67" s="23"/>
      <c r="V67" s="23"/>
      <c r="W67" s="23"/>
      <c r="X67" s="23"/>
      <c r="Y67" s="23"/>
      <c r="Z67" s="23"/>
    </row>
    <row r="68" spans="1:26" ht="11.1" customHeight="1">
      <c r="A68" s="10" t="s">
        <v>201</v>
      </c>
      <c r="B68" s="210">
        <v>71.8</v>
      </c>
      <c r="C68" s="210">
        <v>71</v>
      </c>
      <c r="D68" s="210">
        <v>92.1</v>
      </c>
      <c r="E68" s="210">
        <v>88</v>
      </c>
      <c r="F68" s="210">
        <v>79.2</v>
      </c>
      <c r="G68" s="210">
        <v>83.3</v>
      </c>
      <c r="H68" s="210">
        <v>84.1</v>
      </c>
      <c r="I68" s="210">
        <v>87.4</v>
      </c>
      <c r="J68" s="210">
        <v>82.6</v>
      </c>
      <c r="K68" s="210">
        <v>80.900000000000006</v>
      </c>
      <c r="L68" s="210">
        <v>70.3</v>
      </c>
      <c r="M68" s="211">
        <v>75</v>
      </c>
      <c r="N68" s="294">
        <f>SUM(B68:M68)/12</f>
        <v>80.474999999999994</v>
      </c>
      <c r="O68" s="399">
        <f t="shared" ref="O68" si="2">ROUND(N68/N67*100,1)</f>
        <v>104.3</v>
      </c>
      <c r="P68" s="23"/>
      <c r="Q68" s="506"/>
      <c r="R68" s="506"/>
      <c r="S68" s="23"/>
      <c r="T68" s="23"/>
      <c r="U68" s="23"/>
      <c r="V68" s="23"/>
      <c r="W68" s="23"/>
      <c r="X68" s="23"/>
      <c r="Y68" s="23"/>
      <c r="Z68" s="23"/>
    </row>
    <row r="69" spans="1:26" ht="11.1" customHeight="1">
      <c r="A69" s="10" t="s">
        <v>208</v>
      </c>
      <c r="B69" s="210">
        <v>63.9</v>
      </c>
      <c r="C69" s="210">
        <v>77.5</v>
      </c>
      <c r="D69" s="210">
        <v>78.599999999999994</v>
      </c>
      <c r="E69" s="210">
        <v>89.9</v>
      </c>
      <c r="F69" s="210">
        <v>74.400000000000006</v>
      </c>
      <c r="G69" s="210">
        <v>77.8</v>
      </c>
      <c r="H69" s="210">
        <v>78.599999999999994</v>
      </c>
      <c r="I69" s="210">
        <v>77</v>
      </c>
      <c r="J69" s="210">
        <v>76.900000000000006</v>
      </c>
      <c r="K69" s="210">
        <v>74.900000000000006</v>
      </c>
      <c r="L69" s="210">
        <v>79.400000000000006</v>
      </c>
      <c r="M69" s="211">
        <v>82.7</v>
      </c>
      <c r="N69" s="294">
        <f>SUM(B69:M69)/12</f>
        <v>77.633333333333326</v>
      </c>
      <c r="O69" s="399">
        <v>96.4</v>
      </c>
      <c r="P69" s="23"/>
      <c r="Q69" s="506"/>
      <c r="R69" s="506"/>
      <c r="S69" s="23"/>
      <c r="T69" s="23"/>
      <c r="U69" s="23"/>
      <c r="V69" s="23"/>
      <c r="W69" s="23"/>
      <c r="X69" s="23"/>
      <c r="Y69" s="23"/>
      <c r="Z69" s="23"/>
    </row>
    <row r="70" spans="1:26" ht="11.1" customHeight="1">
      <c r="A70" s="10" t="s">
        <v>208</v>
      </c>
      <c r="B70" s="210">
        <v>76.3</v>
      </c>
      <c r="C70" s="210">
        <v>84</v>
      </c>
      <c r="D70" s="210">
        <v>89.9</v>
      </c>
      <c r="E70" s="210">
        <v>95.5</v>
      </c>
      <c r="F70" s="210">
        <v>92.8</v>
      </c>
      <c r="G70" s="210"/>
      <c r="H70" s="210"/>
      <c r="I70" s="210"/>
      <c r="J70" s="210"/>
      <c r="K70" s="210"/>
      <c r="L70" s="210"/>
      <c r="M70" s="211"/>
      <c r="N70" s="294">
        <f>SUM(B70:M70)/12</f>
        <v>36.541666666666671</v>
      </c>
      <c r="O70" s="399"/>
      <c r="P70" s="23"/>
      <c r="Q70" s="225"/>
      <c r="R70" s="507"/>
      <c r="S70" s="23"/>
      <c r="T70" s="23"/>
      <c r="U70" s="23"/>
      <c r="V70" s="23"/>
      <c r="W70" s="23"/>
      <c r="X70" s="23"/>
      <c r="Y70" s="23"/>
      <c r="Z70" s="23"/>
    </row>
    <row r="71" spans="1:26" ht="11.1" customHeight="1"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3"/>
      <c r="O71" s="23"/>
      <c r="P71" s="23"/>
      <c r="Q71" s="214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9" customHeight="1">
      <c r="B72" s="216"/>
      <c r="C72" s="216"/>
      <c r="D72" s="216"/>
      <c r="E72" s="216"/>
      <c r="F72" s="216"/>
      <c r="G72" s="220"/>
      <c r="H72" s="216"/>
      <c r="I72" s="216"/>
      <c r="J72" s="216"/>
      <c r="K72" s="216"/>
      <c r="L72" s="216"/>
      <c r="M72" s="216"/>
      <c r="N72" s="23"/>
      <c r="O72" s="23"/>
      <c r="P72" s="23"/>
      <c r="Q72" s="214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Q78"/>
  <sheetViews>
    <sheetView workbookViewId="0">
      <selection activeCell="Q54" sqref="Q54"/>
    </sheetView>
  </sheetViews>
  <sheetFormatPr defaultRowHeight="13.5"/>
  <cols>
    <col min="1" max="1" width="7.625" style="320" customWidth="1"/>
    <col min="2" max="7" width="6.125" style="320" customWidth="1"/>
    <col min="8" max="8" width="6.25" style="320" customWidth="1"/>
    <col min="9" max="10" width="6.125" style="320" customWidth="1"/>
    <col min="11" max="11" width="6.125" style="1" customWidth="1"/>
    <col min="12" max="13" width="6.125" style="320" customWidth="1"/>
    <col min="14" max="16" width="7.625" style="320" customWidth="1"/>
    <col min="17" max="17" width="8.375" style="320" customWidth="1"/>
    <col min="18" max="18" width="10.125" style="320" customWidth="1"/>
    <col min="19" max="23" width="7.625" style="320" customWidth="1"/>
    <col min="24" max="24" width="7.625" style="217" customWidth="1"/>
    <col min="25" max="26" width="7.625" style="320" customWidth="1"/>
    <col min="27" max="16384" width="9" style="320"/>
  </cols>
  <sheetData>
    <row r="1" spans="1:29">
      <c r="A1" s="23"/>
      <c r="B1" s="221"/>
      <c r="C1" s="204"/>
      <c r="D1" s="204"/>
      <c r="E1" s="204"/>
      <c r="F1" s="204"/>
      <c r="G1" s="204"/>
      <c r="H1" s="204"/>
      <c r="I1" s="204"/>
      <c r="J1" s="1"/>
      <c r="L1" s="57"/>
      <c r="M1" s="56"/>
      <c r="N1" s="57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1"/>
      <c r="AB1" s="1"/>
      <c r="AC1" s="1"/>
    </row>
    <row r="2" spans="1:29">
      <c r="A2" s="23"/>
      <c r="B2" s="204"/>
      <c r="C2" s="204"/>
      <c r="D2" s="204"/>
      <c r="E2" s="204"/>
      <c r="F2" s="204"/>
      <c r="G2" s="204"/>
      <c r="H2" s="204"/>
      <c r="I2" s="204"/>
      <c r="J2" s="1"/>
      <c r="L2" s="57"/>
      <c r="M2" s="222"/>
      <c r="N2" s="57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1"/>
      <c r="AB2" s="1"/>
      <c r="AC2" s="1"/>
    </row>
    <row r="3" spans="1:29">
      <c r="A3" s="23"/>
      <c r="B3" s="204"/>
      <c r="C3" s="204"/>
      <c r="D3" s="204"/>
      <c r="E3" s="204"/>
      <c r="F3" s="204"/>
      <c r="G3" s="204"/>
      <c r="H3" s="204"/>
      <c r="I3" s="204"/>
      <c r="J3" s="1"/>
      <c r="L3" s="57"/>
      <c r="M3" s="222"/>
      <c r="N3" s="57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1"/>
      <c r="AB3" s="1"/>
      <c r="AC3" s="1"/>
    </row>
    <row r="4" spans="1:29">
      <c r="A4" s="23"/>
      <c r="B4" s="204"/>
      <c r="C4" s="204"/>
      <c r="D4" s="204"/>
      <c r="E4" s="204"/>
      <c r="F4" s="204"/>
      <c r="G4" s="204"/>
      <c r="H4" s="204"/>
      <c r="I4" s="204"/>
      <c r="J4" s="1"/>
      <c r="L4" s="57"/>
      <c r="M4" s="222"/>
      <c r="N4" s="57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1"/>
      <c r="AB4" s="1"/>
      <c r="AC4" s="1"/>
    </row>
    <row r="5" spans="1:29">
      <c r="A5" s="23"/>
      <c r="B5" s="204"/>
      <c r="C5" s="204"/>
      <c r="D5" s="204"/>
      <c r="E5" s="204"/>
      <c r="F5" s="204"/>
      <c r="G5" s="204"/>
      <c r="H5" s="204"/>
      <c r="I5" s="204"/>
      <c r="J5" s="1"/>
      <c r="L5" s="57"/>
      <c r="M5" s="222"/>
      <c r="N5" s="57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1"/>
      <c r="AB5" s="1"/>
      <c r="AC5" s="1"/>
    </row>
    <row r="6" spans="1:29">
      <c r="J6" s="1"/>
      <c r="L6" s="57"/>
      <c r="M6" s="222"/>
      <c r="N6" s="57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1"/>
      <c r="AB6" s="1"/>
      <c r="AC6" s="1"/>
    </row>
    <row r="7" spans="1:29">
      <c r="J7" s="1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</row>
    <row r="8" spans="1:29">
      <c r="J8" s="1"/>
    </row>
    <row r="9" spans="1:29">
      <c r="J9" s="1"/>
    </row>
    <row r="10" spans="1:29">
      <c r="J10" s="1"/>
    </row>
    <row r="11" spans="1:29">
      <c r="J11" s="1"/>
    </row>
    <row r="12" spans="1:29">
      <c r="J12" s="1"/>
    </row>
    <row r="13" spans="1:29">
      <c r="J13" s="1"/>
    </row>
    <row r="14" spans="1:29">
      <c r="J14" s="1"/>
    </row>
    <row r="15" spans="1:29">
      <c r="J15" s="1"/>
    </row>
    <row r="16" spans="1:29">
      <c r="J16" s="1"/>
    </row>
    <row r="17" spans="1:18">
      <c r="J17" s="1"/>
    </row>
    <row r="18" spans="1:18" ht="11.1" customHeight="1">
      <c r="A18" s="10"/>
      <c r="B18" s="11" t="s">
        <v>90</v>
      </c>
      <c r="C18" s="11" t="s">
        <v>91</v>
      </c>
      <c r="D18" s="11" t="s">
        <v>92</v>
      </c>
      <c r="E18" s="11" t="s">
        <v>93</v>
      </c>
      <c r="F18" s="11" t="s">
        <v>94</v>
      </c>
      <c r="G18" s="11" t="s">
        <v>95</v>
      </c>
      <c r="H18" s="11" t="s">
        <v>96</v>
      </c>
      <c r="I18" s="11" t="s">
        <v>97</v>
      </c>
      <c r="J18" s="11" t="s">
        <v>98</v>
      </c>
      <c r="K18" s="11" t="s">
        <v>99</v>
      </c>
      <c r="L18" s="11" t="s">
        <v>100</v>
      </c>
      <c r="M18" s="11" t="s">
        <v>101</v>
      </c>
      <c r="N18" s="289" t="s">
        <v>150</v>
      </c>
      <c r="O18" s="289" t="s">
        <v>152</v>
      </c>
    </row>
    <row r="19" spans="1:18" ht="11.1" customHeight="1">
      <c r="A19" s="10" t="s">
        <v>193</v>
      </c>
      <c r="B19" s="219">
        <v>12.3</v>
      </c>
      <c r="C19" s="219">
        <v>12.6</v>
      </c>
      <c r="D19" s="219">
        <v>13.7</v>
      </c>
      <c r="E19" s="219">
        <v>12.9</v>
      </c>
      <c r="F19" s="219">
        <v>12.4</v>
      </c>
      <c r="G19" s="219">
        <v>13.7</v>
      </c>
      <c r="H19" s="219">
        <v>15</v>
      </c>
      <c r="I19" s="219">
        <v>14</v>
      </c>
      <c r="J19" s="219">
        <v>13</v>
      </c>
      <c r="K19" s="219">
        <v>11.7</v>
      </c>
      <c r="L19" s="219">
        <v>11.9</v>
      </c>
      <c r="M19" s="219">
        <v>12.5</v>
      </c>
      <c r="N19" s="295">
        <f>SUM(B19:M19)</f>
        <v>155.69999999999999</v>
      </c>
      <c r="O19" s="295">
        <v>98.7</v>
      </c>
      <c r="Q19" s="297"/>
      <c r="R19" s="297"/>
    </row>
    <row r="20" spans="1:18" ht="11.1" customHeight="1">
      <c r="A20" s="10" t="s">
        <v>197</v>
      </c>
      <c r="B20" s="219">
        <v>18.2</v>
      </c>
      <c r="C20" s="219">
        <v>14.4</v>
      </c>
      <c r="D20" s="219">
        <v>13.5</v>
      </c>
      <c r="E20" s="219">
        <v>14</v>
      </c>
      <c r="F20" s="219">
        <v>13.8</v>
      </c>
      <c r="G20" s="219">
        <v>13.8</v>
      </c>
      <c r="H20" s="219">
        <v>14.3</v>
      </c>
      <c r="I20" s="219">
        <v>11.5</v>
      </c>
      <c r="J20" s="219">
        <v>13.6</v>
      </c>
      <c r="K20" s="219">
        <v>11.5</v>
      </c>
      <c r="L20" s="219">
        <v>12.3</v>
      </c>
      <c r="M20" s="219">
        <v>14.9</v>
      </c>
      <c r="N20" s="295">
        <f>SUM(B20:M20)</f>
        <v>165.8</v>
      </c>
      <c r="O20" s="295">
        <f>ROUND(N20/N19*100,1)</f>
        <v>106.5</v>
      </c>
      <c r="Q20" s="297"/>
      <c r="R20" s="297"/>
    </row>
    <row r="21" spans="1:18" ht="11.1" customHeight="1">
      <c r="A21" s="10" t="s">
        <v>201</v>
      </c>
      <c r="B21" s="219">
        <v>11.3</v>
      </c>
      <c r="C21" s="219">
        <v>12.7</v>
      </c>
      <c r="D21" s="219">
        <v>15.1</v>
      </c>
      <c r="E21" s="219">
        <v>11.3</v>
      </c>
      <c r="F21" s="219">
        <v>13.7</v>
      </c>
      <c r="G21" s="219">
        <v>14</v>
      </c>
      <c r="H21" s="219">
        <v>16.100000000000001</v>
      </c>
      <c r="I21" s="219">
        <v>11.4</v>
      </c>
      <c r="J21" s="219">
        <v>14.7</v>
      </c>
      <c r="K21" s="219">
        <v>12.9</v>
      </c>
      <c r="L21" s="219">
        <v>15.2</v>
      </c>
      <c r="M21" s="219">
        <v>14.5</v>
      </c>
      <c r="N21" s="295">
        <f>SUM(B21:M21)</f>
        <v>162.9</v>
      </c>
      <c r="O21" s="295">
        <f t="shared" ref="O21:O23" si="0">ROUND(N21/N20*100,1)</f>
        <v>98.3</v>
      </c>
      <c r="Q21" s="297"/>
      <c r="R21" s="297"/>
    </row>
    <row r="22" spans="1:18" ht="11.1" customHeight="1">
      <c r="A22" s="10" t="s">
        <v>208</v>
      </c>
      <c r="B22" s="219">
        <v>11.9</v>
      </c>
      <c r="C22" s="219">
        <v>14</v>
      </c>
      <c r="D22" s="219">
        <v>15.1</v>
      </c>
      <c r="E22" s="219">
        <v>12.7</v>
      </c>
      <c r="F22" s="219">
        <v>12.4</v>
      </c>
      <c r="G22" s="219">
        <v>13.3</v>
      </c>
      <c r="H22" s="219">
        <v>13.5</v>
      </c>
      <c r="I22" s="219">
        <v>12.5</v>
      </c>
      <c r="J22" s="219">
        <v>12.8</v>
      </c>
      <c r="K22" s="219">
        <v>12</v>
      </c>
      <c r="L22" s="219">
        <v>13.9</v>
      </c>
      <c r="M22" s="219">
        <v>14.4</v>
      </c>
      <c r="N22" s="295">
        <f>SUM(B22:M22)</f>
        <v>158.5</v>
      </c>
      <c r="O22" s="295">
        <f t="shared" si="0"/>
        <v>97.3</v>
      </c>
      <c r="Q22" s="297"/>
      <c r="R22" s="297"/>
    </row>
    <row r="23" spans="1:18" ht="11.1" customHeight="1">
      <c r="A23" s="10" t="s">
        <v>221</v>
      </c>
      <c r="B23" s="219">
        <v>12.8</v>
      </c>
      <c r="C23" s="219">
        <v>13.9</v>
      </c>
      <c r="D23" s="219">
        <v>14.7</v>
      </c>
      <c r="E23" s="219">
        <v>15.6</v>
      </c>
      <c r="F23" s="219">
        <v>16.100000000000001</v>
      </c>
      <c r="G23" s="219"/>
      <c r="H23" s="219"/>
      <c r="I23" s="219"/>
      <c r="J23" s="219"/>
      <c r="K23" s="219"/>
      <c r="L23" s="219"/>
      <c r="M23" s="219"/>
      <c r="N23" s="295">
        <f>SUM(B23:M23)</f>
        <v>73.100000000000009</v>
      </c>
      <c r="O23" s="295">
        <f t="shared" si="0"/>
        <v>46.1</v>
      </c>
    </row>
    <row r="24" spans="1:18" ht="9.75" customHeight="1">
      <c r="J24" s="479"/>
    </row>
    <row r="35" spans="1:69" ht="9" customHeight="1"/>
    <row r="36" spans="1:69" ht="9" customHeight="1"/>
    <row r="37" spans="1:69" ht="9" customHeight="1"/>
    <row r="38" spans="1:69" ht="9" customHeight="1"/>
    <row r="39" spans="1:69" ht="9" customHeight="1"/>
    <row r="40" spans="1:69" ht="9" customHeight="1"/>
    <row r="41" spans="1:69" ht="20.25" customHeight="1"/>
    <row r="42" spans="1:69" ht="11.1" customHeight="1">
      <c r="A42" s="10"/>
      <c r="B42" s="11" t="s">
        <v>90</v>
      </c>
      <c r="C42" s="11" t="s">
        <v>91</v>
      </c>
      <c r="D42" s="11" t="s">
        <v>92</v>
      </c>
      <c r="E42" s="11" t="s">
        <v>93</v>
      </c>
      <c r="F42" s="11" t="s">
        <v>94</v>
      </c>
      <c r="G42" s="11" t="s">
        <v>95</v>
      </c>
      <c r="H42" s="11" t="s">
        <v>96</v>
      </c>
      <c r="I42" s="11" t="s">
        <v>97</v>
      </c>
      <c r="J42" s="11" t="s">
        <v>98</v>
      </c>
      <c r="K42" s="11" t="s">
        <v>99</v>
      </c>
      <c r="L42" s="11" t="s">
        <v>100</v>
      </c>
      <c r="M42" s="11" t="s">
        <v>101</v>
      </c>
      <c r="N42" s="289" t="s">
        <v>151</v>
      </c>
      <c r="O42" s="289" t="s">
        <v>152</v>
      </c>
      <c r="P42" s="1"/>
      <c r="Q42" s="1"/>
      <c r="R42" s="1"/>
      <c r="S42" s="1"/>
      <c r="T42" s="1"/>
      <c r="U42" s="1"/>
      <c r="V42" s="1"/>
      <c r="W42" s="1"/>
      <c r="X42" s="57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1:69" ht="11.1" customHeight="1">
      <c r="A43" s="10" t="s">
        <v>193</v>
      </c>
      <c r="B43" s="219">
        <v>22.8</v>
      </c>
      <c r="C43" s="219">
        <v>22.8</v>
      </c>
      <c r="D43" s="219">
        <v>23.2</v>
      </c>
      <c r="E43" s="219">
        <v>21.8</v>
      </c>
      <c r="F43" s="219">
        <v>21.2</v>
      </c>
      <c r="G43" s="219">
        <v>22.2</v>
      </c>
      <c r="H43" s="219">
        <v>21.5</v>
      </c>
      <c r="I43" s="219">
        <v>22</v>
      </c>
      <c r="J43" s="219">
        <v>21.8</v>
      </c>
      <c r="K43" s="219">
        <v>19.899999999999999</v>
      </c>
      <c r="L43" s="219">
        <v>19.2</v>
      </c>
      <c r="M43" s="219">
        <v>19.2</v>
      </c>
      <c r="N43" s="295">
        <f>SUM(B43:M43)/12</f>
        <v>21.466666666666669</v>
      </c>
      <c r="O43" s="295">
        <v>86.2</v>
      </c>
      <c r="P43" s="222"/>
      <c r="Q43" s="298"/>
      <c r="R43" s="298"/>
      <c r="S43" s="222"/>
      <c r="T43" s="222"/>
      <c r="U43" s="222"/>
      <c r="V43" s="222"/>
      <c r="W43" s="222"/>
      <c r="X43" s="222"/>
      <c r="Y43" s="222"/>
      <c r="Z43" s="22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69" ht="11.1" customHeight="1">
      <c r="A44" s="10" t="s">
        <v>197</v>
      </c>
      <c r="B44" s="219">
        <v>25.5</v>
      </c>
      <c r="C44" s="219">
        <v>28.1</v>
      </c>
      <c r="D44" s="219">
        <v>20.6</v>
      </c>
      <c r="E44" s="219">
        <v>22</v>
      </c>
      <c r="F44" s="219">
        <v>23.2</v>
      </c>
      <c r="G44" s="219">
        <v>24.5</v>
      </c>
      <c r="H44" s="219">
        <v>24</v>
      </c>
      <c r="I44" s="219">
        <v>22.4</v>
      </c>
      <c r="J44" s="219">
        <v>22.9</v>
      </c>
      <c r="K44" s="219">
        <v>20.9</v>
      </c>
      <c r="L44" s="219">
        <v>21</v>
      </c>
      <c r="M44" s="219">
        <v>21.5</v>
      </c>
      <c r="N44" s="295">
        <f>SUM(B44:M44)/12</f>
        <v>23.05</v>
      </c>
      <c r="O44" s="295">
        <f>ROUND(N44/N43*100,1)</f>
        <v>107.4</v>
      </c>
      <c r="P44" s="222"/>
      <c r="Q44" s="298"/>
      <c r="R44" s="298"/>
      <c r="S44" s="222"/>
      <c r="T44" s="222"/>
      <c r="U44" s="222"/>
      <c r="V44" s="222"/>
      <c r="W44" s="222"/>
      <c r="X44" s="222"/>
      <c r="Y44" s="222"/>
      <c r="Z44" s="22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 ht="11.1" customHeight="1">
      <c r="A45" s="10" t="s">
        <v>201</v>
      </c>
      <c r="B45" s="219">
        <v>21.2</v>
      </c>
      <c r="C45" s="219">
        <v>22.2</v>
      </c>
      <c r="D45" s="219">
        <v>23.7</v>
      </c>
      <c r="E45" s="219">
        <v>23.1</v>
      </c>
      <c r="F45" s="219">
        <v>25.1</v>
      </c>
      <c r="G45" s="219">
        <v>23.7</v>
      </c>
      <c r="H45" s="219">
        <v>25.8</v>
      </c>
      <c r="I45" s="219">
        <v>24.1</v>
      </c>
      <c r="J45" s="219">
        <v>24.1</v>
      </c>
      <c r="K45" s="219">
        <v>22.3</v>
      </c>
      <c r="L45" s="219">
        <v>23.7</v>
      </c>
      <c r="M45" s="219">
        <v>26.1</v>
      </c>
      <c r="N45" s="295">
        <f>SUM(B45:M45)/12</f>
        <v>23.758333333333336</v>
      </c>
      <c r="O45" s="295">
        <f t="shared" ref="O45:O46" si="1">ROUND(N45/N44*100,1)</f>
        <v>103.1</v>
      </c>
      <c r="P45" s="222"/>
      <c r="Q45" s="298"/>
      <c r="R45" s="298"/>
      <c r="S45" s="222"/>
      <c r="T45" s="222"/>
      <c r="U45" s="222"/>
      <c r="V45" s="222"/>
      <c r="W45" s="222"/>
      <c r="X45" s="222"/>
      <c r="Y45" s="222"/>
      <c r="Z45" s="22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 ht="11.1" customHeight="1">
      <c r="A46" s="10" t="s">
        <v>208</v>
      </c>
      <c r="B46" s="219">
        <v>25.9</v>
      </c>
      <c r="C46" s="219">
        <v>25.7</v>
      </c>
      <c r="D46" s="219">
        <v>25.6</v>
      </c>
      <c r="E46" s="219">
        <v>23.7</v>
      </c>
      <c r="F46" s="219">
        <v>24</v>
      </c>
      <c r="G46" s="219">
        <v>23.2</v>
      </c>
      <c r="H46" s="219">
        <v>22.7</v>
      </c>
      <c r="I46" s="219">
        <v>22</v>
      </c>
      <c r="J46" s="219">
        <v>22.5</v>
      </c>
      <c r="K46" s="219">
        <v>21.8</v>
      </c>
      <c r="L46" s="219">
        <v>22.4</v>
      </c>
      <c r="M46" s="219">
        <v>21.1</v>
      </c>
      <c r="N46" s="295">
        <f>SUM(B46:M46)/12</f>
        <v>23.383333333333336</v>
      </c>
      <c r="O46" s="295">
        <f t="shared" si="1"/>
        <v>98.4</v>
      </c>
      <c r="P46" s="222"/>
      <c r="Q46" s="298"/>
      <c r="R46" s="298"/>
      <c r="S46" s="222"/>
      <c r="T46" s="222"/>
      <c r="U46" s="222"/>
      <c r="V46" s="222"/>
      <c r="W46" s="222"/>
      <c r="X46" s="222"/>
      <c r="Y46" s="222"/>
      <c r="Z46" s="22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 ht="11.1" customHeight="1">
      <c r="A47" s="10" t="s">
        <v>221</v>
      </c>
      <c r="B47" s="219">
        <v>21.8</v>
      </c>
      <c r="C47" s="219">
        <v>23</v>
      </c>
      <c r="D47" s="219">
        <v>22.8</v>
      </c>
      <c r="E47" s="219">
        <v>23.1</v>
      </c>
      <c r="F47" s="219">
        <v>23.5</v>
      </c>
      <c r="G47" s="219"/>
      <c r="H47" s="219"/>
      <c r="I47" s="219"/>
      <c r="J47" s="219"/>
      <c r="K47" s="219"/>
      <c r="L47" s="219"/>
      <c r="M47" s="219"/>
      <c r="N47" s="295">
        <f>SUM(B47:M47)/12</f>
        <v>9.5166666666666657</v>
      </c>
      <c r="O47" s="295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 ht="6.75" customHeight="1">
      <c r="N48" s="57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4:69" ht="9" hidden="1" customHeight="1">
      <c r="N49" s="57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61" spans="14:69" ht="9" customHeight="1"/>
    <row r="62" spans="14:69" ht="9" customHeight="1"/>
    <row r="63" spans="14:69" ht="9" customHeight="1"/>
    <row r="64" spans="14:69" ht="9" customHeight="1"/>
    <row r="65" spans="1:26" ht="9" customHeight="1"/>
    <row r="66" spans="1:26" ht="9" customHeight="1"/>
    <row r="68" spans="1:26" ht="9.75" customHeight="1"/>
    <row r="69" spans="1:26" ht="2.25" hidden="1" customHeight="1">
      <c r="N69" s="57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1.1" customHeight="1">
      <c r="A70" s="10"/>
      <c r="B70" s="11" t="s">
        <v>90</v>
      </c>
      <c r="C70" s="11" t="s">
        <v>91</v>
      </c>
      <c r="D70" s="11" t="s">
        <v>92</v>
      </c>
      <c r="E70" s="11" t="s">
        <v>93</v>
      </c>
      <c r="F70" s="11" t="s">
        <v>94</v>
      </c>
      <c r="G70" s="11" t="s">
        <v>95</v>
      </c>
      <c r="H70" s="11" t="s">
        <v>96</v>
      </c>
      <c r="I70" s="11" t="s">
        <v>97</v>
      </c>
      <c r="J70" s="11" t="s">
        <v>98</v>
      </c>
      <c r="K70" s="11" t="s">
        <v>99</v>
      </c>
      <c r="L70" s="11" t="s">
        <v>100</v>
      </c>
      <c r="M70" s="11" t="s">
        <v>101</v>
      </c>
      <c r="N70" s="289" t="s">
        <v>151</v>
      </c>
      <c r="O70" s="289" t="s">
        <v>152</v>
      </c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1.1" customHeight="1">
      <c r="A71" s="10" t="s">
        <v>193</v>
      </c>
      <c r="B71" s="210">
        <v>53.8</v>
      </c>
      <c r="C71" s="210">
        <v>55.2</v>
      </c>
      <c r="D71" s="210">
        <v>58.8</v>
      </c>
      <c r="E71" s="210">
        <v>60</v>
      </c>
      <c r="F71" s="210">
        <v>59.2</v>
      </c>
      <c r="G71" s="210">
        <v>60.6</v>
      </c>
      <c r="H71" s="210">
        <v>69.900000000000006</v>
      </c>
      <c r="I71" s="210">
        <v>63.1</v>
      </c>
      <c r="J71" s="210">
        <v>59.9</v>
      </c>
      <c r="K71" s="210">
        <v>60.7</v>
      </c>
      <c r="L71" s="210">
        <v>62.6</v>
      </c>
      <c r="M71" s="210">
        <v>65.2</v>
      </c>
      <c r="N71" s="294">
        <f>SUM(B71:M71)/12</f>
        <v>60.750000000000007</v>
      </c>
      <c r="O71" s="295">
        <v>114.5</v>
      </c>
      <c r="P71" s="57"/>
      <c r="Q71" s="397"/>
      <c r="R71" s="397"/>
      <c r="S71" s="57"/>
      <c r="T71" s="57"/>
      <c r="U71" s="57"/>
      <c r="V71" s="57"/>
      <c r="W71" s="57"/>
      <c r="X71" s="57"/>
      <c r="Y71" s="57"/>
      <c r="Z71" s="57"/>
    </row>
    <row r="72" spans="1:26" ht="11.1" customHeight="1">
      <c r="A72" s="10" t="s">
        <v>197</v>
      </c>
      <c r="B72" s="210">
        <v>67.400000000000006</v>
      </c>
      <c r="C72" s="210">
        <v>48.9</v>
      </c>
      <c r="D72" s="210">
        <v>70.8</v>
      </c>
      <c r="E72" s="210">
        <v>62</v>
      </c>
      <c r="F72" s="210">
        <v>58.4</v>
      </c>
      <c r="G72" s="210">
        <v>55.4</v>
      </c>
      <c r="H72" s="210">
        <v>59.8</v>
      </c>
      <c r="I72" s="210">
        <v>53.2</v>
      </c>
      <c r="J72" s="210">
        <v>59</v>
      </c>
      <c r="K72" s="210">
        <v>57.2</v>
      </c>
      <c r="L72" s="210">
        <v>58.4</v>
      </c>
      <c r="M72" s="210">
        <v>69.099999999999994</v>
      </c>
      <c r="N72" s="294">
        <f>SUM(B72:M72)/12</f>
        <v>59.966666666666669</v>
      </c>
      <c r="O72" s="295">
        <f t="shared" ref="O72:O73" si="2">ROUND(N72/N71*100,1)</f>
        <v>98.7</v>
      </c>
      <c r="P72" s="57"/>
      <c r="Q72" s="397"/>
      <c r="R72" s="397"/>
      <c r="S72" s="57"/>
      <c r="T72" s="57"/>
      <c r="U72" s="57"/>
      <c r="V72" s="57"/>
      <c r="W72" s="57"/>
      <c r="X72" s="57"/>
      <c r="Y72" s="57"/>
      <c r="Z72" s="57"/>
    </row>
    <row r="73" spans="1:26" ht="11.1" customHeight="1">
      <c r="A73" s="10" t="s">
        <v>201</v>
      </c>
      <c r="B73" s="210">
        <v>53.5</v>
      </c>
      <c r="C73" s="210">
        <v>56.3</v>
      </c>
      <c r="D73" s="210">
        <v>62.7</v>
      </c>
      <c r="E73" s="210">
        <v>49.3</v>
      </c>
      <c r="F73" s="210">
        <v>52.9</v>
      </c>
      <c r="G73" s="210">
        <v>60.2</v>
      </c>
      <c r="H73" s="210">
        <v>61.1</v>
      </c>
      <c r="I73" s="210">
        <v>49.2</v>
      </c>
      <c r="J73" s="210">
        <v>60.8</v>
      </c>
      <c r="K73" s="210">
        <v>59.5</v>
      </c>
      <c r="L73" s="210">
        <v>62.9</v>
      </c>
      <c r="M73" s="210">
        <v>53.6</v>
      </c>
      <c r="N73" s="294">
        <f>SUM(B73:M73)/12</f>
        <v>56.833333333333336</v>
      </c>
      <c r="O73" s="295">
        <f t="shared" si="2"/>
        <v>94.8</v>
      </c>
      <c r="Q73" s="401"/>
      <c r="R73" s="401"/>
    </row>
    <row r="74" spans="1:26" ht="11.1" customHeight="1">
      <c r="A74" s="10" t="s">
        <v>208</v>
      </c>
      <c r="B74" s="210">
        <v>46.2</v>
      </c>
      <c r="C74" s="210">
        <v>54.4</v>
      </c>
      <c r="D74" s="210">
        <v>59</v>
      </c>
      <c r="E74" s="210">
        <v>55.3</v>
      </c>
      <c r="F74" s="210">
        <v>51.4</v>
      </c>
      <c r="G74" s="210">
        <v>57.8</v>
      </c>
      <c r="H74" s="210">
        <v>59.8</v>
      </c>
      <c r="I74" s="210">
        <v>57.4</v>
      </c>
      <c r="J74" s="210">
        <v>56.4</v>
      </c>
      <c r="K74" s="210">
        <v>56</v>
      </c>
      <c r="L74" s="210">
        <v>61.8</v>
      </c>
      <c r="M74" s="210">
        <v>69.099999999999994</v>
      </c>
      <c r="N74" s="294">
        <f>SUM(B74:M74)/12</f>
        <v>57.04999999999999</v>
      </c>
      <c r="O74" s="295">
        <v>100.5</v>
      </c>
      <c r="Q74" s="401"/>
      <c r="R74" s="401"/>
    </row>
    <row r="75" spans="1:26" ht="11.1" customHeight="1">
      <c r="A75" s="10" t="s">
        <v>221</v>
      </c>
      <c r="B75" s="210">
        <v>57.9</v>
      </c>
      <c r="C75" s="210">
        <v>59.2</v>
      </c>
      <c r="D75" s="210">
        <v>64.3</v>
      </c>
      <c r="E75" s="210">
        <v>67.400000000000006</v>
      </c>
      <c r="F75" s="210">
        <v>68.5</v>
      </c>
      <c r="G75" s="210"/>
      <c r="H75" s="210"/>
      <c r="I75" s="210"/>
      <c r="J75" s="210"/>
      <c r="K75" s="210"/>
      <c r="L75" s="210"/>
      <c r="M75" s="210"/>
      <c r="N75" s="294">
        <f>SUM(B75:M75)/12</f>
        <v>26.441666666666663</v>
      </c>
      <c r="O75" s="295"/>
    </row>
    <row r="76" spans="1:26" ht="9.9499999999999993" customHeight="1">
      <c r="B76" s="216"/>
      <c r="C76" s="216"/>
      <c r="D76" s="216"/>
      <c r="E76" s="216"/>
      <c r="F76" s="216"/>
      <c r="G76" s="216"/>
      <c r="H76" s="216"/>
      <c r="I76" s="216"/>
      <c r="J76" s="216"/>
      <c r="K76" s="214"/>
      <c r="L76" s="216"/>
      <c r="M76" s="216"/>
    </row>
    <row r="77" spans="1:26" ht="9.9499999999999993" customHeight="1"/>
    <row r="78" spans="1:26" ht="9" customHeight="1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AY93"/>
  <sheetViews>
    <sheetView workbookViewId="0">
      <selection activeCell="F89" sqref="F89"/>
    </sheetView>
  </sheetViews>
  <sheetFormatPr defaultColWidth="7.625" defaultRowHeight="9.9499999999999993" customHeight="1"/>
  <cols>
    <col min="1" max="1" width="7.625" style="320" customWidth="1"/>
    <col min="2" max="13" width="6.125" style="320" customWidth="1"/>
    <col min="14" max="16384" width="7.625" style="320"/>
  </cols>
  <sheetData>
    <row r="3" spans="12:51" ht="9.9499999999999993" customHeight="1">
      <c r="L3" s="57"/>
      <c r="M3" s="56"/>
      <c r="N3" s="57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2:51" ht="9.9499999999999993" customHeight="1">
      <c r="L4" s="57"/>
      <c r="M4" s="222"/>
      <c r="N4" s="57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2:51" ht="9.9499999999999993" customHeight="1">
      <c r="L5" s="57"/>
      <c r="M5" s="222"/>
      <c r="N5" s="57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2:51" ht="9.9499999999999993" customHeight="1">
      <c r="L6" s="57"/>
      <c r="M6" s="222"/>
      <c r="N6" s="57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2:51" ht="9.9499999999999993" customHeight="1">
      <c r="L7" s="57"/>
      <c r="M7" s="222"/>
      <c r="N7" s="57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2:51" ht="9.9499999999999993" customHeight="1">
      <c r="L8" s="57"/>
      <c r="M8" s="222"/>
      <c r="N8" s="57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2:51" ht="9.9499999999999993" customHeight="1">
      <c r="L9" s="57"/>
      <c r="M9" s="5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1"/>
    </row>
    <row r="10" spans="12:51" ht="9.9499999999999993" customHeight="1">
      <c r="L10" s="57"/>
      <c r="M10" s="5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1"/>
    </row>
    <row r="11" spans="12:51" ht="9.9499999999999993" customHeight="1">
      <c r="L11" s="57"/>
      <c r="M11" s="5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1"/>
    </row>
    <row r="12" spans="12:51" ht="9.9499999999999993" customHeight="1">
      <c r="L12" s="57"/>
      <c r="M12" s="5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1"/>
    </row>
    <row r="13" spans="12:51" ht="9.9499999999999993" customHeight="1">
      <c r="L13" s="57"/>
      <c r="M13" s="5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1"/>
    </row>
    <row r="14" spans="12:51" ht="9.9499999999999993" customHeight="1">
      <c r="L14" s="57"/>
      <c r="M14" s="56"/>
      <c r="AA14" s="1"/>
    </row>
    <row r="15" spans="12:51" ht="9.9499999999999993" customHeight="1">
      <c r="L15" s="57"/>
      <c r="M15" s="222"/>
      <c r="AA15" s="1"/>
    </row>
    <row r="16" spans="12:51" ht="9.9499999999999993" customHeight="1">
      <c r="L16" s="57"/>
      <c r="M16" s="222"/>
      <c r="AA16" s="1"/>
    </row>
    <row r="17" spans="1:27" ht="9.9499999999999993" customHeight="1">
      <c r="L17" s="57"/>
      <c r="M17" s="222"/>
      <c r="AA17" s="1"/>
    </row>
    <row r="18" spans="1:27" ht="9.9499999999999993" customHeight="1">
      <c r="L18" s="57"/>
      <c r="M18" s="222"/>
      <c r="AA18" s="1"/>
    </row>
    <row r="19" spans="1:27" ht="9.9499999999999993" customHeight="1">
      <c r="L19" s="57"/>
      <c r="M19" s="222"/>
      <c r="AA19" s="1"/>
    </row>
    <row r="20" spans="1:27" ht="9.9499999999999993" customHeight="1">
      <c r="L20" s="57"/>
      <c r="M20" s="57"/>
      <c r="AA20" s="1"/>
    </row>
    <row r="21" spans="1:27" ht="9.9499999999999993" customHeight="1">
      <c r="L21" s="57"/>
      <c r="M21" s="57"/>
      <c r="AA21" s="1"/>
    </row>
    <row r="22" spans="1:27" ht="9.9499999999999993" customHeight="1">
      <c r="L22" s="57"/>
      <c r="M22" s="57"/>
      <c r="AA22" s="1"/>
    </row>
    <row r="23" spans="1:27" ht="3" customHeight="1">
      <c r="AA23" s="1"/>
    </row>
    <row r="24" spans="1:27" ht="11.1" customHeight="1">
      <c r="A24" s="10"/>
      <c r="B24" s="11" t="s">
        <v>90</v>
      </c>
      <c r="C24" s="11" t="s">
        <v>91</v>
      </c>
      <c r="D24" s="11" t="s">
        <v>92</v>
      </c>
      <c r="E24" s="11" t="s">
        <v>93</v>
      </c>
      <c r="F24" s="11" t="s">
        <v>94</v>
      </c>
      <c r="G24" s="11" t="s">
        <v>95</v>
      </c>
      <c r="H24" s="11" t="s">
        <v>96</v>
      </c>
      <c r="I24" s="11" t="s">
        <v>97</v>
      </c>
      <c r="J24" s="11" t="s">
        <v>98</v>
      </c>
      <c r="K24" s="11" t="s">
        <v>99</v>
      </c>
      <c r="L24" s="11" t="s">
        <v>100</v>
      </c>
      <c r="M24" s="11" t="s">
        <v>101</v>
      </c>
      <c r="N24" s="289" t="s">
        <v>150</v>
      </c>
      <c r="O24" s="16" t="s">
        <v>152</v>
      </c>
      <c r="AA24" s="1"/>
    </row>
    <row r="25" spans="1:27" ht="11.1" customHeight="1">
      <c r="A25" s="10" t="s">
        <v>193</v>
      </c>
      <c r="B25" s="219">
        <v>15.9</v>
      </c>
      <c r="C25" s="219">
        <v>16.100000000000001</v>
      </c>
      <c r="D25" s="219">
        <v>19.7</v>
      </c>
      <c r="E25" s="219">
        <v>17.5</v>
      </c>
      <c r="F25" s="219">
        <v>19.100000000000001</v>
      </c>
      <c r="G25" s="219">
        <v>17.3</v>
      </c>
      <c r="H25" s="219">
        <v>17.3</v>
      </c>
      <c r="I25" s="219">
        <v>15.6</v>
      </c>
      <c r="J25" s="219">
        <v>17.7</v>
      </c>
      <c r="K25" s="219">
        <v>15.5</v>
      </c>
      <c r="L25" s="219">
        <v>18.399999999999999</v>
      </c>
      <c r="M25" s="219">
        <v>16.899999999999999</v>
      </c>
      <c r="N25" s="295">
        <f>SUM(B25:M25)</f>
        <v>207</v>
      </c>
      <c r="O25" s="212">
        <v>99.9</v>
      </c>
      <c r="Q25" s="21"/>
      <c r="R25" s="21"/>
      <c r="AA25" s="1"/>
    </row>
    <row r="26" spans="1:27" ht="11.1" customHeight="1">
      <c r="A26" s="10" t="s">
        <v>197</v>
      </c>
      <c r="B26" s="219">
        <v>18.2</v>
      </c>
      <c r="C26" s="219">
        <v>17</v>
      </c>
      <c r="D26" s="219">
        <v>18</v>
      </c>
      <c r="E26" s="219">
        <v>19.2</v>
      </c>
      <c r="F26" s="219">
        <v>19.7</v>
      </c>
      <c r="G26" s="219">
        <v>17.600000000000001</v>
      </c>
      <c r="H26" s="219">
        <v>19.899999999999999</v>
      </c>
      <c r="I26" s="219">
        <v>15</v>
      </c>
      <c r="J26" s="219">
        <v>15.4</v>
      </c>
      <c r="K26" s="219">
        <v>17.5</v>
      </c>
      <c r="L26" s="219">
        <v>16.8</v>
      </c>
      <c r="M26" s="219">
        <v>16.100000000000001</v>
      </c>
      <c r="N26" s="295">
        <f>SUM(B26:M26)</f>
        <v>210.40000000000003</v>
      </c>
      <c r="O26" s="212">
        <f>ROUND(N26/N25*100,1)</f>
        <v>101.6</v>
      </c>
      <c r="Q26" s="21"/>
      <c r="R26" s="21"/>
      <c r="AA26" s="1"/>
    </row>
    <row r="27" spans="1:27" ht="11.1" customHeight="1">
      <c r="A27" s="10" t="s">
        <v>201</v>
      </c>
      <c r="B27" s="219">
        <v>12.5</v>
      </c>
      <c r="C27" s="219">
        <v>15.5</v>
      </c>
      <c r="D27" s="219">
        <v>16.8</v>
      </c>
      <c r="E27" s="219">
        <v>16.399999999999999</v>
      </c>
      <c r="F27" s="219">
        <v>20.3</v>
      </c>
      <c r="G27" s="219">
        <v>16.899999999999999</v>
      </c>
      <c r="H27" s="219">
        <v>18</v>
      </c>
      <c r="I27" s="219">
        <v>20</v>
      </c>
      <c r="J27" s="219">
        <v>17.5</v>
      </c>
      <c r="K27" s="219">
        <v>18.8</v>
      </c>
      <c r="L27" s="219">
        <v>18.2</v>
      </c>
      <c r="M27" s="219">
        <v>16.899999999999999</v>
      </c>
      <c r="N27" s="295">
        <f>SUM(B27:M27)</f>
        <v>207.8</v>
      </c>
      <c r="O27" s="212">
        <f t="shared" ref="O27:O29" si="0">ROUND(N27/N26*100,1)</f>
        <v>98.8</v>
      </c>
      <c r="Q27" s="21"/>
      <c r="R27" s="21"/>
      <c r="AA27" s="1"/>
    </row>
    <row r="28" spans="1:27" ht="11.1" customHeight="1">
      <c r="A28" s="10" t="s">
        <v>208</v>
      </c>
      <c r="B28" s="219">
        <v>20.100000000000001</v>
      </c>
      <c r="C28" s="219">
        <v>17.8</v>
      </c>
      <c r="D28" s="219">
        <v>17.3</v>
      </c>
      <c r="E28" s="219">
        <v>15.5</v>
      </c>
      <c r="F28" s="219">
        <v>16.5</v>
      </c>
      <c r="G28" s="219">
        <v>17.7</v>
      </c>
      <c r="H28" s="219">
        <v>20.3</v>
      </c>
      <c r="I28" s="219">
        <v>17.2</v>
      </c>
      <c r="J28" s="219">
        <v>17.3</v>
      </c>
      <c r="K28" s="219">
        <v>18.100000000000001</v>
      </c>
      <c r="L28" s="219">
        <v>17.3</v>
      </c>
      <c r="M28" s="219">
        <v>18.7</v>
      </c>
      <c r="N28" s="295">
        <f>SUM(B28:M28)</f>
        <v>213.8</v>
      </c>
      <c r="O28" s="212">
        <f t="shared" si="0"/>
        <v>102.9</v>
      </c>
      <c r="Q28" s="21"/>
      <c r="R28" s="21"/>
      <c r="AA28" s="1"/>
    </row>
    <row r="29" spans="1:27" ht="11.1" customHeight="1">
      <c r="A29" s="10" t="s">
        <v>221</v>
      </c>
      <c r="B29" s="219">
        <v>16.899999999999999</v>
      </c>
      <c r="C29" s="219">
        <v>14.7</v>
      </c>
      <c r="D29" s="219">
        <v>19.899999999999999</v>
      </c>
      <c r="E29" s="219">
        <v>20</v>
      </c>
      <c r="F29" s="219">
        <v>23.4</v>
      </c>
      <c r="G29" s="219"/>
      <c r="H29" s="219"/>
      <c r="I29" s="219"/>
      <c r="J29" s="219"/>
      <c r="K29" s="219"/>
      <c r="L29" s="219"/>
      <c r="M29" s="219"/>
      <c r="N29" s="295">
        <f>SUM(B29:M29)</f>
        <v>94.9</v>
      </c>
      <c r="O29" s="212">
        <f t="shared" si="0"/>
        <v>44.4</v>
      </c>
      <c r="AA29" s="1"/>
    </row>
    <row r="30" spans="1:27" ht="9.9499999999999993" customHeight="1">
      <c r="N30" s="216"/>
      <c r="O30" s="216"/>
      <c r="AA30" s="1"/>
    </row>
    <row r="31" spans="1:27" ht="9.9499999999999993" customHeight="1"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AA31" s="1"/>
    </row>
    <row r="51" spans="1:50" ht="9.9499999999999993" customHeight="1">
      <c r="N51" s="1"/>
      <c r="O51" s="57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7.5" customHeight="1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1.1" customHeight="1">
      <c r="A53" s="10"/>
      <c r="B53" s="11" t="s">
        <v>90</v>
      </c>
      <c r="C53" s="11" t="s">
        <v>91</v>
      </c>
      <c r="D53" s="11" t="s">
        <v>92</v>
      </c>
      <c r="E53" s="11" t="s">
        <v>93</v>
      </c>
      <c r="F53" s="11" t="s">
        <v>94</v>
      </c>
      <c r="G53" s="11" t="s">
        <v>95</v>
      </c>
      <c r="H53" s="11" t="s">
        <v>96</v>
      </c>
      <c r="I53" s="11" t="s">
        <v>97</v>
      </c>
      <c r="J53" s="11" t="s">
        <v>98</v>
      </c>
      <c r="K53" s="11" t="s">
        <v>99</v>
      </c>
      <c r="L53" s="11" t="s">
        <v>100</v>
      </c>
      <c r="M53" s="11" t="s">
        <v>101</v>
      </c>
      <c r="N53" s="289" t="s">
        <v>151</v>
      </c>
      <c r="O53" s="213" t="s">
        <v>153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1.1" customHeight="1">
      <c r="A54" s="10" t="s">
        <v>193</v>
      </c>
      <c r="B54" s="219">
        <v>31.5</v>
      </c>
      <c r="C54" s="219">
        <v>31.9</v>
      </c>
      <c r="D54" s="219">
        <v>33.200000000000003</v>
      </c>
      <c r="E54" s="219">
        <v>31.3</v>
      </c>
      <c r="F54" s="219">
        <v>31.7</v>
      </c>
      <c r="G54" s="219">
        <v>30.8</v>
      </c>
      <c r="H54" s="219">
        <v>29.2</v>
      </c>
      <c r="I54" s="219">
        <v>29.1</v>
      </c>
      <c r="J54" s="219">
        <v>30.5</v>
      </c>
      <c r="K54" s="219">
        <v>29.2</v>
      </c>
      <c r="L54" s="219">
        <v>29.6</v>
      </c>
      <c r="M54" s="219">
        <v>29</v>
      </c>
      <c r="N54" s="295">
        <f t="shared" ref="N54:N56" si="1">SUM(B54:M54)/12</f>
        <v>30.583333333333332</v>
      </c>
      <c r="O54" s="404">
        <v>93.2</v>
      </c>
      <c r="P54" s="222"/>
      <c r="Q54" s="402"/>
      <c r="R54" s="402"/>
      <c r="S54" s="222"/>
      <c r="T54" s="222"/>
      <c r="U54" s="222"/>
      <c r="V54" s="222"/>
      <c r="W54" s="222"/>
      <c r="X54" s="222"/>
      <c r="Y54" s="222"/>
      <c r="Z54" s="222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1.1" customHeight="1">
      <c r="A55" s="10" t="s">
        <v>197</v>
      </c>
      <c r="B55" s="219">
        <v>31.6</v>
      </c>
      <c r="C55" s="219">
        <v>32</v>
      </c>
      <c r="D55" s="219">
        <v>30.9</v>
      </c>
      <c r="E55" s="219">
        <v>31.3</v>
      </c>
      <c r="F55" s="219">
        <v>34</v>
      </c>
      <c r="G55" s="219">
        <v>33.5</v>
      </c>
      <c r="H55" s="219">
        <v>34.4</v>
      </c>
      <c r="I55" s="219">
        <v>34.5</v>
      </c>
      <c r="J55" s="219">
        <v>33</v>
      </c>
      <c r="K55" s="219">
        <v>34.200000000000003</v>
      </c>
      <c r="L55" s="219">
        <v>35.4</v>
      </c>
      <c r="M55" s="219">
        <v>34.200000000000003</v>
      </c>
      <c r="N55" s="295">
        <f t="shared" si="1"/>
        <v>33.25</v>
      </c>
      <c r="O55" s="404">
        <f>ROUND(N55/N54*100,1)</f>
        <v>108.7</v>
      </c>
      <c r="P55" s="222"/>
      <c r="Q55" s="402"/>
      <c r="R55" s="402"/>
      <c r="S55" s="222"/>
      <c r="T55" s="222"/>
      <c r="U55" s="222"/>
      <c r="V55" s="222"/>
      <c r="W55" s="222"/>
      <c r="X55" s="222"/>
      <c r="Y55" s="222"/>
      <c r="Z55" s="222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1.1" customHeight="1">
      <c r="A56" s="10" t="s">
        <v>201</v>
      </c>
      <c r="B56" s="219">
        <v>31.5</v>
      </c>
      <c r="C56" s="219">
        <v>33.1</v>
      </c>
      <c r="D56" s="219">
        <v>32.799999999999997</v>
      </c>
      <c r="E56" s="219">
        <v>31.9</v>
      </c>
      <c r="F56" s="219">
        <v>35.799999999999997</v>
      </c>
      <c r="G56" s="219">
        <v>33.4</v>
      </c>
      <c r="H56" s="219">
        <v>34.200000000000003</v>
      </c>
      <c r="I56" s="219">
        <v>34.200000000000003</v>
      </c>
      <c r="J56" s="219">
        <v>35</v>
      </c>
      <c r="K56" s="219">
        <v>35.4</v>
      </c>
      <c r="L56" s="219">
        <v>36.6</v>
      </c>
      <c r="M56" s="219">
        <v>34.5</v>
      </c>
      <c r="N56" s="295">
        <f t="shared" si="1"/>
        <v>34.033333333333331</v>
      </c>
      <c r="O56" s="404">
        <f t="shared" ref="O56" si="2">ROUND(N56/N55*100,1)</f>
        <v>102.4</v>
      </c>
      <c r="P56" s="222"/>
      <c r="Q56" s="402"/>
      <c r="R56" s="402"/>
      <c r="S56" s="222"/>
      <c r="T56" s="222"/>
      <c r="U56" s="222"/>
      <c r="V56" s="222"/>
      <c r="W56" s="222"/>
      <c r="X56" s="222"/>
      <c r="Y56" s="222"/>
      <c r="Z56" s="222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1.1" customHeight="1">
      <c r="A57" s="10" t="s">
        <v>208</v>
      </c>
      <c r="B57" s="219">
        <v>41</v>
      </c>
      <c r="C57" s="219">
        <v>42.3</v>
      </c>
      <c r="D57" s="219">
        <v>42</v>
      </c>
      <c r="E57" s="219">
        <v>39.1</v>
      </c>
      <c r="F57" s="219">
        <v>38.700000000000003</v>
      </c>
      <c r="G57" s="219">
        <v>37.4</v>
      </c>
      <c r="H57" s="219">
        <v>37.5</v>
      </c>
      <c r="I57" s="219">
        <v>36.5</v>
      </c>
      <c r="J57" s="219">
        <v>37.1</v>
      </c>
      <c r="K57" s="219">
        <v>38.6</v>
      </c>
      <c r="L57" s="219">
        <v>38.4</v>
      </c>
      <c r="M57" s="219">
        <v>37.6</v>
      </c>
      <c r="N57" s="295">
        <f>SUM(B57:M57)/12</f>
        <v>38.85</v>
      </c>
      <c r="O57" s="404">
        <v>114.4</v>
      </c>
      <c r="P57" s="222"/>
      <c r="Q57" s="402"/>
      <c r="R57" s="402"/>
      <c r="S57" s="222"/>
      <c r="T57" s="222"/>
      <c r="U57" s="222"/>
      <c r="V57" s="222"/>
      <c r="W57" s="222"/>
      <c r="X57" s="222"/>
      <c r="Y57" s="222"/>
      <c r="Z57" s="222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1.1" customHeight="1">
      <c r="A58" s="10" t="s">
        <v>221</v>
      </c>
      <c r="B58" s="219">
        <v>38</v>
      </c>
      <c r="C58" s="219">
        <v>35.700000000000003</v>
      </c>
      <c r="D58" s="219">
        <v>37</v>
      </c>
      <c r="E58" s="219">
        <v>36.799999999999997</v>
      </c>
      <c r="F58" s="219">
        <v>39.200000000000003</v>
      </c>
      <c r="G58" s="219"/>
      <c r="H58" s="219"/>
      <c r="I58" s="219"/>
      <c r="J58" s="219"/>
      <c r="K58" s="219"/>
      <c r="L58" s="219"/>
      <c r="M58" s="219"/>
      <c r="N58" s="295">
        <f>SUM(B58:M58)/12</f>
        <v>15.558333333333332</v>
      </c>
      <c r="O58" s="404"/>
      <c r="P58" s="222"/>
      <c r="Q58" s="298"/>
      <c r="R58" s="298"/>
      <c r="S58" s="222"/>
      <c r="T58" s="222"/>
      <c r="U58" s="222"/>
      <c r="V58" s="222"/>
      <c r="W58" s="222"/>
      <c r="X58" s="222"/>
      <c r="Y58" s="222"/>
      <c r="Z58" s="222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6" customHeight="1">
      <c r="N59" s="57"/>
      <c r="O59" s="296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9.9499999999999993" customHeight="1">
      <c r="O60" s="297"/>
    </row>
    <row r="65" spans="7:28" ht="9.9499999999999993" customHeight="1">
      <c r="G65" s="223"/>
    </row>
    <row r="66" spans="7:28" ht="9.9499999999999993" customHeight="1"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</row>
    <row r="67" spans="7:28" ht="9.9499999999999993" customHeight="1"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</row>
    <row r="68" spans="7:28" ht="9.9499999999999993" customHeight="1"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</row>
    <row r="69" spans="7:28" ht="9.9499999999999993" customHeight="1"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</row>
    <row r="70" spans="7:28" ht="9.9499999999999993" customHeight="1">
      <c r="N70" s="57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1"/>
      <c r="AB70" s="1"/>
    </row>
    <row r="71" spans="7:28" ht="9.9499999999999993" customHeight="1"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1"/>
      <c r="AB71" s="1"/>
    </row>
    <row r="72" spans="7:28" ht="9.9499999999999993" customHeight="1"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1"/>
      <c r="AB72" s="1"/>
    </row>
    <row r="73" spans="7:28" ht="9.9499999999999993" customHeight="1"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1"/>
      <c r="AB73" s="1"/>
    </row>
    <row r="74" spans="7:28" ht="9.9499999999999993" customHeight="1"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1"/>
      <c r="AB74" s="1"/>
    </row>
    <row r="75" spans="7:28" ht="9.9499999999999993" customHeight="1"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1"/>
      <c r="AB75" s="1"/>
    </row>
    <row r="82" spans="1:18" ht="4.5" customHeight="1"/>
    <row r="83" spans="1:18" ht="11.1" customHeight="1">
      <c r="A83" s="10"/>
      <c r="B83" s="11" t="s">
        <v>90</v>
      </c>
      <c r="C83" s="11" t="s">
        <v>91</v>
      </c>
      <c r="D83" s="11" t="s">
        <v>92</v>
      </c>
      <c r="E83" s="11" t="s">
        <v>93</v>
      </c>
      <c r="F83" s="11" t="s">
        <v>94</v>
      </c>
      <c r="G83" s="11" t="s">
        <v>95</v>
      </c>
      <c r="H83" s="11" t="s">
        <v>96</v>
      </c>
      <c r="I83" s="11" t="s">
        <v>97</v>
      </c>
      <c r="J83" s="11" t="s">
        <v>98</v>
      </c>
      <c r="K83" s="11" t="s">
        <v>99</v>
      </c>
      <c r="L83" s="11" t="s">
        <v>100</v>
      </c>
      <c r="M83" s="11" t="s">
        <v>101</v>
      </c>
      <c r="N83" s="289" t="s">
        <v>151</v>
      </c>
      <c r="O83" s="213" t="s">
        <v>153</v>
      </c>
    </row>
    <row r="84" spans="1:18" s="216" customFormat="1" ht="11.1" customHeight="1">
      <c r="A84" s="10" t="s">
        <v>193</v>
      </c>
      <c r="B84" s="210">
        <v>50.1</v>
      </c>
      <c r="C84" s="210">
        <v>50.2</v>
      </c>
      <c r="D84" s="210">
        <v>58.3</v>
      </c>
      <c r="E84" s="210">
        <v>57.1</v>
      </c>
      <c r="F84" s="210">
        <v>59.9</v>
      </c>
      <c r="G84" s="210">
        <v>56.7</v>
      </c>
      <c r="H84" s="210">
        <v>60.5</v>
      </c>
      <c r="I84" s="210">
        <v>53.5</v>
      </c>
      <c r="J84" s="210">
        <v>56.9</v>
      </c>
      <c r="K84" s="210">
        <v>54</v>
      </c>
      <c r="L84" s="210">
        <v>62</v>
      </c>
      <c r="M84" s="210">
        <v>58.8</v>
      </c>
      <c r="N84" s="294">
        <f t="shared" ref="N84:N88" si="3">SUM(B84:M84)/12</f>
        <v>56.5</v>
      </c>
      <c r="O84" s="404">
        <v>106.9</v>
      </c>
      <c r="Q84" s="403"/>
      <c r="R84" s="403"/>
    </row>
    <row r="85" spans="1:18" s="216" customFormat="1" ht="11.1" customHeight="1">
      <c r="A85" s="10" t="s">
        <v>197</v>
      </c>
      <c r="B85" s="210">
        <v>55.9</v>
      </c>
      <c r="C85" s="210">
        <v>52.6</v>
      </c>
      <c r="D85" s="210">
        <v>59</v>
      </c>
      <c r="E85" s="210">
        <v>60.9</v>
      </c>
      <c r="F85" s="210">
        <v>56.1</v>
      </c>
      <c r="G85" s="210">
        <v>52.8</v>
      </c>
      <c r="H85" s="210">
        <v>57.2</v>
      </c>
      <c r="I85" s="210">
        <v>43.3</v>
      </c>
      <c r="J85" s="210">
        <v>47.8</v>
      </c>
      <c r="K85" s="210">
        <v>50.4</v>
      </c>
      <c r="L85" s="210">
        <v>46.6</v>
      </c>
      <c r="M85" s="210">
        <v>48</v>
      </c>
      <c r="N85" s="294">
        <f t="shared" si="3"/>
        <v>52.550000000000004</v>
      </c>
      <c r="O85" s="404">
        <f>ROUND(N85/N84*100,1)</f>
        <v>93</v>
      </c>
      <c r="Q85" s="403"/>
      <c r="R85" s="403"/>
    </row>
    <row r="86" spans="1:18" s="216" customFormat="1" ht="11.1" customHeight="1">
      <c r="A86" s="10" t="s">
        <v>201</v>
      </c>
      <c r="B86" s="210">
        <v>42.1</v>
      </c>
      <c r="C86" s="210">
        <v>45.6</v>
      </c>
      <c r="D86" s="210">
        <v>51.4</v>
      </c>
      <c r="E86" s="210">
        <v>51.9</v>
      </c>
      <c r="F86" s="210">
        <v>54.2</v>
      </c>
      <c r="G86" s="210">
        <v>52.4</v>
      </c>
      <c r="H86" s="210">
        <v>52.1</v>
      </c>
      <c r="I86" s="210">
        <v>58.5</v>
      </c>
      <c r="J86" s="210">
        <v>49.4</v>
      </c>
      <c r="K86" s="210">
        <v>52.9</v>
      </c>
      <c r="L86" s="210">
        <v>48.8</v>
      </c>
      <c r="M86" s="210">
        <v>50.5</v>
      </c>
      <c r="N86" s="294">
        <f t="shared" si="3"/>
        <v>50.816666666666663</v>
      </c>
      <c r="O86" s="404">
        <f t="shared" ref="O86" si="4">ROUND(N86/N85*100,1)</f>
        <v>96.7</v>
      </c>
      <c r="Q86" s="403"/>
      <c r="R86" s="403"/>
    </row>
    <row r="87" spans="1:18" s="216" customFormat="1" ht="11.1" customHeight="1">
      <c r="A87" s="10" t="s">
        <v>208</v>
      </c>
      <c r="B87" s="210">
        <v>44.7</v>
      </c>
      <c r="C87" s="210">
        <v>41.1</v>
      </c>
      <c r="D87" s="210">
        <v>41.4</v>
      </c>
      <c r="E87" s="210">
        <v>41.7</v>
      </c>
      <c r="F87" s="210">
        <v>43</v>
      </c>
      <c r="G87" s="210">
        <v>48.2</v>
      </c>
      <c r="H87" s="212">
        <v>54</v>
      </c>
      <c r="I87" s="210">
        <v>47.7</v>
      </c>
      <c r="J87" s="210">
        <v>46.3</v>
      </c>
      <c r="K87" s="210">
        <v>45.7</v>
      </c>
      <c r="L87" s="210">
        <v>45.3</v>
      </c>
      <c r="M87" s="210">
        <v>50.3</v>
      </c>
      <c r="N87" s="294">
        <f t="shared" si="3"/>
        <v>45.783333333333331</v>
      </c>
      <c r="O87" s="404">
        <v>90.2</v>
      </c>
      <c r="Q87" s="403"/>
      <c r="R87" s="403"/>
    </row>
    <row r="88" spans="1:18" ht="11.1" customHeight="1">
      <c r="A88" s="10" t="s">
        <v>221</v>
      </c>
      <c r="B88" s="210">
        <v>44</v>
      </c>
      <c r="C88" s="210">
        <v>42.9</v>
      </c>
      <c r="D88" s="210">
        <v>52.9</v>
      </c>
      <c r="E88" s="210">
        <v>54.6</v>
      </c>
      <c r="F88" s="210">
        <v>58.6</v>
      </c>
      <c r="G88" s="210"/>
      <c r="H88" s="212"/>
      <c r="I88" s="210"/>
      <c r="J88" s="210"/>
      <c r="K88" s="210"/>
      <c r="L88" s="210"/>
      <c r="M88" s="210"/>
      <c r="N88" s="294">
        <f t="shared" si="3"/>
        <v>21.083333333333332</v>
      </c>
      <c r="O88" s="404"/>
      <c r="Q88" s="21"/>
    </row>
    <row r="89" spans="1:18" ht="9.9499999999999993" customHeight="1">
      <c r="O89" s="299"/>
    </row>
    <row r="93" spans="1:18" ht="30" customHeight="1">
      <c r="N93" s="51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8:AW90"/>
  <sheetViews>
    <sheetView topLeftCell="A2" workbookViewId="0">
      <selection activeCell="F89" sqref="F89"/>
    </sheetView>
  </sheetViews>
  <sheetFormatPr defaultRowHeight="9.9499999999999993" customHeight="1"/>
  <cols>
    <col min="1" max="1" width="7.625" style="320" customWidth="1"/>
    <col min="2" max="13" width="6.125" style="320" customWidth="1"/>
    <col min="14" max="26" width="7.625" style="320" customWidth="1"/>
    <col min="27" max="16384" width="9" style="320"/>
  </cols>
  <sheetData>
    <row r="18" spans="1:29" ht="9.9499999999999993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</row>
    <row r="22" spans="1:29" ht="9.9499999999999993" customHeight="1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3" customHeight="1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1.1" customHeight="1">
      <c r="A24" s="10"/>
      <c r="B24" s="11" t="s">
        <v>90</v>
      </c>
      <c r="C24" s="11" t="s">
        <v>91</v>
      </c>
      <c r="D24" s="11" t="s">
        <v>92</v>
      </c>
      <c r="E24" s="11" t="s">
        <v>93</v>
      </c>
      <c r="F24" s="11" t="s">
        <v>94</v>
      </c>
      <c r="G24" s="11" t="s">
        <v>95</v>
      </c>
      <c r="H24" s="11" t="s">
        <v>96</v>
      </c>
      <c r="I24" s="11" t="s">
        <v>97</v>
      </c>
      <c r="J24" s="11" t="s">
        <v>98</v>
      </c>
      <c r="K24" s="11" t="s">
        <v>99</v>
      </c>
      <c r="L24" s="11" t="s">
        <v>100</v>
      </c>
      <c r="M24" s="11" t="s">
        <v>101</v>
      </c>
      <c r="N24" s="289" t="s">
        <v>150</v>
      </c>
      <c r="O24" s="213" t="s">
        <v>153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</row>
    <row r="25" spans="1:29" ht="11.1" customHeight="1">
      <c r="A25" s="10" t="s">
        <v>193</v>
      </c>
      <c r="B25" s="224">
        <v>27</v>
      </c>
      <c r="C25" s="224">
        <v>30</v>
      </c>
      <c r="D25" s="224">
        <v>28.8</v>
      </c>
      <c r="E25" s="224">
        <v>38.200000000000003</v>
      </c>
      <c r="F25" s="224">
        <v>36.5</v>
      </c>
      <c r="G25" s="224">
        <v>48.1</v>
      </c>
      <c r="H25" s="224">
        <v>49.2</v>
      </c>
      <c r="I25" s="224">
        <v>34.9</v>
      </c>
      <c r="J25" s="224">
        <v>34.299999999999997</v>
      </c>
      <c r="K25" s="224">
        <v>43.3</v>
      </c>
      <c r="L25" s="224">
        <v>40.700000000000003</v>
      </c>
      <c r="M25" s="224">
        <v>40.1</v>
      </c>
      <c r="N25" s="295">
        <f>SUM(B25:M25)</f>
        <v>451.1</v>
      </c>
      <c r="O25" s="290">
        <v>79.5</v>
      </c>
      <c r="P25" s="222"/>
      <c r="Q25" s="402"/>
      <c r="R25" s="402"/>
      <c r="S25" s="222"/>
      <c r="T25" s="222"/>
      <c r="U25" s="222"/>
      <c r="V25" s="222"/>
      <c r="W25" s="222"/>
      <c r="X25" s="222"/>
      <c r="Y25" s="222"/>
      <c r="Z25" s="222"/>
      <c r="AA25" s="1"/>
      <c r="AB25" s="1"/>
      <c r="AC25" s="1"/>
    </row>
    <row r="26" spans="1:29" ht="11.1" customHeight="1">
      <c r="A26" s="10" t="s">
        <v>197</v>
      </c>
      <c r="B26" s="224">
        <v>35.5</v>
      </c>
      <c r="C26" s="224">
        <v>37.4</v>
      </c>
      <c r="D26" s="224">
        <v>42.3</v>
      </c>
      <c r="E26" s="224">
        <v>45.1</v>
      </c>
      <c r="F26" s="224">
        <v>47</v>
      </c>
      <c r="G26" s="224">
        <v>49</v>
      </c>
      <c r="H26" s="224">
        <v>47.4</v>
      </c>
      <c r="I26" s="224">
        <v>30</v>
      </c>
      <c r="J26" s="224">
        <v>29.8</v>
      </c>
      <c r="K26" s="224">
        <v>39.799999999999997</v>
      </c>
      <c r="L26" s="224">
        <v>33.6</v>
      </c>
      <c r="M26" s="224">
        <v>36.700000000000003</v>
      </c>
      <c r="N26" s="295">
        <f>SUM(B26:M26)</f>
        <v>473.6</v>
      </c>
      <c r="O26" s="290">
        <f>ROUND(N26/N25*100,1)</f>
        <v>105</v>
      </c>
      <c r="P26" s="222"/>
      <c r="Q26" s="402"/>
      <c r="R26" s="402"/>
      <c r="S26" s="222"/>
      <c r="T26" s="222"/>
      <c r="U26" s="222"/>
      <c r="V26" s="222"/>
      <c r="W26" s="222"/>
      <c r="X26" s="222"/>
      <c r="Y26" s="222"/>
      <c r="Z26" s="222"/>
      <c r="AA26" s="1"/>
      <c r="AB26" s="1"/>
      <c r="AC26" s="1"/>
    </row>
    <row r="27" spans="1:29" ht="11.1" customHeight="1">
      <c r="A27" s="10" t="s">
        <v>201</v>
      </c>
      <c r="B27" s="224">
        <v>32.4</v>
      </c>
      <c r="C27" s="224">
        <v>36.200000000000003</v>
      </c>
      <c r="D27" s="224">
        <v>34.1</v>
      </c>
      <c r="E27" s="224">
        <v>46.4</v>
      </c>
      <c r="F27" s="224">
        <v>41.6</v>
      </c>
      <c r="G27" s="224">
        <v>47.6</v>
      </c>
      <c r="H27" s="224">
        <v>44</v>
      </c>
      <c r="I27" s="224">
        <v>27.3</v>
      </c>
      <c r="J27" s="224">
        <v>34.799999999999997</v>
      </c>
      <c r="K27" s="224">
        <v>42</v>
      </c>
      <c r="L27" s="224">
        <v>32.799999999999997</v>
      </c>
      <c r="M27" s="224">
        <v>44.4</v>
      </c>
      <c r="N27" s="428">
        <f>SUM(B27:M27)</f>
        <v>463.59999999999997</v>
      </c>
      <c r="O27" s="290">
        <f t="shared" ref="O27:O29" si="0">ROUND(N27/N26*100,1)</f>
        <v>97.9</v>
      </c>
      <c r="P27" s="222"/>
      <c r="Q27" s="402"/>
      <c r="R27" s="402"/>
      <c r="S27" s="222"/>
      <c r="T27" s="222"/>
      <c r="U27" s="222"/>
      <c r="V27" s="222"/>
      <c r="W27" s="222"/>
      <c r="X27" s="222"/>
      <c r="Y27" s="222"/>
      <c r="Z27" s="222"/>
      <c r="AA27" s="1"/>
      <c r="AB27" s="1"/>
      <c r="AC27" s="1"/>
    </row>
    <row r="28" spans="1:29" ht="11.1" customHeight="1">
      <c r="A28" s="10" t="s">
        <v>208</v>
      </c>
      <c r="B28" s="224">
        <v>34.799999999999997</v>
      </c>
      <c r="C28" s="224">
        <v>36.4</v>
      </c>
      <c r="D28" s="224">
        <v>35.200000000000003</v>
      </c>
      <c r="E28" s="224">
        <v>49.9</v>
      </c>
      <c r="F28" s="224">
        <v>43.1</v>
      </c>
      <c r="G28" s="224">
        <v>48.2</v>
      </c>
      <c r="H28" s="224">
        <v>44.6</v>
      </c>
      <c r="I28" s="224">
        <v>33.799999999999997</v>
      </c>
      <c r="J28" s="224">
        <v>31.8</v>
      </c>
      <c r="K28" s="224">
        <v>38.1</v>
      </c>
      <c r="L28" s="224">
        <v>36.5</v>
      </c>
      <c r="M28" s="224">
        <v>38.200000000000003</v>
      </c>
      <c r="N28" s="428">
        <f>SUM(B28:M28)</f>
        <v>470.6</v>
      </c>
      <c r="O28" s="290">
        <f t="shared" si="0"/>
        <v>101.5</v>
      </c>
      <c r="P28" s="222"/>
      <c r="Q28" s="402"/>
      <c r="R28" s="402"/>
      <c r="S28" s="222"/>
      <c r="T28" s="222"/>
      <c r="U28" s="222"/>
      <c r="V28" s="222"/>
      <c r="W28" s="222"/>
      <c r="X28" s="222"/>
      <c r="Y28" s="222"/>
      <c r="Z28" s="222"/>
      <c r="AA28" s="1"/>
      <c r="AB28" s="1"/>
      <c r="AC28" s="1"/>
    </row>
    <row r="29" spans="1:29" ht="11.1" customHeight="1">
      <c r="A29" s="10" t="s">
        <v>221</v>
      </c>
      <c r="B29" s="224">
        <v>33.1</v>
      </c>
      <c r="C29" s="224">
        <v>35.1</v>
      </c>
      <c r="D29" s="224">
        <v>41.1</v>
      </c>
      <c r="E29" s="224">
        <v>42.3</v>
      </c>
      <c r="F29" s="224">
        <v>42.9</v>
      </c>
      <c r="G29" s="224"/>
      <c r="H29" s="224"/>
      <c r="I29" s="224"/>
      <c r="J29" s="224"/>
      <c r="K29" s="224"/>
      <c r="L29" s="224"/>
      <c r="M29" s="224"/>
      <c r="N29" s="428">
        <f>SUM(B29:M29)</f>
        <v>194.50000000000003</v>
      </c>
      <c r="O29" s="290">
        <f t="shared" si="0"/>
        <v>41.3</v>
      </c>
      <c r="P29" s="222"/>
      <c r="S29" s="222"/>
      <c r="T29" s="222"/>
      <c r="U29" s="222"/>
      <c r="V29" s="222"/>
      <c r="W29" s="222"/>
      <c r="X29" s="222"/>
      <c r="Y29" s="222"/>
      <c r="Z29" s="222"/>
      <c r="AA29" s="1"/>
      <c r="AB29" s="1"/>
      <c r="AC29" s="1"/>
    </row>
    <row r="30" spans="1:29" ht="9.75" customHeight="1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51" spans="1:49" ht="9.9499999999999993" customHeight="1">
      <c r="D51" s="21"/>
    </row>
    <row r="53" spans="1:49" ht="11.1" customHeight="1">
      <c r="A53" s="10"/>
      <c r="B53" s="11" t="s">
        <v>90</v>
      </c>
      <c r="C53" s="11" t="s">
        <v>91</v>
      </c>
      <c r="D53" s="11" t="s">
        <v>92</v>
      </c>
      <c r="E53" s="11" t="s">
        <v>93</v>
      </c>
      <c r="F53" s="11" t="s">
        <v>94</v>
      </c>
      <c r="G53" s="11" t="s">
        <v>95</v>
      </c>
      <c r="H53" s="11" t="s">
        <v>96</v>
      </c>
      <c r="I53" s="11" t="s">
        <v>97</v>
      </c>
      <c r="J53" s="11" t="s">
        <v>98</v>
      </c>
      <c r="K53" s="11" t="s">
        <v>99</v>
      </c>
      <c r="L53" s="11" t="s">
        <v>100</v>
      </c>
      <c r="M53" s="11" t="s">
        <v>101</v>
      </c>
      <c r="N53" s="289" t="s">
        <v>151</v>
      </c>
      <c r="O53" s="213" t="s">
        <v>153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1.1" customHeight="1">
      <c r="A54" s="10" t="s">
        <v>193</v>
      </c>
      <c r="B54" s="224">
        <v>35.4</v>
      </c>
      <c r="C54" s="224">
        <v>33.9</v>
      </c>
      <c r="D54" s="224">
        <v>29.4</v>
      </c>
      <c r="E54" s="224">
        <v>30.9</v>
      </c>
      <c r="F54" s="224">
        <v>30.9</v>
      </c>
      <c r="G54" s="224">
        <v>31.3</v>
      </c>
      <c r="H54" s="224">
        <v>29.7</v>
      </c>
      <c r="I54" s="224">
        <v>26.4</v>
      </c>
      <c r="J54" s="224">
        <v>24.2</v>
      </c>
      <c r="K54" s="224">
        <v>25.5</v>
      </c>
      <c r="L54" s="224">
        <v>28.1</v>
      </c>
      <c r="M54" s="224">
        <v>30.2</v>
      </c>
      <c r="N54" s="295">
        <f>SUM(B54:M54)/12</f>
        <v>29.658333333333335</v>
      </c>
      <c r="O54" s="290">
        <v>84.9</v>
      </c>
      <c r="P54" s="222"/>
      <c r="Q54" s="405"/>
      <c r="R54" s="405"/>
      <c r="S54" s="222"/>
      <c r="T54" s="222"/>
      <c r="U54" s="222"/>
      <c r="V54" s="222"/>
      <c r="W54" s="222"/>
      <c r="X54" s="222"/>
      <c r="Y54" s="222"/>
      <c r="Z54" s="222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1.1" customHeight="1">
      <c r="A55" s="10" t="s">
        <v>197</v>
      </c>
      <c r="B55" s="224">
        <v>25.8</v>
      </c>
      <c r="C55" s="224">
        <v>27.6</v>
      </c>
      <c r="D55" s="224">
        <v>27.8</v>
      </c>
      <c r="E55" s="224">
        <v>30.9</v>
      </c>
      <c r="F55" s="224">
        <v>36.200000000000003</v>
      </c>
      <c r="G55" s="224">
        <v>32.1</v>
      </c>
      <c r="H55" s="224">
        <v>31.1</v>
      </c>
      <c r="I55" s="224">
        <v>31.7</v>
      </c>
      <c r="J55" s="224">
        <v>31.5</v>
      </c>
      <c r="K55" s="224">
        <v>35.799999999999997</v>
      </c>
      <c r="L55" s="224">
        <v>36</v>
      </c>
      <c r="M55" s="224">
        <v>42.3</v>
      </c>
      <c r="N55" s="295">
        <f>SUM(B55:M55)/12</f>
        <v>32.4</v>
      </c>
      <c r="O55" s="290">
        <f>ROUND(N55/N54*100,1)</f>
        <v>109.2</v>
      </c>
      <c r="P55" s="222"/>
      <c r="Q55" s="405"/>
      <c r="R55" s="405"/>
      <c r="S55" s="222"/>
      <c r="T55" s="222"/>
      <c r="U55" s="222"/>
      <c r="V55" s="222"/>
      <c r="W55" s="222"/>
      <c r="X55" s="222"/>
      <c r="Y55" s="222"/>
      <c r="Z55" s="222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1.1" customHeight="1">
      <c r="A56" s="10" t="s">
        <v>201</v>
      </c>
      <c r="B56" s="224">
        <v>38.9</v>
      </c>
      <c r="C56" s="224">
        <v>41.9</v>
      </c>
      <c r="D56" s="224">
        <v>38.6</v>
      </c>
      <c r="E56" s="224">
        <v>40.799999999999997</v>
      </c>
      <c r="F56" s="224">
        <v>45</v>
      </c>
      <c r="G56" s="224">
        <v>43.7</v>
      </c>
      <c r="H56" s="224">
        <v>40.799999999999997</v>
      </c>
      <c r="I56" s="224">
        <v>38.1</v>
      </c>
      <c r="J56" s="224">
        <v>38.200000000000003</v>
      </c>
      <c r="K56" s="224">
        <v>41.2</v>
      </c>
      <c r="L56" s="224">
        <v>41</v>
      </c>
      <c r="M56" s="224">
        <v>48.4</v>
      </c>
      <c r="N56" s="295">
        <f>SUM(B56:M56)/12</f>
        <v>41.383333333333333</v>
      </c>
      <c r="O56" s="290">
        <f t="shared" ref="O56" si="1">ROUND(N56/N55*100,1)</f>
        <v>127.7</v>
      </c>
      <c r="P56" s="222"/>
      <c r="Q56" s="405"/>
      <c r="R56" s="405"/>
      <c r="S56" s="222"/>
      <c r="T56" s="222"/>
      <c r="U56" s="222"/>
      <c r="V56" s="222"/>
      <c r="W56" s="222"/>
      <c r="X56" s="222"/>
      <c r="Y56" s="222"/>
      <c r="Z56" s="222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1.1" customHeight="1">
      <c r="A57" s="10" t="s">
        <v>208</v>
      </c>
      <c r="B57" s="224">
        <v>46.2</v>
      </c>
      <c r="C57" s="224">
        <v>47.2</v>
      </c>
      <c r="D57" s="224">
        <v>44.6</v>
      </c>
      <c r="E57" s="224">
        <v>49.3</v>
      </c>
      <c r="F57" s="224">
        <v>51.6</v>
      </c>
      <c r="G57" s="224">
        <v>50</v>
      </c>
      <c r="H57" s="224">
        <v>46.9</v>
      </c>
      <c r="I57" s="224">
        <v>46</v>
      </c>
      <c r="J57" s="224">
        <v>43.8</v>
      </c>
      <c r="K57" s="224">
        <v>45.9</v>
      </c>
      <c r="L57" s="224">
        <v>45.7</v>
      </c>
      <c r="M57" s="224">
        <v>42.4</v>
      </c>
      <c r="N57" s="295">
        <f>SUM(B57:M57)/12</f>
        <v>46.633333333333326</v>
      </c>
      <c r="O57" s="290">
        <v>112.6</v>
      </c>
      <c r="P57" s="222"/>
      <c r="Q57" s="405"/>
      <c r="R57" s="405"/>
      <c r="S57" s="222"/>
      <c r="T57" s="222"/>
      <c r="U57" s="222"/>
      <c r="V57" s="222"/>
      <c r="W57" s="222"/>
      <c r="X57" s="222"/>
      <c r="Y57" s="222"/>
      <c r="Z57" s="222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1.1" customHeight="1">
      <c r="A58" s="10" t="s">
        <v>221</v>
      </c>
      <c r="B58" s="224">
        <v>42.4</v>
      </c>
      <c r="C58" s="224">
        <v>42.8</v>
      </c>
      <c r="D58" s="224">
        <v>43.9</v>
      </c>
      <c r="E58" s="224">
        <v>47.3</v>
      </c>
      <c r="F58" s="224">
        <v>50.1</v>
      </c>
      <c r="G58" s="224"/>
      <c r="H58" s="224"/>
      <c r="I58" s="224"/>
      <c r="J58" s="224"/>
      <c r="K58" s="224"/>
      <c r="L58" s="224"/>
      <c r="M58" s="224"/>
      <c r="N58" s="295">
        <f>SUM(B58:M58)/12</f>
        <v>18.874999999999996</v>
      </c>
      <c r="O58" s="290"/>
      <c r="P58" s="222"/>
      <c r="Q58" s="298"/>
      <c r="R58" s="298"/>
      <c r="S58" s="222"/>
      <c r="T58" s="222"/>
      <c r="U58" s="222"/>
      <c r="V58" s="222"/>
      <c r="W58" s="222"/>
      <c r="X58" s="222"/>
      <c r="Y58" s="222"/>
      <c r="Z58" s="222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9.9499999999999993" customHeight="1">
      <c r="N59" s="1"/>
      <c r="O59" s="1"/>
      <c r="P59" s="1"/>
      <c r="Q59" s="30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82" spans="1:26" ht="6" customHeight="1">
      <c r="M82" s="1"/>
      <c r="N82" s="1"/>
    </row>
    <row r="83" spans="1:26" ht="11.1" customHeight="1">
      <c r="A83" s="10"/>
      <c r="B83" s="11" t="s">
        <v>90</v>
      </c>
      <c r="C83" s="11" t="s">
        <v>91</v>
      </c>
      <c r="D83" s="11" t="s">
        <v>92</v>
      </c>
      <c r="E83" s="11" t="s">
        <v>93</v>
      </c>
      <c r="F83" s="11" t="s">
        <v>94</v>
      </c>
      <c r="G83" s="11" t="s">
        <v>95</v>
      </c>
      <c r="H83" s="11" t="s">
        <v>96</v>
      </c>
      <c r="I83" s="11" t="s">
        <v>97</v>
      </c>
      <c r="J83" s="11" t="s">
        <v>98</v>
      </c>
      <c r="K83" s="11" t="s">
        <v>99</v>
      </c>
      <c r="L83" s="11" t="s">
        <v>100</v>
      </c>
      <c r="M83" s="11" t="s">
        <v>101</v>
      </c>
      <c r="N83" s="289" t="s">
        <v>151</v>
      </c>
      <c r="O83" s="213" t="s">
        <v>153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1.1" customHeight="1">
      <c r="A84" s="10" t="s">
        <v>193</v>
      </c>
      <c r="B84" s="15">
        <v>76.5</v>
      </c>
      <c r="C84" s="15">
        <v>87.9</v>
      </c>
      <c r="D84" s="15">
        <v>98.2</v>
      </c>
      <c r="E84" s="15">
        <v>124.2</v>
      </c>
      <c r="F84" s="15">
        <v>118.2</v>
      </c>
      <c r="G84" s="15">
        <v>153.80000000000001</v>
      </c>
      <c r="H84" s="15">
        <v>163.9</v>
      </c>
      <c r="I84" s="15">
        <v>130.4</v>
      </c>
      <c r="J84" s="15">
        <v>139.9</v>
      </c>
      <c r="K84" s="15">
        <v>171.2</v>
      </c>
      <c r="L84" s="15">
        <v>146.9</v>
      </c>
      <c r="M84" s="15">
        <v>135.30000000000001</v>
      </c>
      <c r="N84" s="294">
        <f>SUM(B84:M84)/12</f>
        <v>128.86666666666667</v>
      </c>
      <c r="O84" s="212">
        <v>94.6</v>
      </c>
      <c r="P84" s="57"/>
      <c r="Q84" s="397"/>
      <c r="R84" s="397"/>
      <c r="S84" s="57"/>
      <c r="T84" s="57"/>
      <c r="U84" s="57"/>
      <c r="V84" s="57"/>
      <c r="W84" s="57"/>
      <c r="X84" s="57"/>
      <c r="Y84" s="57"/>
      <c r="Z84" s="57"/>
    </row>
    <row r="85" spans="1:26" ht="11.1" customHeight="1">
      <c r="A85" s="10" t="s">
        <v>197</v>
      </c>
      <c r="B85" s="15">
        <v>134.30000000000001</v>
      </c>
      <c r="C85" s="15">
        <v>136.69999999999999</v>
      </c>
      <c r="D85" s="15">
        <v>152.4</v>
      </c>
      <c r="E85" s="15">
        <v>148.30000000000001</v>
      </c>
      <c r="F85" s="15">
        <v>132.19999999999999</v>
      </c>
      <c r="G85" s="15">
        <v>149.5</v>
      </c>
      <c r="H85" s="15">
        <v>151.69999999999999</v>
      </c>
      <c r="I85" s="15">
        <v>94.6</v>
      </c>
      <c r="J85" s="15">
        <v>94.9</v>
      </c>
      <c r="K85" s="15">
        <v>111.9</v>
      </c>
      <c r="L85" s="15">
        <v>93.4</v>
      </c>
      <c r="M85" s="15">
        <v>85.8</v>
      </c>
      <c r="N85" s="294">
        <f>SUM(B85:M85)/12</f>
        <v>123.80833333333335</v>
      </c>
      <c r="O85" s="212">
        <f>ROUND(N85/N84*100,1)</f>
        <v>96.1</v>
      </c>
      <c r="P85" s="57"/>
      <c r="Q85" s="397"/>
      <c r="R85" s="397"/>
      <c r="S85" s="57"/>
      <c r="T85" s="57"/>
      <c r="U85" s="57"/>
      <c r="V85" s="57"/>
      <c r="W85" s="57"/>
      <c r="X85" s="57"/>
      <c r="Y85" s="57"/>
      <c r="Z85" s="57"/>
    </row>
    <row r="86" spans="1:26" ht="11.1" customHeight="1">
      <c r="A86" s="10" t="s">
        <v>201</v>
      </c>
      <c r="B86" s="15">
        <v>84</v>
      </c>
      <c r="C86" s="15">
        <v>85.9</v>
      </c>
      <c r="D86" s="15">
        <v>88.9</v>
      </c>
      <c r="E86" s="15">
        <v>114.2</v>
      </c>
      <c r="F86" s="15">
        <v>92.2</v>
      </c>
      <c r="G86" s="15">
        <v>108.8</v>
      </c>
      <c r="H86" s="15">
        <v>107.6</v>
      </c>
      <c r="I86" s="15">
        <v>72.599999999999994</v>
      </c>
      <c r="J86" s="15">
        <v>91.1</v>
      </c>
      <c r="K86" s="15">
        <v>101.9</v>
      </c>
      <c r="L86" s="15">
        <v>80</v>
      </c>
      <c r="M86" s="15">
        <v>91.1</v>
      </c>
      <c r="N86" s="294">
        <f>SUM(B86:M86)/12</f>
        <v>93.191666666666663</v>
      </c>
      <c r="O86" s="212">
        <f t="shared" ref="O86" si="2">ROUND(N86/N85*100,1)</f>
        <v>75.3</v>
      </c>
      <c r="P86" s="57"/>
      <c r="Q86" s="397"/>
      <c r="R86" s="397"/>
      <c r="S86" s="57"/>
      <c r="T86" s="57"/>
      <c r="U86" s="57"/>
      <c r="V86" s="57"/>
      <c r="W86" s="57"/>
      <c r="X86" s="57"/>
      <c r="Y86" s="57"/>
      <c r="Z86" s="57"/>
    </row>
    <row r="87" spans="1:26" ht="11.1" customHeight="1">
      <c r="A87" s="10" t="s">
        <v>208</v>
      </c>
      <c r="B87" s="15">
        <v>76</v>
      </c>
      <c r="C87" s="15">
        <v>76.8</v>
      </c>
      <c r="D87" s="15">
        <v>79.5</v>
      </c>
      <c r="E87" s="15">
        <v>101.2</v>
      </c>
      <c r="F87" s="15">
        <v>83.2</v>
      </c>
      <c r="G87" s="15">
        <v>96.4</v>
      </c>
      <c r="H87" s="15">
        <v>95.3</v>
      </c>
      <c r="I87" s="15">
        <v>73.7</v>
      </c>
      <c r="J87" s="15">
        <v>73.3</v>
      </c>
      <c r="K87" s="15">
        <v>82.8</v>
      </c>
      <c r="L87" s="15">
        <v>79.8</v>
      </c>
      <c r="M87" s="15">
        <v>90.5</v>
      </c>
      <c r="N87" s="294">
        <f>SUM(B87:M87)/12</f>
        <v>84.041666666666657</v>
      </c>
      <c r="O87" s="212">
        <v>90.1</v>
      </c>
      <c r="P87" s="57"/>
      <c r="Q87" s="397"/>
      <c r="R87" s="397"/>
      <c r="S87" s="57"/>
      <c r="T87" s="57"/>
      <c r="U87" s="57"/>
      <c r="V87" s="57"/>
      <c r="W87" s="57"/>
      <c r="X87" s="57"/>
      <c r="Y87" s="57"/>
      <c r="Z87" s="57"/>
    </row>
    <row r="88" spans="1:26" ht="11.1" customHeight="1">
      <c r="A88" s="10" t="s">
        <v>221</v>
      </c>
      <c r="B88" s="15">
        <v>78</v>
      </c>
      <c r="C88" s="15">
        <v>81.900000000000006</v>
      </c>
      <c r="D88" s="15">
        <v>93.5</v>
      </c>
      <c r="E88" s="15">
        <v>89.1</v>
      </c>
      <c r="F88" s="15">
        <v>85.2</v>
      </c>
      <c r="G88" s="15"/>
      <c r="H88" s="15"/>
      <c r="I88" s="15"/>
      <c r="J88" s="15"/>
      <c r="K88" s="15"/>
      <c r="L88" s="15"/>
      <c r="M88" s="15"/>
      <c r="N88" s="294">
        <f>SUM(B88:M88)/12</f>
        <v>35.641666666666666</v>
      </c>
      <c r="O88" s="212"/>
      <c r="P88" s="57"/>
      <c r="Q88" s="508"/>
      <c r="R88" s="508"/>
      <c r="S88" s="57"/>
      <c r="T88" s="57"/>
      <c r="U88" s="57"/>
      <c r="V88" s="57"/>
      <c r="W88" s="57"/>
      <c r="X88" s="57"/>
      <c r="Y88" s="57"/>
      <c r="Z88" s="57"/>
    </row>
    <row r="90" spans="1:26" ht="9.9499999999999993" customHeight="1">
      <c r="D90" s="517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BC89"/>
  <sheetViews>
    <sheetView zoomScaleNormal="100" workbookViewId="0">
      <selection activeCell="R47" sqref="R47"/>
    </sheetView>
  </sheetViews>
  <sheetFormatPr defaultRowHeight="9.9499999999999993" customHeight="1"/>
  <cols>
    <col min="1" max="1" width="8" style="526" customWidth="1"/>
    <col min="2" max="13" width="6.125" style="526" customWidth="1"/>
    <col min="14" max="26" width="7.625" style="526" customWidth="1"/>
    <col min="27" max="16384" width="9" style="526"/>
  </cols>
  <sheetData>
    <row r="8" spans="1:26" ht="9.9499999999999993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</row>
    <row r="9" spans="1:26" ht="9.9499999999999993" customHeight="1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</row>
    <row r="10" spans="1:26" ht="9.9499999999999993" customHeight="1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</row>
    <row r="11" spans="1:26" ht="9.9499999999999993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</row>
    <row r="12" spans="1:26" ht="9.9499999999999993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</row>
    <row r="19" spans="1:55" ht="9.9499999999999993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</row>
    <row r="20" spans="1:55" ht="9.9499999999999993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</row>
    <row r="21" spans="1:55" ht="9.9499999999999993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</row>
    <row r="22" spans="1:55" ht="9.9499999999999993" customHeight="1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3.75" customHeight="1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1.1" customHeight="1">
      <c r="A24" s="10"/>
      <c r="B24" s="11" t="s">
        <v>90</v>
      </c>
      <c r="C24" s="11" t="s">
        <v>91</v>
      </c>
      <c r="D24" s="11" t="s">
        <v>92</v>
      </c>
      <c r="E24" s="11" t="s">
        <v>93</v>
      </c>
      <c r="F24" s="11" t="s">
        <v>94</v>
      </c>
      <c r="G24" s="11" t="s">
        <v>95</v>
      </c>
      <c r="H24" s="11" t="s">
        <v>96</v>
      </c>
      <c r="I24" s="11" t="s">
        <v>97</v>
      </c>
      <c r="J24" s="11" t="s">
        <v>98</v>
      </c>
      <c r="K24" s="11" t="s">
        <v>99</v>
      </c>
      <c r="L24" s="11" t="s">
        <v>100</v>
      </c>
      <c r="M24" s="11" t="s">
        <v>101</v>
      </c>
      <c r="N24" s="289" t="s">
        <v>150</v>
      </c>
      <c r="O24" s="213" t="s">
        <v>153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1.1" customHeight="1">
      <c r="A25" s="10" t="s">
        <v>193</v>
      </c>
      <c r="B25" s="219">
        <v>62.7</v>
      </c>
      <c r="C25" s="219">
        <v>69.3</v>
      </c>
      <c r="D25" s="219">
        <v>98.8</v>
      </c>
      <c r="E25" s="219">
        <v>94.4</v>
      </c>
      <c r="F25" s="219">
        <v>89.2</v>
      </c>
      <c r="G25" s="219">
        <v>94.1</v>
      </c>
      <c r="H25" s="219">
        <v>98.9</v>
      </c>
      <c r="I25" s="219">
        <v>96.3</v>
      </c>
      <c r="J25" s="219">
        <v>88.7</v>
      </c>
      <c r="K25" s="219">
        <v>91.6</v>
      </c>
      <c r="L25" s="219">
        <v>81.8</v>
      </c>
      <c r="M25" s="219">
        <v>76.099999999999994</v>
      </c>
      <c r="N25" s="295">
        <f>SUM(B25:M25)</f>
        <v>1041.8999999999999</v>
      </c>
      <c r="O25" s="290">
        <v>94</v>
      </c>
      <c r="P25" s="222"/>
      <c r="Q25" s="402"/>
      <c r="R25" s="402"/>
      <c r="S25" s="222"/>
      <c r="T25" s="222"/>
      <c r="U25" s="222"/>
      <c r="V25" s="222"/>
      <c r="W25" s="222"/>
      <c r="X25" s="222"/>
      <c r="Y25" s="222"/>
      <c r="Z25" s="22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s="58" customFormat="1" ht="11.1" customHeight="1">
      <c r="A26" s="511" t="s">
        <v>197</v>
      </c>
      <c r="B26" s="512">
        <v>74.8</v>
      </c>
      <c r="C26" s="512">
        <v>80</v>
      </c>
      <c r="D26" s="512">
        <v>85.8</v>
      </c>
      <c r="E26" s="512">
        <v>89.3</v>
      </c>
      <c r="F26" s="512">
        <v>92</v>
      </c>
      <c r="G26" s="512">
        <v>92.3</v>
      </c>
      <c r="H26" s="512">
        <v>93.1</v>
      </c>
      <c r="I26" s="512">
        <v>83.1</v>
      </c>
      <c r="J26" s="512">
        <v>74.400000000000006</v>
      </c>
      <c r="K26" s="512">
        <v>84.4</v>
      </c>
      <c r="L26" s="512">
        <v>80.8</v>
      </c>
      <c r="M26" s="512">
        <v>81.400000000000006</v>
      </c>
      <c r="N26" s="513">
        <f>SUM(B26:M26)</f>
        <v>1011.4</v>
      </c>
      <c r="O26" s="514">
        <f>ROUND(N26/N25*100,1)</f>
        <v>97.1</v>
      </c>
      <c r="P26" s="518"/>
      <c r="Q26" s="519"/>
      <c r="R26" s="519"/>
      <c r="S26" s="518"/>
      <c r="T26" s="518"/>
      <c r="U26" s="518"/>
      <c r="V26" s="518"/>
      <c r="W26" s="518"/>
      <c r="X26" s="518"/>
      <c r="Y26" s="518"/>
      <c r="Z26" s="518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</row>
    <row r="27" spans="1:55" s="58" customFormat="1" ht="11.1" customHeight="1">
      <c r="A27" s="511" t="s">
        <v>201</v>
      </c>
      <c r="B27" s="512">
        <v>67.3</v>
      </c>
      <c r="C27" s="512">
        <v>73</v>
      </c>
      <c r="D27" s="512">
        <v>86.4</v>
      </c>
      <c r="E27" s="512">
        <v>89</v>
      </c>
      <c r="F27" s="512">
        <v>74.5</v>
      </c>
      <c r="G27" s="512">
        <v>91.5</v>
      </c>
      <c r="H27" s="512">
        <v>85.7</v>
      </c>
      <c r="I27" s="512">
        <v>83.3</v>
      </c>
      <c r="J27" s="512">
        <v>85</v>
      </c>
      <c r="K27" s="512">
        <v>90.2</v>
      </c>
      <c r="L27" s="512">
        <v>91.7</v>
      </c>
      <c r="M27" s="512">
        <v>82.4</v>
      </c>
      <c r="N27" s="513">
        <f>SUM(B27:M27)</f>
        <v>1000.0000000000001</v>
      </c>
      <c r="O27" s="514">
        <f t="shared" ref="O27:O29" si="0">ROUND(N27/N26*100,1)</f>
        <v>98.9</v>
      </c>
      <c r="P27" s="518"/>
      <c r="Q27" s="519"/>
      <c r="R27" s="519"/>
      <c r="S27" s="518"/>
      <c r="T27" s="518"/>
      <c r="U27" s="518"/>
      <c r="V27" s="518"/>
      <c r="W27" s="518"/>
      <c r="X27" s="518"/>
      <c r="Y27" s="518"/>
      <c r="Z27" s="518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</row>
    <row r="28" spans="1:55" s="58" customFormat="1" ht="11.1" customHeight="1">
      <c r="A28" s="511" t="s">
        <v>208</v>
      </c>
      <c r="B28" s="512">
        <v>65.8</v>
      </c>
      <c r="C28" s="512">
        <v>77.2</v>
      </c>
      <c r="D28" s="512">
        <v>98.6</v>
      </c>
      <c r="E28" s="512">
        <v>102.1</v>
      </c>
      <c r="F28" s="512">
        <v>107.9</v>
      </c>
      <c r="G28" s="512">
        <v>110.2</v>
      </c>
      <c r="H28" s="512">
        <v>110.1</v>
      </c>
      <c r="I28" s="512">
        <v>92.2</v>
      </c>
      <c r="J28" s="512">
        <v>93.8</v>
      </c>
      <c r="K28" s="512">
        <v>96.7</v>
      </c>
      <c r="L28" s="512">
        <v>111.1</v>
      </c>
      <c r="M28" s="512">
        <v>104.1</v>
      </c>
      <c r="N28" s="513">
        <f>SUM(B28:M28)</f>
        <v>1169.8</v>
      </c>
      <c r="O28" s="514">
        <f t="shared" si="0"/>
        <v>117</v>
      </c>
      <c r="P28" s="518"/>
      <c r="Q28" s="519"/>
      <c r="R28" s="519"/>
      <c r="S28" s="518"/>
      <c r="T28" s="518"/>
      <c r="U28" s="518"/>
      <c r="V28" s="518"/>
      <c r="W28" s="518"/>
      <c r="X28" s="518"/>
      <c r="Y28" s="518"/>
      <c r="Z28" s="518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</row>
    <row r="29" spans="1:55" s="58" customFormat="1" ht="11.1" customHeight="1">
      <c r="A29" s="511" t="s">
        <v>221</v>
      </c>
      <c r="B29" s="512">
        <v>86.4</v>
      </c>
      <c r="C29" s="512">
        <v>105.9</v>
      </c>
      <c r="D29" s="512">
        <v>115.8</v>
      </c>
      <c r="E29" s="512">
        <v>124.6</v>
      </c>
      <c r="F29" s="512">
        <v>121.9</v>
      </c>
      <c r="G29" s="512"/>
      <c r="H29" s="512"/>
      <c r="I29" s="512"/>
      <c r="J29" s="512"/>
      <c r="K29" s="512"/>
      <c r="L29" s="512"/>
      <c r="M29" s="512"/>
      <c r="N29" s="513">
        <f>SUM(B29:M29)</f>
        <v>554.6</v>
      </c>
      <c r="O29" s="514">
        <f t="shared" si="0"/>
        <v>47.4</v>
      </c>
      <c r="P29" s="518"/>
      <c r="Q29" s="520"/>
      <c r="R29" s="520"/>
      <c r="S29" s="518"/>
      <c r="T29" s="518"/>
      <c r="U29" s="518"/>
      <c r="V29" s="518"/>
      <c r="W29" s="518"/>
      <c r="X29" s="518"/>
      <c r="Y29" s="518"/>
      <c r="Z29" s="518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</row>
    <row r="30" spans="1:55" s="58" customFormat="1" ht="9.9499999999999993" customHeight="1">
      <c r="H30" s="272"/>
    </row>
    <row r="31" spans="1:55" s="58" customFormat="1" ht="9.9499999999999993" customHeight="1"/>
    <row r="32" spans="1:55" s="58" customFormat="1" ht="9.9499999999999993" customHeight="1"/>
    <row r="33" s="58" customFormat="1" ht="9.9499999999999993" customHeight="1"/>
    <row r="34" s="58" customFormat="1" ht="9.9499999999999993" customHeight="1"/>
    <row r="35" s="58" customFormat="1" ht="9.9499999999999993" customHeight="1"/>
    <row r="36" s="58" customFormat="1" ht="9.9499999999999993" customHeight="1"/>
    <row r="37" s="58" customFormat="1" ht="9.9499999999999993" customHeight="1"/>
    <row r="38" s="58" customFormat="1" ht="9.9499999999999993" customHeight="1"/>
    <row r="39" s="58" customFormat="1" ht="9.9499999999999993" customHeight="1"/>
    <row r="40" s="58" customFormat="1" ht="9.9499999999999993" customHeight="1"/>
    <row r="41" s="58" customFormat="1" ht="9.9499999999999993" customHeight="1"/>
    <row r="42" s="58" customFormat="1" ht="9.9499999999999993" customHeight="1"/>
    <row r="43" s="58" customFormat="1" ht="9.9499999999999993" customHeight="1"/>
    <row r="44" s="58" customFormat="1" ht="9.9499999999999993" customHeight="1"/>
    <row r="45" s="58" customFormat="1" ht="9.9499999999999993" customHeight="1"/>
    <row r="46" s="58" customFormat="1" ht="9.9499999999999993" customHeight="1"/>
    <row r="47" s="58" customFormat="1" ht="9.9499999999999993" customHeight="1"/>
    <row r="48" s="58" customFormat="1" ht="9.9499999999999993" customHeight="1"/>
    <row r="49" spans="1:48" s="58" customFormat="1" ht="9.9499999999999993" customHeight="1"/>
    <row r="50" spans="1:48" s="58" customFormat="1" ht="9.9499999999999993" customHeight="1"/>
    <row r="51" spans="1:48" s="58" customFormat="1" ht="9.9499999999999993" customHeight="1"/>
    <row r="52" spans="1:48" s="58" customFormat="1" ht="9.9499999999999993" customHeight="1"/>
    <row r="53" spans="1:48" s="426" customFormat="1" ht="11.1" customHeight="1">
      <c r="A53" s="521"/>
      <c r="B53" s="522" t="s">
        <v>90</v>
      </c>
      <c r="C53" s="522" t="s">
        <v>91</v>
      </c>
      <c r="D53" s="522" t="s">
        <v>92</v>
      </c>
      <c r="E53" s="522" t="s">
        <v>93</v>
      </c>
      <c r="F53" s="522" t="s">
        <v>94</v>
      </c>
      <c r="G53" s="522" t="s">
        <v>95</v>
      </c>
      <c r="H53" s="522" t="s">
        <v>96</v>
      </c>
      <c r="I53" s="522" t="s">
        <v>97</v>
      </c>
      <c r="J53" s="522" t="s">
        <v>98</v>
      </c>
      <c r="K53" s="522" t="s">
        <v>99</v>
      </c>
      <c r="L53" s="522" t="s">
        <v>100</v>
      </c>
      <c r="M53" s="522" t="s">
        <v>101</v>
      </c>
      <c r="N53" s="523" t="s">
        <v>151</v>
      </c>
      <c r="O53" s="524" t="s">
        <v>153</v>
      </c>
      <c r="P53" s="525"/>
      <c r="Q53" s="525"/>
      <c r="R53" s="525"/>
      <c r="S53" s="525"/>
      <c r="T53" s="525"/>
      <c r="U53" s="525"/>
      <c r="V53" s="525"/>
      <c r="W53" s="525"/>
      <c r="X53" s="525"/>
      <c r="Y53" s="525"/>
      <c r="Z53" s="525"/>
      <c r="AA53" s="517"/>
      <c r="AB53" s="517"/>
      <c r="AC53" s="517"/>
      <c r="AD53" s="517"/>
      <c r="AE53" s="517"/>
      <c r="AF53" s="517"/>
      <c r="AG53" s="517"/>
      <c r="AH53" s="517"/>
      <c r="AI53" s="517"/>
      <c r="AJ53" s="517"/>
      <c r="AK53" s="517"/>
      <c r="AL53" s="517"/>
      <c r="AM53" s="517"/>
      <c r="AN53" s="517"/>
      <c r="AO53" s="517"/>
      <c r="AP53" s="517"/>
      <c r="AQ53" s="517"/>
      <c r="AR53" s="517"/>
      <c r="AS53" s="517"/>
      <c r="AT53" s="517"/>
      <c r="AU53" s="517"/>
      <c r="AV53" s="517"/>
    </row>
    <row r="54" spans="1:48" s="426" customFormat="1" ht="11.1" customHeight="1">
      <c r="A54" s="511" t="s">
        <v>193</v>
      </c>
      <c r="B54" s="512">
        <v>80</v>
      </c>
      <c r="C54" s="512">
        <v>77.400000000000006</v>
      </c>
      <c r="D54" s="512">
        <v>87.1</v>
      </c>
      <c r="E54" s="512">
        <v>87.4</v>
      </c>
      <c r="F54" s="512">
        <v>96.7</v>
      </c>
      <c r="G54" s="512">
        <v>90.8</v>
      </c>
      <c r="H54" s="512">
        <v>85.8</v>
      </c>
      <c r="I54" s="512">
        <v>84.9</v>
      </c>
      <c r="J54" s="512">
        <v>87</v>
      </c>
      <c r="K54" s="512">
        <v>81.599999999999994</v>
      </c>
      <c r="L54" s="512">
        <v>83.3</v>
      </c>
      <c r="M54" s="512">
        <v>73.3</v>
      </c>
      <c r="N54" s="513">
        <f>SUM(B54:M54)/12</f>
        <v>84.60833333333332</v>
      </c>
      <c r="O54" s="514">
        <v>89.5</v>
      </c>
      <c r="P54" s="515"/>
      <c r="Q54" s="516"/>
      <c r="R54" s="516"/>
      <c r="S54" s="515"/>
      <c r="T54" s="515"/>
      <c r="U54" s="515"/>
      <c r="V54" s="515"/>
      <c r="W54" s="515"/>
      <c r="X54" s="515"/>
      <c r="Y54" s="515"/>
      <c r="Z54" s="515"/>
      <c r="AA54" s="517"/>
      <c r="AB54" s="517"/>
      <c r="AC54" s="517"/>
      <c r="AD54" s="517"/>
      <c r="AE54" s="517"/>
      <c r="AF54" s="517"/>
      <c r="AG54" s="517"/>
      <c r="AH54" s="517"/>
      <c r="AI54" s="517"/>
      <c r="AJ54" s="517"/>
      <c r="AK54" s="517"/>
      <c r="AL54" s="517"/>
      <c r="AM54" s="517"/>
      <c r="AN54" s="517"/>
      <c r="AO54" s="517"/>
      <c r="AP54" s="517"/>
      <c r="AQ54" s="517"/>
      <c r="AR54" s="517"/>
      <c r="AS54" s="517"/>
      <c r="AT54" s="517"/>
      <c r="AU54" s="517"/>
      <c r="AV54" s="517"/>
    </row>
    <row r="55" spans="1:48" s="426" customFormat="1" ht="11.1" customHeight="1">
      <c r="A55" s="511" t="s">
        <v>197</v>
      </c>
      <c r="B55" s="512">
        <v>80</v>
      </c>
      <c r="C55" s="512">
        <v>84.1</v>
      </c>
      <c r="D55" s="512">
        <v>84.5</v>
      </c>
      <c r="E55" s="512">
        <v>90.6</v>
      </c>
      <c r="F55" s="512">
        <v>100.8</v>
      </c>
      <c r="G55" s="512">
        <v>107.1</v>
      </c>
      <c r="H55" s="512">
        <v>100.5</v>
      </c>
      <c r="I55" s="512">
        <v>87.9</v>
      </c>
      <c r="J55" s="512">
        <v>85</v>
      </c>
      <c r="K55" s="512">
        <v>81.8</v>
      </c>
      <c r="L55" s="512">
        <v>84.8</v>
      </c>
      <c r="M55" s="512">
        <v>80.8</v>
      </c>
      <c r="N55" s="513">
        <f>SUM(B55:M55)/12</f>
        <v>88.99166666666666</v>
      </c>
      <c r="O55" s="514">
        <f t="shared" ref="O55:O57" si="1">ROUND(N55/N54*100,1)</f>
        <v>105.2</v>
      </c>
      <c r="P55" s="515"/>
      <c r="Q55" s="516"/>
      <c r="R55" s="516"/>
      <c r="S55" s="515"/>
      <c r="T55" s="515"/>
      <c r="U55" s="515"/>
      <c r="V55" s="515"/>
      <c r="W55" s="515"/>
      <c r="X55" s="515"/>
      <c r="Y55" s="515"/>
      <c r="Z55" s="515"/>
      <c r="AA55" s="517"/>
      <c r="AB55" s="517"/>
      <c r="AC55" s="517"/>
      <c r="AD55" s="517"/>
      <c r="AE55" s="517"/>
      <c r="AF55" s="517"/>
      <c r="AG55" s="517"/>
      <c r="AH55" s="517"/>
      <c r="AI55" s="517"/>
      <c r="AJ55" s="517"/>
      <c r="AK55" s="517"/>
      <c r="AL55" s="517"/>
      <c r="AM55" s="517"/>
      <c r="AN55" s="517"/>
      <c r="AO55" s="517"/>
      <c r="AP55" s="517"/>
      <c r="AQ55" s="517"/>
      <c r="AR55" s="517"/>
      <c r="AS55" s="517"/>
      <c r="AT55" s="517"/>
      <c r="AU55" s="517"/>
      <c r="AV55" s="517"/>
    </row>
    <row r="56" spans="1:48" s="426" customFormat="1" ht="11.1" customHeight="1">
      <c r="A56" s="511" t="s">
        <v>201</v>
      </c>
      <c r="B56" s="512">
        <v>87.5</v>
      </c>
      <c r="C56" s="512">
        <v>86</v>
      </c>
      <c r="D56" s="512">
        <v>88.7</v>
      </c>
      <c r="E56" s="512">
        <v>92</v>
      </c>
      <c r="F56" s="512">
        <v>87.1</v>
      </c>
      <c r="G56" s="512">
        <v>88.8</v>
      </c>
      <c r="H56" s="512">
        <v>85.6</v>
      </c>
      <c r="I56" s="512">
        <v>85.8</v>
      </c>
      <c r="J56" s="512">
        <v>84.5</v>
      </c>
      <c r="K56" s="512">
        <v>89.5</v>
      </c>
      <c r="L56" s="512">
        <v>92.2</v>
      </c>
      <c r="M56" s="512">
        <v>85.7</v>
      </c>
      <c r="N56" s="513">
        <f>SUM(B56:M56)/12</f>
        <v>87.783333333333317</v>
      </c>
      <c r="O56" s="514">
        <f t="shared" si="1"/>
        <v>98.6</v>
      </c>
      <c r="P56" s="515"/>
      <c r="Q56" s="516"/>
      <c r="R56" s="516"/>
      <c r="S56" s="515"/>
      <c r="T56" s="515"/>
      <c r="U56" s="515"/>
      <c r="V56" s="515"/>
      <c r="W56" s="515"/>
      <c r="X56" s="515"/>
      <c r="Y56" s="515"/>
      <c r="Z56" s="515"/>
      <c r="AA56" s="517"/>
    </row>
    <row r="57" spans="1:48" s="426" customFormat="1" ht="11.1" customHeight="1">
      <c r="A57" s="511" t="s">
        <v>208</v>
      </c>
      <c r="B57" s="512">
        <v>84</v>
      </c>
      <c r="C57" s="512">
        <v>84.8</v>
      </c>
      <c r="D57" s="512">
        <v>92.1</v>
      </c>
      <c r="E57" s="512">
        <v>91.6</v>
      </c>
      <c r="F57" s="512">
        <v>101.2</v>
      </c>
      <c r="G57" s="512">
        <v>98.3</v>
      </c>
      <c r="H57" s="512">
        <v>99.7</v>
      </c>
      <c r="I57" s="512">
        <v>93.7</v>
      </c>
      <c r="J57" s="512">
        <v>97.1</v>
      </c>
      <c r="K57" s="512">
        <v>93.4</v>
      </c>
      <c r="L57" s="512">
        <v>102.6</v>
      </c>
      <c r="M57" s="512">
        <v>94.6</v>
      </c>
      <c r="N57" s="513">
        <f>SUM(B57:M57)/12</f>
        <v>94.424999999999997</v>
      </c>
      <c r="O57" s="514">
        <f t="shared" si="1"/>
        <v>107.6</v>
      </c>
      <c r="P57" s="515"/>
      <c r="Q57" s="516"/>
      <c r="R57" s="516"/>
      <c r="S57" s="515"/>
      <c r="T57" s="515"/>
      <c r="U57" s="515"/>
      <c r="V57" s="515"/>
      <c r="W57" s="515"/>
      <c r="X57" s="515"/>
      <c r="Y57" s="515"/>
      <c r="Z57" s="515"/>
      <c r="AA57" s="517"/>
    </row>
    <row r="58" spans="1:48" s="216" customFormat="1" ht="11.1" customHeight="1">
      <c r="A58" s="10" t="s">
        <v>221</v>
      </c>
      <c r="B58" s="219">
        <v>92.5</v>
      </c>
      <c r="C58" s="219">
        <v>102.9</v>
      </c>
      <c r="D58" s="219">
        <v>99.4</v>
      </c>
      <c r="E58" s="219">
        <v>109.4</v>
      </c>
      <c r="F58" s="219">
        <v>112.9</v>
      </c>
      <c r="G58" s="219"/>
      <c r="H58" s="219"/>
      <c r="I58" s="219"/>
      <c r="J58" s="219"/>
      <c r="K58" s="219"/>
      <c r="L58" s="219"/>
      <c r="M58" s="219"/>
      <c r="N58" s="295">
        <f>SUM(B58:M58)/12</f>
        <v>43.091666666666669</v>
      </c>
      <c r="O58" s="290"/>
      <c r="P58" s="226"/>
      <c r="Q58" s="509"/>
      <c r="R58" s="509"/>
      <c r="S58" s="226"/>
      <c r="T58" s="226"/>
      <c r="U58" s="226"/>
      <c r="V58" s="226"/>
      <c r="W58" s="226"/>
      <c r="X58" s="226"/>
      <c r="Y58" s="226"/>
      <c r="Z58" s="226"/>
      <c r="AA58" s="214"/>
    </row>
    <row r="59" spans="1:48" ht="9.9499999999999993" customHeight="1">
      <c r="A59" s="21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48" ht="9.9499999999999993" customHeight="1">
      <c r="A60" s="217"/>
    </row>
    <row r="68" spans="18:18" ht="9.9499999999999993" customHeight="1">
      <c r="R68" s="510"/>
    </row>
    <row r="82" spans="1:26" ht="5.25" customHeight="1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s="216" customFormat="1" ht="11.1" customHeight="1">
      <c r="A83" s="15"/>
      <c r="B83" s="210" t="s">
        <v>90</v>
      </c>
      <c r="C83" s="210" t="s">
        <v>91</v>
      </c>
      <c r="D83" s="210" t="s">
        <v>92</v>
      </c>
      <c r="E83" s="210" t="s">
        <v>93</v>
      </c>
      <c r="F83" s="210" t="s">
        <v>94</v>
      </c>
      <c r="G83" s="210" t="s">
        <v>95</v>
      </c>
      <c r="H83" s="210" t="s">
        <v>96</v>
      </c>
      <c r="I83" s="210" t="s">
        <v>97</v>
      </c>
      <c r="J83" s="210" t="s">
        <v>98</v>
      </c>
      <c r="K83" s="210" t="s">
        <v>99</v>
      </c>
      <c r="L83" s="210" t="s">
        <v>100</v>
      </c>
      <c r="M83" s="210" t="s">
        <v>101</v>
      </c>
      <c r="N83" s="289" t="s">
        <v>151</v>
      </c>
      <c r="O83" s="213" t="s">
        <v>153</v>
      </c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</row>
    <row r="84" spans="1:26" s="216" customFormat="1" ht="11.1" customHeight="1">
      <c r="A84" s="10" t="s">
        <v>193</v>
      </c>
      <c r="B84" s="212">
        <v>78.8</v>
      </c>
      <c r="C84" s="212">
        <v>89.7</v>
      </c>
      <c r="D84" s="212">
        <v>114.3</v>
      </c>
      <c r="E84" s="212">
        <v>108</v>
      </c>
      <c r="F84" s="212">
        <v>91.8</v>
      </c>
      <c r="G84" s="212">
        <v>103.6</v>
      </c>
      <c r="H84" s="212">
        <v>114.9</v>
      </c>
      <c r="I84" s="212">
        <v>113.3</v>
      </c>
      <c r="J84" s="212">
        <v>102</v>
      </c>
      <c r="K84" s="212">
        <v>111.9</v>
      </c>
      <c r="L84" s="212">
        <v>98.1</v>
      </c>
      <c r="M84" s="212">
        <v>103.5</v>
      </c>
      <c r="N84" s="294">
        <f t="shared" ref="N84:N88" si="2">SUM(B84:M84)/12</f>
        <v>102.49166666666666</v>
      </c>
      <c r="O84" s="300">
        <v>104.8</v>
      </c>
      <c r="P84" s="214"/>
      <c r="Q84" s="406"/>
      <c r="R84" s="406"/>
      <c r="S84" s="214"/>
      <c r="T84" s="214"/>
      <c r="U84" s="214"/>
      <c r="V84" s="214"/>
      <c r="W84" s="214"/>
      <c r="X84" s="214"/>
      <c r="Y84" s="214"/>
      <c r="Z84" s="214"/>
    </row>
    <row r="85" spans="1:26" s="216" customFormat="1" ht="11.1" customHeight="1">
      <c r="A85" s="10" t="s">
        <v>197</v>
      </c>
      <c r="B85" s="212">
        <v>93.2</v>
      </c>
      <c r="C85" s="212">
        <v>95</v>
      </c>
      <c r="D85" s="212">
        <v>101.6</v>
      </c>
      <c r="E85" s="212">
        <v>98.6</v>
      </c>
      <c r="F85" s="212">
        <v>90.8</v>
      </c>
      <c r="G85" s="212">
        <v>85.8</v>
      </c>
      <c r="H85" s="212">
        <v>92.8</v>
      </c>
      <c r="I85" s="212">
        <v>94.8</v>
      </c>
      <c r="J85" s="212">
        <v>87.7</v>
      </c>
      <c r="K85" s="212">
        <v>103.1</v>
      </c>
      <c r="L85" s="212">
        <v>95.2</v>
      </c>
      <c r="M85" s="212">
        <v>100.7</v>
      </c>
      <c r="N85" s="294">
        <f t="shared" si="2"/>
        <v>94.941666666666663</v>
      </c>
      <c r="O85" s="300">
        <f t="shared" ref="O85:O88" si="3">ROUND(N85/N84*100,1)</f>
        <v>92.6</v>
      </c>
      <c r="P85" s="214"/>
      <c r="Q85" s="406"/>
      <c r="R85" s="406"/>
      <c r="S85" s="214"/>
      <c r="T85" s="214"/>
      <c r="U85" s="214"/>
      <c r="V85" s="214"/>
      <c r="W85" s="214"/>
      <c r="X85" s="214"/>
      <c r="Y85" s="214"/>
      <c r="Z85" s="214"/>
    </row>
    <row r="86" spans="1:26" s="216" customFormat="1" ht="11.1" customHeight="1">
      <c r="A86" s="10" t="s">
        <v>201</v>
      </c>
      <c r="B86" s="212">
        <v>76</v>
      </c>
      <c r="C86" s="212">
        <v>85.1</v>
      </c>
      <c r="D86" s="212">
        <v>97.4</v>
      </c>
      <c r="E86" s="212">
        <v>96.6</v>
      </c>
      <c r="F86" s="212">
        <v>86</v>
      </c>
      <c r="G86" s="212">
        <v>103.1</v>
      </c>
      <c r="H86" s="212">
        <v>100.1</v>
      </c>
      <c r="I86" s="212">
        <v>97.1</v>
      </c>
      <c r="J86" s="212">
        <v>100.5</v>
      </c>
      <c r="K86" s="212">
        <v>100.8</v>
      </c>
      <c r="L86" s="212">
        <v>99.4</v>
      </c>
      <c r="M86" s="212">
        <v>96.3</v>
      </c>
      <c r="N86" s="294">
        <f t="shared" si="2"/>
        <v>94.866666666666674</v>
      </c>
      <c r="O86" s="300">
        <f t="shared" si="3"/>
        <v>99.9</v>
      </c>
      <c r="P86" s="214"/>
      <c r="Q86" s="406"/>
      <c r="R86" s="406"/>
      <c r="S86" s="214"/>
      <c r="T86" s="214"/>
      <c r="U86" s="214"/>
      <c r="V86" s="214"/>
      <c r="W86" s="214"/>
      <c r="X86" s="214"/>
      <c r="Y86" s="214"/>
      <c r="Z86" s="214"/>
    </row>
    <row r="87" spans="1:26" s="216" customFormat="1" ht="11.1" customHeight="1">
      <c r="A87" s="10" t="s">
        <v>208</v>
      </c>
      <c r="B87" s="212">
        <v>78.599999999999994</v>
      </c>
      <c r="C87" s="212">
        <v>91.1</v>
      </c>
      <c r="D87" s="212">
        <v>107.4</v>
      </c>
      <c r="E87" s="212">
        <v>111.5</v>
      </c>
      <c r="F87" s="212">
        <v>106.9</v>
      </c>
      <c r="G87" s="212">
        <v>112</v>
      </c>
      <c r="H87" s="212">
        <v>110.5</v>
      </c>
      <c r="I87" s="212">
        <v>98.5</v>
      </c>
      <c r="J87" s="212">
        <v>96.5</v>
      </c>
      <c r="K87" s="212">
        <v>103.5</v>
      </c>
      <c r="L87" s="212">
        <v>108.7</v>
      </c>
      <c r="M87" s="212">
        <v>109.6</v>
      </c>
      <c r="N87" s="294">
        <f t="shared" si="2"/>
        <v>102.89999999999999</v>
      </c>
      <c r="O87" s="300">
        <f t="shared" si="3"/>
        <v>108.5</v>
      </c>
      <c r="P87" s="214"/>
      <c r="Q87" s="406"/>
      <c r="R87" s="406"/>
      <c r="S87" s="214"/>
      <c r="T87" s="214"/>
      <c r="U87" s="214"/>
      <c r="V87" s="214"/>
      <c r="W87" s="214"/>
      <c r="X87" s="214"/>
      <c r="Y87" s="214"/>
      <c r="Z87" s="214"/>
    </row>
    <row r="88" spans="1:26" s="216" customFormat="1" ht="11.1" customHeight="1">
      <c r="A88" s="10" t="s">
        <v>221</v>
      </c>
      <c r="B88" s="212">
        <v>93.4</v>
      </c>
      <c r="C88" s="212">
        <v>103.1</v>
      </c>
      <c r="D88" s="212">
        <v>116.2</v>
      </c>
      <c r="E88" s="212">
        <v>114.5</v>
      </c>
      <c r="F88" s="212">
        <v>108.1</v>
      </c>
      <c r="G88" s="212"/>
      <c r="H88" s="212"/>
      <c r="I88" s="212"/>
      <c r="J88" s="212"/>
      <c r="K88" s="212"/>
      <c r="L88" s="212"/>
      <c r="M88" s="212"/>
      <c r="N88" s="294">
        <f t="shared" si="2"/>
        <v>44.608333333333327</v>
      </c>
      <c r="O88" s="300">
        <f t="shared" si="3"/>
        <v>43.4</v>
      </c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</row>
    <row r="89" spans="1:26" ht="9.9499999999999993" customHeight="1"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BC90"/>
  <sheetViews>
    <sheetView workbookViewId="0">
      <selection activeCell="R35" sqref="R35"/>
    </sheetView>
  </sheetViews>
  <sheetFormatPr defaultRowHeight="9.9499999999999993" customHeight="1"/>
  <cols>
    <col min="1" max="1" width="7.625" style="320" customWidth="1"/>
    <col min="2" max="13" width="6.125" style="320" customWidth="1"/>
    <col min="14" max="27" width="7.625" style="320" customWidth="1"/>
    <col min="28" max="16384" width="9" style="320"/>
  </cols>
  <sheetData>
    <row r="7" spans="1:15" ht="9.9499999999999993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</row>
    <row r="8" spans="1:15" ht="9.9499999999999993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</row>
    <row r="9" spans="1:15" ht="9.9499999999999993" customHeight="1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</row>
    <row r="10" spans="1:15" ht="9.9499999999999993" customHeight="1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</row>
    <row r="11" spans="1:15" ht="9.9499999999999993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</row>
    <row r="14" spans="1:15" ht="9.9499999999999993" customHeight="1">
      <c r="N14" s="321"/>
      <c r="O14" s="321"/>
    </row>
    <row r="17" spans="1:48" ht="9.9499999999999993" customHeight="1">
      <c r="O17" s="321"/>
    </row>
    <row r="18" spans="1:48" ht="9.9499999999999993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</row>
    <row r="19" spans="1:48" ht="9.9499999999999993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</row>
    <row r="20" spans="1:48" ht="9.9499999999999993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321"/>
    </row>
    <row r="21" spans="1:48" ht="9.9499999999999993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321"/>
    </row>
    <row r="22" spans="1:48" ht="9.9499999999999993" customHeight="1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1"/>
      <c r="O22" s="5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8.25" customHeight="1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1.1" customHeight="1">
      <c r="A24" s="10"/>
      <c r="B24" s="11" t="s">
        <v>90</v>
      </c>
      <c r="C24" s="11" t="s">
        <v>91</v>
      </c>
      <c r="D24" s="11" t="s">
        <v>92</v>
      </c>
      <c r="E24" s="11" t="s">
        <v>93</v>
      </c>
      <c r="F24" s="11" t="s">
        <v>94</v>
      </c>
      <c r="G24" s="11" t="s">
        <v>95</v>
      </c>
      <c r="H24" s="11" t="s">
        <v>96</v>
      </c>
      <c r="I24" s="11" t="s">
        <v>97</v>
      </c>
      <c r="J24" s="11" t="s">
        <v>98</v>
      </c>
      <c r="K24" s="11" t="s">
        <v>99</v>
      </c>
      <c r="L24" s="11" t="s">
        <v>100</v>
      </c>
      <c r="M24" s="11" t="s">
        <v>101</v>
      </c>
      <c r="N24" s="289" t="s">
        <v>150</v>
      </c>
      <c r="O24" s="213" t="s">
        <v>153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1.1" customHeight="1">
      <c r="A25" s="10" t="s">
        <v>193</v>
      </c>
      <c r="B25" s="219">
        <v>13.7</v>
      </c>
      <c r="C25" s="219">
        <v>13.6</v>
      </c>
      <c r="D25" s="219">
        <v>16.899999999999999</v>
      </c>
      <c r="E25" s="219">
        <v>18.2</v>
      </c>
      <c r="F25" s="219">
        <v>14.5</v>
      </c>
      <c r="G25" s="219">
        <v>13.8</v>
      </c>
      <c r="H25" s="219">
        <v>15.1</v>
      </c>
      <c r="I25" s="219">
        <v>13.4</v>
      </c>
      <c r="J25" s="219">
        <v>14.2</v>
      </c>
      <c r="K25" s="219">
        <v>15.2</v>
      </c>
      <c r="L25" s="219">
        <v>15.5</v>
      </c>
      <c r="M25" s="467">
        <v>15.2</v>
      </c>
      <c r="N25" s="295">
        <f>SUM(B25:M25)</f>
        <v>179.29999999999995</v>
      </c>
      <c r="O25" s="290">
        <v>96.9</v>
      </c>
      <c r="P25" s="222"/>
      <c r="Q25" s="396"/>
      <c r="R25" s="396"/>
      <c r="S25" s="222"/>
      <c r="T25" s="222"/>
      <c r="U25" s="222"/>
      <c r="V25" s="222"/>
      <c r="W25" s="222"/>
      <c r="X25" s="222"/>
      <c r="Y25" s="222"/>
      <c r="Z25" s="22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1.1" customHeight="1">
      <c r="A26" s="10" t="s">
        <v>197</v>
      </c>
      <c r="B26" s="219">
        <v>14.9</v>
      </c>
      <c r="C26" s="219">
        <v>16.399999999999999</v>
      </c>
      <c r="D26" s="219">
        <v>17.100000000000001</v>
      </c>
      <c r="E26" s="219">
        <v>17.600000000000001</v>
      </c>
      <c r="F26" s="219">
        <v>16.5</v>
      </c>
      <c r="G26" s="219">
        <v>16</v>
      </c>
      <c r="H26" s="219">
        <v>15.9</v>
      </c>
      <c r="I26" s="219">
        <v>13.1</v>
      </c>
      <c r="J26" s="219">
        <v>16.2</v>
      </c>
      <c r="K26" s="219">
        <v>16.7</v>
      </c>
      <c r="L26" s="219">
        <v>14.7</v>
      </c>
      <c r="M26" s="467">
        <v>14.9</v>
      </c>
      <c r="N26" s="295">
        <f>SUM(B26:M26)</f>
        <v>189.99999999999997</v>
      </c>
      <c r="O26" s="290">
        <f>SUM(N26/N25)*100</f>
        <v>105.96765197992192</v>
      </c>
      <c r="P26" s="222"/>
      <c r="Q26" s="396"/>
      <c r="R26" s="396"/>
      <c r="S26" s="222"/>
      <c r="T26" s="222"/>
      <c r="U26" s="222"/>
      <c r="V26" s="222"/>
      <c r="W26" s="222"/>
      <c r="X26" s="222"/>
      <c r="Y26" s="222"/>
      <c r="Z26" s="22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1.1" customHeight="1">
      <c r="A27" s="10" t="s">
        <v>201</v>
      </c>
      <c r="B27" s="219">
        <v>13.6</v>
      </c>
      <c r="C27" s="219">
        <v>14.7</v>
      </c>
      <c r="D27" s="219">
        <v>13.4</v>
      </c>
      <c r="E27" s="219">
        <v>17.2</v>
      </c>
      <c r="F27" s="219">
        <v>14.6</v>
      </c>
      <c r="G27" s="219">
        <v>15.1</v>
      </c>
      <c r="H27" s="219">
        <v>15.7</v>
      </c>
      <c r="I27" s="219">
        <v>13</v>
      </c>
      <c r="J27" s="219">
        <v>15.8</v>
      </c>
      <c r="K27" s="219">
        <v>17.2</v>
      </c>
      <c r="L27" s="219">
        <v>15.7</v>
      </c>
      <c r="M27" s="467">
        <v>15.1</v>
      </c>
      <c r="N27" s="399">
        <f>SUM(B27:M27)</f>
        <v>181.09999999999997</v>
      </c>
      <c r="O27" s="290">
        <f>SUM(N27/N26)*100</f>
        <v>95.315789473684205</v>
      </c>
      <c r="P27" s="222"/>
      <c r="Q27" s="396"/>
      <c r="R27" s="396"/>
      <c r="S27" s="222"/>
      <c r="T27" s="222"/>
      <c r="U27" s="222"/>
      <c r="V27" s="222"/>
      <c r="W27" s="222"/>
      <c r="X27" s="222"/>
      <c r="Y27" s="222"/>
      <c r="Z27" s="22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1.1" customHeight="1">
      <c r="A28" s="10" t="s">
        <v>208</v>
      </c>
      <c r="B28" s="219">
        <v>14.4</v>
      </c>
      <c r="C28" s="219">
        <v>14.3</v>
      </c>
      <c r="D28" s="219">
        <v>14.8</v>
      </c>
      <c r="E28" s="219">
        <v>15.4</v>
      </c>
      <c r="F28" s="219">
        <v>14</v>
      </c>
      <c r="G28" s="219">
        <v>14.7</v>
      </c>
      <c r="H28" s="219">
        <v>14</v>
      </c>
      <c r="I28" s="219">
        <v>13.2</v>
      </c>
      <c r="J28" s="219">
        <v>15.8</v>
      </c>
      <c r="K28" s="219">
        <v>14.9</v>
      </c>
      <c r="L28" s="219">
        <v>15.2</v>
      </c>
      <c r="M28" s="467">
        <v>14.8</v>
      </c>
      <c r="N28" s="399">
        <f>SUM(B28:M28)</f>
        <v>175.50000000000003</v>
      </c>
      <c r="O28" s="290">
        <f>SUM(N28/N27)*100</f>
        <v>96.907785753727254</v>
      </c>
      <c r="P28" s="222"/>
      <c r="Q28" s="396"/>
      <c r="R28" s="396"/>
      <c r="S28" s="222"/>
      <c r="T28" s="222"/>
      <c r="U28" s="222"/>
      <c r="V28" s="222"/>
      <c r="W28" s="222"/>
      <c r="X28" s="222"/>
      <c r="Y28" s="222"/>
      <c r="Z28" s="22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1.1" customHeight="1">
      <c r="A29" s="10" t="s">
        <v>221</v>
      </c>
      <c r="B29" s="219">
        <v>14.1</v>
      </c>
      <c r="C29" s="219">
        <v>14.9</v>
      </c>
      <c r="D29" s="219">
        <v>16.399999999999999</v>
      </c>
      <c r="E29" s="219">
        <v>16.100000000000001</v>
      </c>
      <c r="F29" s="219">
        <v>15.5</v>
      </c>
      <c r="G29" s="219"/>
      <c r="H29" s="219"/>
      <c r="I29" s="219"/>
      <c r="J29" s="219"/>
      <c r="K29" s="219"/>
      <c r="L29" s="219"/>
      <c r="M29" s="467"/>
      <c r="N29" s="399">
        <f>SUM(B29:M29)</f>
        <v>77</v>
      </c>
      <c r="O29" s="290">
        <f>SUM(N29/N28)*100</f>
        <v>43.874643874643866</v>
      </c>
      <c r="P29" s="222"/>
      <c r="Q29" s="298"/>
      <c r="R29" s="298"/>
      <c r="S29" s="222"/>
      <c r="T29" s="222"/>
      <c r="U29" s="222"/>
      <c r="V29" s="222"/>
      <c r="W29" s="222"/>
      <c r="X29" s="222"/>
      <c r="Y29" s="222"/>
      <c r="Z29" s="222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9.9499999999999993" customHeight="1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5" spans="8:14" ht="9.9499999999999993" customHeight="1">
      <c r="H35" s="21"/>
    </row>
    <row r="46" spans="8:14" ht="9.9499999999999993" customHeight="1">
      <c r="H46" s="21"/>
    </row>
    <row r="48" spans="8:14" ht="9.9499999999999993" customHeight="1">
      <c r="N48" s="321"/>
    </row>
    <row r="51" spans="1:55" ht="9.9499999999999993" customHeight="1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4.5" customHeight="1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1.1" customHeight="1">
      <c r="A53" s="10"/>
      <c r="B53" s="11" t="s">
        <v>90</v>
      </c>
      <c r="C53" s="11" t="s">
        <v>91</v>
      </c>
      <c r="D53" s="11" t="s">
        <v>92</v>
      </c>
      <c r="E53" s="11" t="s">
        <v>93</v>
      </c>
      <c r="F53" s="11" t="s">
        <v>94</v>
      </c>
      <c r="G53" s="11" t="s">
        <v>95</v>
      </c>
      <c r="H53" s="11" t="s">
        <v>96</v>
      </c>
      <c r="I53" s="11" t="s">
        <v>97</v>
      </c>
      <c r="J53" s="11" t="s">
        <v>98</v>
      </c>
      <c r="K53" s="11" t="s">
        <v>99</v>
      </c>
      <c r="L53" s="11" t="s">
        <v>100</v>
      </c>
      <c r="M53" s="11" t="s">
        <v>101</v>
      </c>
      <c r="N53" s="289" t="s">
        <v>151</v>
      </c>
      <c r="O53" s="213" t="s">
        <v>153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1.1" customHeight="1">
      <c r="A54" s="10" t="s">
        <v>193</v>
      </c>
      <c r="B54" s="219">
        <v>26.5</v>
      </c>
      <c r="C54" s="219">
        <v>26.7</v>
      </c>
      <c r="D54" s="219">
        <v>26.9</v>
      </c>
      <c r="E54" s="219">
        <v>24</v>
      </c>
      <c r="F54" s="219">
        <v>24.5</v>
      </c>
      <c r="G54" s="219">
        <v>21.9</v>
      </c>
      <c r="H54" s="219">
        <v>20.7</v>
      </c>
      <c r="I54" s="219">
        <v>20.9</v>
      </c>
      <c r="J54" s="219">
        <v>21</v>
      </c>
      <c r="K54" s="219">
        <v>22.1</v>
      </c>
      <c r="L54" s="219">
        <v>22.3</v>
      </c>
      <c r="M54" s="219">
        <v>21.1</v>
      </c>
      <c r="N54" s="295">
        <f t="shared" ref="N54:N58" si="0">SUM(B54:M54)/12</f>
        <v>23.216666666666669</v>
      </c>
      <c r="O54" s="290">
        <v>92.1</v>
      </c>
      <c r="P54" s="222"/>
      <c r="Q54" s="407"/>
      <c r="R54" s="407"/>
      <c r="S54" s="222"/>
      <c r="T54" s="222"/>
      <c r="U54" s="222"/>
      <c r="V54" s="222"/>
      <c r="W54" s="222"/>
      <c r="X54" s="222"/>
      <c r="Y54" s="222"/>
      <c r="Z54" s="222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1.1" customHeight="1">
      <c r="A55" s="10" t="s">
        <v>197</v>
      </c>
      <c r="B55" s="219">
        <v>22</v>
      </c>
      <c r="C55" s="219">
        <v>22.5</v>
      </c>
      <c r="D55" s="219">
        <v>21.6</v>
      </c>
      <c r="E55" s="219">
        <v>22.3</v>
      </c>
      <c r="F55" s="219">
        <v>22.7</v>
      </c>
      <c r="G55" s="219">
        <v>22.1</v>
      </c>
      <c r="H55" s="219">
        <v>22.5</v>
      </c>
      <c r="I55" s="219">
        <v>22.5</v>
      </c>
      <c r="J55" s="219">
        <v>22.9</v>
      </c>
      <c r="K55" s="219">
        <v>23.4</v>
      </c>
      <c r="L55" s="219">
        <v>22.9</v>
      </c>
      <c r="M55" s="219">
        <v>22.4</v>
      </c>
      <c r="N55" s="295">
        <f t="shared" si="0"/>
        <v>22.483333333333334</v>
      </c>
      <c r="O55" s="290">
        <v>97</v>
      </c>
      <c r="P55" s="222"/>
      <c r="Q55" s="407"/>
      <c r="R55" s="407"/>
      <c r="S55" s="222"/>
      <c r="T55" s="222"/>
      <c r="U55" s="222"/>
      <c r="V55" s="222"/>
      <c r="W55" s="222"/>
      <c r="X55" s="222"/>
      <c r="Y55" s="222"/>
      <c r="Z55" s="222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1.1" customHeight="1">
      <c r="A56" s="10" t="s">
        <v>201</v>
      </c>
      <c r="B56" s="219">
        <v>22.1</v>
      </c>
      <c r="C56" s="219">
        <v>22.8</v>
      </c>
      <c r="D56" s="219">
        <v>21.1</v>
      </c>
      <c r="E56" s="219">
        <v>21.5</v>
      </c>
      <c r="F56" s="219">
        <v>21.8</v>
      </c>
      <c r="G56" s="219">
        <v>21.9</v>
      </c>
      <c r="H56" s="219">
        <v>21.8</v>
      </c>
      <c r="I56" s="219">
        <v>21.1</v>
      </c>
      <c r="J56" s="219">
        <v>21.4</v>
      </c>
      <c r="K56" s="219">
        <v>22.2</v>
      </c>
      <c r="L56" s="219">
        <v>21.8</v>
      </c>
      <c r="M56" s="219">
        <v>21.3</v>
      </c>
      <c r="N56" s="295">
        <f t="shared" si="0"/>
        <v>21.733333333333334</v>
      </c>
      <c r="O56" s="290">
        <v>96.4</v>
      </c>
      <c r="P56" s="222"/>
      <c r="Q56" s="407"/>
      <c r="R56" s="407"/>
      <c r="S56" s="222"/>
      <c r="T56" s="222"/>
      <c r="U56" s="222"/>
      <c r="V56" s="222"/>
      <c r="W56" s="222"/>
      <c r="X56" s="222"/>
      <c r="Y56" s="222"/>
      <c r="Z56" s="222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1.1" customHeight="1">
      <c r="A57" s="10" t="s">
        <v>208</v>
      </c>
      <c r="B57" s="219">
        <v>22.8</v>
      </c>
      <c r="C57" s="219">
        <v>22.7</v>
      </c>
      <c r="D57" s="219">
        <v>21.7</v>
      </c>
      <c r="E57" s="219">
        <v>21.4</v>
      </c>
      <c r="F57" s="219">
        <v>22</v>
      </c>
      <c r="G57" s="219">
        <v>21.7</v>
      </c>
      <c r="H57" s="219">
        <v>21.6</v>
      </c>
      <c r="I57" s="219">
        <v>21.9</v>
      </c>
      <c r="J57" s="219">
        <v>22.5</v>
      </c>
      <c r="K57" s="219">
        <v>22.3</v>
      </c>
      <c r="L57" s="219">
        <v>22.7</v>
      </c>
      <c r="M57" s="219">
        <v>22.4</v>
      </c>
      <c r="N57" s="295">
        <f t="shared" si="0"/>
        <v>22.141666666666666</v>
      </c>
      <c r="O57" s="290">
        <v>101.8</v>
      </c>
      <c r="P57" s="222"/>
      <c r="Q57" s="407"/>
      <c r="R57" s="407"/>
      <c r="S57" s="222"/>
      <c r="T57" s="222"/>
      <c r="U57" s="222"/>
      <c r="V57" s="222"/>
      <c r="W57" s="222"/>
      <c r="X57" s="222"/>
      <c r="Y57" s="222"/>
      <c r="Z57" s="222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1.1" customHeight="1">
      <c r="A58" s="10" t="s">
        <v>221</v>
      </c>
      <c r="B58" s="219">
        <v>22.9</v>
      </c>
      <c r="C58" s="219">
        <v>22.8</v>
      </c>
      <c r="D58" s="219">
        <v>23.1</v>
      </c>
      <c r="E58" s="219">
        <v>23.2</v>
      </c>
      <c r="F58" s="219">
        <v>23</v>
      </c>
      <c r="G58" s="219"/>
      <c r="H58" s="219"/>
      <c r="I58" s="219"/>
      <c r="J58" s="219"/>
      <c r="K58" s="219"/>
      <c r="L58" s="219"/>
      <c r="M58" s="219"/>
      <c r="N58" s="295">
        <f t="shared" si="0"/>
        <v>9.5833333333333339</v>
      </c>
      <c r="O58" s="290"/>
      <c r="P58" s="222"/>
      <c r="Q58" s="407"/>
      <c r="R58" s="407"/>
      <c r="S58" s="222"/>
      <c r="T58" s="222"/>
      <c r="U58" s="222"/>
      <c r="V58" s="222"/>
      <c r="W58" s="222"/>
      <c r="X58" s="222"/>
      <c r="Y58" s="222"/>
      <c r="Z58" s="222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82" spans="1:35" ht="7.5" customHeight="1"/>
    <row r="83" spans="1:35" ht="11.1" customHeight="1">
      <c r="A83" s="10"/>
      <c r="B83" s="11" t="s">
        <v>90</v>
      </c>
      <c r="C83" s="11" t="s">
        <v>91</v>
      </c>
      <c r="D83" s="11" t="s">
        <v>92</v>
      </c>
      <c r="E83" s="11" t="s">
        <v>93</v>
      </c>
      <c r="F83" s="11" t="s">
        <v>94</v>
      </c>
      <c r="G83" s="11" t="s">
        <v>95</v>
      </c>
      <c r="H83" s="11" t="s">
        <v>96</v>
      </c>
      <c r="I83" s="11" t="s">
        <v>97</v>
      </c>
      <c r="J83" s="11" t="s">
        <v>98</v>
      </c>
      <c r="K83" s="11" t="s">
        <v>99</v>
      </c>
      <c r="L83" s="11" t="s">
        <v>100</v>
      </c>
      <c r="M83" s="11" t="s">
        <v>101</v>
      </c>
      <c r="N83" s="289" t="s">
        <v>151</v>
      </c>
      <c r="O83" s="213" t="s">
        <v>153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1.1" customHeight="1">
      <c r="A84" s="10" t="s">
        <v>193</v>
      </c>
      <c r="B84" s="210">
        <v>50.9</v>
      </c>
      <c r="C84" s="210">
        <v>50.5</v>
      </c>
      <c r="D84" s="210">
        <v>62.4</v>
      </c>
      <c r="E84" s="210">
        <v>77.400000000000006</v>
      </c>
      <c r="F84" s="210">
        <v>58.5</v>
      </c>
      <c r="G84" s="210">
        <v>65</v>
      </c>
      <c r="H84" s="210">
        <v>73.5</v>
      </c>
      <c r="I84" s="210">
        <v>64.2</v>
      </c>
      <c r="J84" s="210">
        <v>67.400000000000006</v>
      </c>
      <c r="K84" s="210">
        <v>68</v>
      </c>
      <c r="L84" s="210">
        <v>69.400000000000006</v>
      </c>
      <c r="M84" s="210">
        <v>72.599999999999994</v>
      </c>
      <c r="N84" s="294">
        <f t="shared" ref="N84:N88" si="1">SUM(B84:M84)/12</f>
        <v>64.983333333333334</v>
      </c>
      <c r="O84" s="212">
        <v>105.8</v>
      </c>
      <c r="P84" s="57"/>
      <c r="Q84" s="398"/>
      <c r="R84" s="398"/>
      <c r="S84" s="57"/>
      <c r="T84" s="57"/>
      <c r="U84" s="57"/>
      <c r="V84" s="57"/>
      <c r="W84" s="57"/>
      <c r="X84" s="57"/>
      <c r="Y84" s="57"/>
      <c r="Z84" s="57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1.1" customHeight="1">
      <c r="A85" s="10" t="s">
        <v>197</v>
      </c>
      <c r="B85" s="210">
        <v>67</v>
      </c>
      <c r="C85" s="210">
        <v>72.3</v>
      </c>
      <c r="D85" s="210">
        <v>79.7</v>
      </c>
      <c r="E85" s="210">
        <v>78.7</v>
      </c>
      <c r="F85" s="210">
        <v>72.2</v>
      </c>
      <c r="G85" s="210">
        <v>72.7</v>
      </c>
      <c r="H85" s="210">
        <v>70.2</v>
      </c>
      <c r="I85" s="210">
        <v>58.1</v>
      </c>
      <c r="J85" s="210">
        <v>70.7</v>
      </c>
      <c r="K85" s="210">
        <v>71.099999999999994</v>
      </c>
      <c r="L85" s="210">
        <v>64.2</v>
      </c>
      <c r="M85" s="210">
        <v>66.8</v>
      </c>
      <c r="N85" s="294">
        <f t="shared" si="1"/>
        <v>70.308333333333337</v>
      </c>
      <c r="O85" s="212">
        <f t="shared" ref="O85:O86" si="2">ROUND(N85/N84*100,1)</f>
        <v>108.2</v>
      </c>
      <c r="P85" s="57"/>
      <c r="Q85" s="398"/>
      <c r="R85" s="398"/>
      <c r="S85" s="57"/>
      <c r="T85" s="57"/>
      <c r="U85" s="57"/>
      <c r="V85" s="57"/>
      <c r="W85" s="57"/>
      <c r="X85" s="57"/>
      <c r="Y85" s="57"/>
      <c r="Z85" s="57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1.1" customHeight="1">
      <c r="A86" s="10" t="s">
        <v>201</v>
      </c>
      <c r="B86" s="210">
        <v>62.1</v>
      </c>
      <c r="C86" s="210">
        <v>63.9</v>
      </c>
      <c r="D86" s="210">
        <v>65</v>
      </c>
      <c r="E86" s="210">
        <v>79.5</v>
      </c>
      <c r="F86" s="210">
        <v>66.599999999999994</v>
      </c>
      <c r="G86" s="210">
        <v>69.099999999999994</v>
      </c>
      <c r="H86" s="210">
        <v>72.5</v>
      </c>
      <c r="I86" s="210">
        <v>62</v>
      </c>
      <c r="J86" s="210">
        <v>73.599999999999994</v>
      </c>
      <c r="K86" s="210">
        <v>77.099999999999994</v>
      </c>
      <c r="L86" s="210">
        <v>72.2</v>
      </c>
      <c r="M86" s="210">
        <v>71.3</v>
      </c>
      <c r="N86" s="294">
        <f t="shared" si="1"/>
        <v>69.575000000000003</v>
      </c>
      <c r="O86" s="212">
        <f t="shared" si="2"/>
        <v>99</v>
      </c>
      <c r="P86" s="57"/>
      <c r="Q86" s="398"/>
      <c r="R86" s="398"/>
      <c r="S86" s="57"/>
      <c r="T86" s="57"/>
      <c r="U86" s="57"/>
      <c r="V86" s="57"/>
      <c r="W86" s="57"/>
      <c r="X86" s="57"/>
      <c r="Y86" s="57"/>
      <c r="Z86" s="57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1.1" customHeight="1">
      <c r="A87" s="10" t="s">
        <v>208</v>
      </c>
      <c r="B87" s="210">
        <v>62.2</v>
      </c>
      <c r="C87" s="210">
        <v>62.8</v>
      </c>
      <c r="D87" s="210">
        <v>69</v>
      </c>
      <c r="E87" s="210">
        <v>72.2</v>
      </c>
      <c r="F87" s="210">
        <v>63.1</v>
      </c>
      <c r="G87" s="210">
        <v>68</v>
      </c>
      <c r="H87" s="210">
        <v>64.5</v>
      </c>
      <c r="I87" s="210">
        <v>59.7</v>
      </c>
      <c r="J87" s="210">
        <v>70</v>
      </c>
      <c r="K87" s="210">
        <v>67</v>
      </c>
      <c r="L87" s="210">
        <v>66.400000000000006</v>
      </c>
      <c r="M87" s="210">
        <v>66.3</v>
      </c>
      <c r="N87" s="294">
        <f t="shared" si="1"/>
        <v>65.933333333333323</v>
      </c>
      <c r="O87" s="212">
        <v>94.7</v>
      </c>
      <c r="P87" s="57"/>
      <c r="Q87" s="398"/>
      <c r="R87" s="398"/>
      <c r="S87" s="57"/>
      <c r="T87" s="57"/>
      <c r="U87" s="57"/>
      <c r="V87" s="57"/>
      <c r="W87" s="57"/>
      <c r="X87" s="57"/>
      <c r="Y87" s="57"/>
      <c r="Z87" s="57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1.1" customHeight="1">
      <c r="A88" s="10" t="s">
        <v>221</v>
      </c>
      <c r="B88" s="210">
        <v>61.1</v>
      </c>
      <c r="C88" s="210">
        <v>65.400000000000006</v>
      </c>
      <c r="D88" s="210">
        <v>70.900000000000006</v>
      </c>
      <c r="E88" s="210">
        <v>69.2</v>
      </c>
      <c r="F88" s="210">
        <v>67.3</v>
      </c>
      <c r="G88" s="210"/>
      <c r="H88" s="210"/>
      <c r="I88" s="210"/>
      <c r="J88" s="210"/>
      <c r="K88" s="210"/>
      <c r="L88" s="210"/>
      <c r="M88" s="210"/>
      <c r="N88" s="294">
        <f t="shared" si="1"/>
        <v>27.825000000000003</v>
      </c>
      <c r="O88" s="212"/>
      <c r="P88" s="57"/>
      <c r="Q88" s="508"/>
      <c r="R88" s="508"/>
      <c r="S88" s="57"/>
      <c r="T88" s="57"/>
      <c r="U88" s="57"/>
      <c r="V88" s="57"/>
      <c r="W88" s="57"/>
      <c r="X88" s="57"/>
      <c r="Y88" s="57"/>
      <c r="Z88" s="57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9.9499999999999993" customHeight="1">
      <c r="N89" s="57"/>
      <c r="O89" s="301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9.9499999999999993" customHeight="1"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O40"/>
  <sheetViews>
    <sheetView topLeftCell="B1" workbookViewId="0">
      <selection activeCell="N37" sqref="N37"/>
    </sheetView>
  </sheetViews>
  <sheetFormatPr defaultColWidth="10.625" defaultRowHeight="13.5"/>
  <cols>
    <col min="1" max="1" width="8.5" style="503" customWidth="1"/>
    <col min="2" max="2" width="13.375" style="503" customWidth="1"/>
    <col min="3" max="16384" width="10.625" style="503"/>
  </cols>
  <sheetData>
    <row r="1" spans="1:13" ht="17.25" customHeight="1">
      <c r="A1" s="546" t="s">
        <v>161</v>
      </c>
      <c r="F1" s="205"/>
      <c r="G1" s="205"/>
      <c r="H1" s="205"/>
    </row>
    <row r="2" spans="1:13">
      <c r="A2" s="540"/>
    </row>
    <row r="3" spans="1:13" ht="17.25">
      <c r="A3" s="540"/>
      <c r="C3" s="205"/>
    </row>
    <row r="4" spans="1:13" ht="17.25">
      <c r="A4" s="540"/>
      <c r="J4" s="205"/>
      <c r="K4" s="205"/>
      <c r="L4" s="205"/>
      <c r="M4" s="205"/>
    </row>
    <row r="5" spans="1:13">
      <c r="A5" s="540"/>
    </row>
    <row r="6" spans="1:13">
      <c r="A6" s="540"/>
    </row>
    <row r="7" spans="1:13">
      <c r="A7" s="540"/>
    </row>
    <row r="8" spans="1:13">
      <c r="A8" s="540"/>
    </row>
    <row r="9" spans="1:13">
      <c r="A9" s="540"/>
    </row>
    <row r="10" spans="1:13">
      <c r="A10" s="540"/>
    </row>
    <row r="11" spans="1:13">
      <c r="A11" s="540"/>
    </row>
    <row r="12" spans="1:13">
      <c r="A12" s="540"/>
    </row>
    <row r="13" spans="1:13">
      <c r="A13" s="540"/>
    </row>
    <row r="14" spans="1:13">
      <c r="A14" s="540"/>
    </row>
    <row r="15" spans="1:13">
      <c r="A15" s="540"/>
    </row>
    <row r="16" spans="1:13">
      <c r="A16" s="540"/>
    </row>
    <row r="17" spans="1:15">
      <c r="A17" s="540"/>
    </row>
    <row r="18" spans="1:15">
      <c r="A18" s="540"/>
    </row>
    <row r="19" spans="1:15">
      <c r="A19" s="540"/>
    </row>
    <row r="20" spans="1:15">
      <c r="A20" s="540"/>
    </row>
    <row r="21" spans="1:15">
      <c r="A21" s="540"/>
    </row>
    <row r="22" spans="1:15">
      <c r="A22" s="540"/>
    </row>
    <row r="23" spans="1:15">
      <c r="A23" s="540"/>
    </row>
    <row r="24" spans="1:15">
      <c r="A24" s="540"/>
    </row>
    <row r="25" spans="1:15">
      <c r="A25" s="540"/>
    </row>
    <row r="26" spans="1:15">
      <c r="A26" s="540"/>
    </row>
    <row r="27" spans="1:15">
      <c r="A27" s="540"/>
    </row>
    <row r="28" spans="1:15">
      <c r="A28" s="540"/>
    </row>
    <row r="29" spans="1:15">
      <c r="A29" s="540"/>
      <c r="O29" s="497"/>
    </row>
    <row r="30" spans="1:15">
      <c r="A30" s="540"/>
    </row>
    <row r="31" spans="1:15">
      <c r="A31" s="540"/>
    </row>
    <row r="32" spans="1:15">
      <c r="A32" s="540"/>
    </row>
    <row r="33" spans="1:15">
      <c r="A33" s="540"/>
    </row>
    <row r="34" spans="1:15">
      <c r="A34" s="540"/>
    </row>
    <row r="35" spans="1:15" s="51" customFormat="1" ht="20.100000000000001" customHeight="1">
      <c r="A35" s="540"/>
      <c r="B35" s="12"/>
      <c r="C35" s="11" t="s">
        <v>121</v>
      </c>
      <c r="D35" s="11" t="s">
        <v>132</v>
      </c>
      <c r="E35" s="11" t="s">
        <v>136</v>
      </c>
      <c r="F35" s="11" t="s">
        <v>149</v>
      </c>
      <c r="G35" s="11" t="s">
        <v>159</v>
      </c>
      <c r="H35" s="11" t="s">
        <v>191</v>
      </c>
      <c r="I35" s="11" t="s">
        <v>193</v>
      </c>
      <c r="J35" s="473" t="s">
        <v>200</v>
      </c>
      <c r="K35" s="484" t="s">
        <v>207</v>
      </c>
      <c r="L35" s="484" t="s">
        <v>220</v>
      </c>
      <c r="M35" s="468" t="s">
        <v>227</v>
      </c>
      <c r="N35" s="56"/>
      <c r="O35" s="207"/>
    </row>
    <row r="36" spans="1:15" ht="25.5" customHeight="1">
      <c r="A36" s="540"/>
      <c r="B36" s="276" t="s">
        <v>134</v>
      </c>
      <c r="C36" s="390">
        <v>110.6</v>
      </c>
      <c r="D36" s="390">
        <v>116.1</v>
      </c>
      <c r="E36" s="390">
        <v>108.8</v>
      </c>
      <c r="F36" s="390">
        <v>101.6</v>
      </c>
      <c r="G36" s="390">
        <v>107.2</v>
      </c>
      <c r="H36" s="390">
        <v>105</v>
      </c>
      <c r="I36" s="390">
        <v>95.8</v>
      </c>
      <c r="J36" s="390">
        <v>99.5</v>
      </c>
      <c r="K36" s="390">
        <v>100.7</v>
      </c>
      <c r="L36" s="390">
        <v>106.9</v>
      </c>
      <c r="M36" s="390">
        <v>106.3</v>
      </c>
      <c r="N36" s="1"/>
      <c r="O36" s="1"/>
    </row>
    <row r="37" spans="1:15" ht="25.5" customHeight="1">
      <c r="A37" s="540"/>
      <c r="B37" s="275" t="s">
        <v>165</v>
      </c>
      <c r="C37" s="390">
        <v>205.5</v>
      </c>
      <c r="D37" s="390">
        <v>214.4</v>
      </c>
      <c r="E37" s="390">
        <v>218.3</v>
      </c>
      <c r="F37" s="390">
        <v>215.3</v>
      </c>
      <c r="G37" s="390">
        <v>214.8</v>
      </c>
      <c r="H37" s="390">
        <v>215</v>
      </c>
      <c r="I37" s="390">
        <v>220.5</v>
      </c>
      <c r="J37" s="390">
        <v>225.3</v>
      </c>
      <c r="K37" s="390">
        <v>226.3</v>
      </c>
      <c r="L37" s="390">
        <v>228.9</v>
      </c>
      <c r="M37" s="390">
        <v>230.3</v>
      </c>
      <c r="N37" s="1"/>
      <c r="O37" s="1"/>
    </row>
    <row r="38" spans="1:15" ht="24.75" customHeight="1">
      <c r="A38" s="540"/>
      <c r="B38" s="248" t="s">
        <v>164</v>
      </c>
      <c r="C38" s="390">
        <v>177</v>
      </c>
      <c r="D38" s="390">
        <v>176</v>
      </c>
      <c r="E38" s="390">
        <v>176</v>
      </c>
      <c r="F38" s="390">
        <v>174</v>
      </c>
      <c r="G38" s="390">
        <v>174</v>
      </c>
      <c r="H38" s="390">
        <v>174</v>
      </c>
      <c r="I38" s="390">
        <v>173</v>
      </c>
      <c r="J38" s="390">
        <v>171</v>
      </c>
      <c r="K38" s="390">
        <v>171</v>
      </c>
      <c r="L38" s="390">
        <v>171</v>
      </c>
      <c r="M38" s="390">
        <v>170</v>
      </c>
    </row>
    <row r="40" spans="1:15" ht="14.25">
      <c r="C40" s="3"/>
      <c r="D40" s="235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O63"/>
  <sheetViews>
    <sheetView workbookViewId="0">
      <selection activeCell="N28" sqref="N28"/>
    </sheetView>
  </sheetViews>
  <sheetFormatPr defaultRowHeight="13.5"/>
  <cols>
    <col min="1" max="1" width="11.875" customWidth="1"/>
    <col min="13" max="13" width="9.25" bestFit="1" customWidth="1"/>
  </cols>
  <sheetData>
    <row r="1" spans="1:15">
      <c r="A1" s="316"/>
      <c r="B1" s="552" t="s">
        <v>228</v>
      </c>
      <c r="C1" s="552"/>
      <c r="D1" s="552"/>
      <c r="E1" s="552"/>
      <c r="F1" s="552"/>
      <c r="G1" s="553" t="s">
        <v>162</v>
      </c>
      <c r="H1" s="553"/>
      <c r="I1" s="553"/>
      <c r="J1" s="319" t="s">
        <v>137</v>
      </c>
      <c r="K1" s="5"/>
      <c r="M1" s="5" t="s">
        <v>214</v>
      </c>
    </row>
    <row r="2" spans="1:15">
      <c r="A2" s="316"/>
      <c r="B2" s="552"/>
      <c r="C2" s="552"/>
      <c r="D2" s="552"/>
      <c r="E2" s="552"/>
      <c r="F2" s="552"/>
      <c r="G2" s="553"/>
      <c r="H2" s="553"/>
      <c r="I2" s="553"/>
      <c r="J2" s="285">
        <v>194864</v>
      </c>
      <c r="K2" s="7" t="s">
        <v>139</v>
      </c>
      <c r="L2" s="285">
        <f t="shared" ref="L2:L7" si="0">SUM(J2)</f>
        <v>194864</v>
      </c>
      <c r="M2" s="489">
        <v>125969</v>
      </c>
    </row>
    <row r="3" spans="1:15">
      <c r="J3" s="285">
        <v>381803</v>
      </c>
      <c r="K3" s="5" t="s">
        <v>140</v>
      </c>
      <c r="L3" s="285">
        <f t="shared" si="0"/>
        <v>381803</v>
      </c>
      <c r="M3" s="489">
        <v>246152</v>
      </c>
    </row>
    <row r="4" spans="1:15">
      <c r="J4" s="285">
        <v>489262</v>
      </c>
      <c r="K4" s="5" t="s">
        <v>127</v>
      </c>
      <c r="L4" s="285">
        <f t="shared" si="0"/>
        <v>489262</v>
      </c>
      <c r="M4" s="489">
        <v>303140</v>
      </c>
    </row>
    <row r="5" spans="1:15">
      <c r="J5" s="285">
        <v>85288</v>
      </c>
      <c r="K5" s="5" t="s">
        <v>105</v>
      </c>
      <c r="L5" s="285">
        <f t="shared" si="0"/>
        <v>85288</v>
      </c>
      <c r="M5" s="489">
        <v>52164</v>
      </c>
    </row>
    <row r="6" spans="1:15">
      <c r="J6" s="285">
        <v>414237</v>
      </c>
      <c r="K6" s="5" t="s">
        <v>125</v>
      </c>
      <c r="L6" s="285">
        <f t="shared" si="0"/>
        <v>414237</v>
      </c>
      <c r="M6" s="489">
        <v>313181</v>
      </c>
    </row>
    <row r="7" spans="1:15">
      <c r="J7" s="285">
        <v>737367</v>
      </c>
      <c r="K7" s="5" t="s">
        <v>128</v>
      </c>
      <c r="L7" s="285">
        <f t="shared" si="0"/>
        <v>737367</v>
      </c>
      <c r="M7" s="489">
        <v>481183</v>
      </c>
    </row>
    <row r="8" spans="1:15">
      <c r="J8" s="285">
        <f>SUM(J2:J7)</f>
        <v>2302821</v>
      </c>
      <c r="K8" s="5" t="s">
        <v>112</v>
      </c>
      <c r="L8" s="60">
        <f>SUM(L2:L7)</f>
        <v>2302821</v>
      </c>
      <c r="M8" s="489">
        <f>SUM(M2:M7)</f>
        <v>1521789</v>
      </c>
    </row>
    <row r="10" spans="1:15">
      <c r="J10" t="s">
        <v>156</v>
      </c>
      <c r="K10" s="5"/>
      <c r="L10" s="5" t="s">
        <v>214</v>
      </c>
      <c r="M10" s="5" t="s">
        <v>141</v>
      </c>
      <c r="N10" s="5"/>
      <c r="O10" s="5" t="s">
        <v>163</v>
      </c>
    </row>
    <row r="11" spans="1:15">
      <c r="K11" s="7" t="s">
        <v>139</v>
      </c>
      <c r="L11" s="285">
        <f>SUM(M2)</f>
        <v>125969</v>
      </c>
      <c r="M11" s="285">
        <f t="shared" ref="M11:M17" si="1">SUM(N11-L11)</f>
        <v>68895</v>
      </c>
      <c r="N11" s="285">
        <f t="shared" ref="N11:N17" si="2">SUM(L2)</f>
        <v>194864</v>
      </c>
      <c r="O11" s="490">
        <f>SUM(L11/N11)</f>
        <v>0.64644572625010266</v>
      </c>
    </row>
    <row r="12" spans="1:15">
      <c r="K12" s="5" t="s">
        <v>140</v>
      </c>
      <c r="L12" s="285">
        <f t="shared" ref="L12:L17" si="3">SUM(M3)</f>
        <v>246152</v>
      </c>
      <c r="M12" s="285">
        <f t="shared" si="1"/>
        <v>135651</v>
      </c>
      <c r="N12" s="285">
        <f t="shared" si="2"/>
        <v>381803</v>
      </c>
      <c r="O12" s="490">
        <f t="shared" ref="O12:O17" si="4">SUM(L12/N12)</f>
        <v>0.64470944439933686</v>
      </c>
    </row>
    <row r="13" spans="1:15">
      <c r="K13" s="5" t="s">
        <v>127</v>
      </c>
      <c r="L13" s="285">
        <f t="shared" si="3"/>
        <v>303140</v>
      </c>
      <c r="M13" s="285">
        <f t="shared" si="1"/>
        <v>186122</v>
      </c>
      <c r="N13" s="285">
        <f t="shared" si="2"/>
        <v>489262</v>
      </c>
      <c r="O13" s="490">
        <f t="shared" si="4"/>
        <v>0.61958623396053647</v>
      </c>
    </row>
    <row r="14" spans="1:15">
      <c r="K14" s="5" t="s">
        <v>105</v>
      </c>
      <c r="L14" s="285">
        <f t="shared" si="3"/>
        <v>52164</v>
      </c>
      <c r="M14" s="285">
        <f t="shared" si="1"/>
        <v>33124</v>
      </c>
      <c r="N14" s="285">
        <f t="shared" si="2"/>
        <v>85288</v>
      </c>
      <c r="O14" s="490">
        <f t="shared" si="4"/>
        <v>0.61162179908076164</v>
      </c>
    </row>
    <row r="15" spans="1:15">
      <c r="K15" s="5" t="s">
        <v>125</v>
      </c>
      <c r="L15" s="285">
        <f t="shared" si="3"/>
        <v>313181</v>
      </c>
      <c r="M15" s="285">
        <f t="shared" si="1"/>
        <v>101056</v>
      </c>
      <c r="N15" s="285">
        <f t="shared" si="2"/>
        <v>414237</v>
      </c>
      <c r="O15" s="490">
        <f t="shared" si="4"/>
        <v>0.75604303816414276</v>
      </c>
    </row>
    <row r="16" spans="1:15">
      <c r="K16" s="5" t="s">
        <v>128</v>
      </c>
      <c r="L16" s="285">
        <f t="shared" si="3"/>
        <v>481183</v>
      </c>
      <c r="M16" s="285">
        <f t="shared" si="1"/>
        <v>256184</v>
      </c>
      <c r="N16" s="285">
        <f t="shared" si="2"/>
        <v>737367</v>
      </c>
      <c r="O16" s="490">
        <f t="shared" si="4"/>
        <v>0.65256920909126659</v>
      </c>
    </row>
    <row r="17" spans="11:15">
      <c r="K17" s="5" t="s">
        <v>112</v>
      </c>
      <c r="L17" s="285">
        <f t="shared" si="3"/>
        <v>1521789</v>
      </c>
      <c r="M17" s="285">
        <f t="shared" si="1"/>
        <v>781032</v>
      </c>
      <c r="N17" s="285">
        <f t="shared" si="2"/>
        <v>2302821</v>
      </c>
      <c r="O17" s="490">
        <f t="shared" si="4"/>
        <v>0.66083686052889046</v>
      </c>
    </row>
    <row r="52" spans="1:11">
      <c r="K52" s="286"/>
    </row>
    <row r="53" spans="1:11" ht="20.100000000000001" customHeight="1"/>
    <row r="54" spans="1:11" ht="20.100000000000001" customHeight="1" thickBot="1"/>
    <row r="55" spans="1:11" ht="16.5" customHeight="1">
      <c r="A55" s="59"/>
      <c r="B55" s="59"/>
      <c r="C55" s="59"/>
      <c r="D55" s="59"/>
      <c r="E55" s="59"/>
      <c r="F55" s="59"/>
      <c r="G55" s="59"/>
      <c r="H55" s="59"/>
      <c r="I55" s="59"/>
    </row>
    <row r="56" spans="1:11" ht="14.25">
      <c r="A56" s="43" t="s">
        <v>142</v>
      </c>
      <c r="B56" s="44"/>
      <c r="C56" s="554" t="s">
        <v>137</v>
      </c>
      <c r="D56" s="555"/>
      <c r="E56" s="554" t="s">
        <v>138</v>
      </c>
      <c r="F56" s="555"/>
      <c r="G56" s="558" t="s">
        <v>143</v>
      </c>
      <c r="H56" s="554" t="s">
        <v>144</v>
      </c>
      <c r="I56" s="555"/>
    </row>
    <row r="57" spans="1:11" ht="14.25">
      <c r="A57" s="45" t="s">
        <v>145</v>
      </c>
      <c r="B57" s="46"/>
      <c r="C57" s="556"/>
      <c r="D57" s="557"/>
      <c r="E57" s="556"/>
      <c r="F57" s="557"/>
      <c r="G57" s="559"/>
      <c r="H57" s="556"/>
      <c r="I57" s="557"/>
    </row>
    <row r="58" spans="1:11" ht="19.5" customHeight="1">
      <c r="A58" s="50" t="s">
        <v>146</v>
      </c>
      <c r="B58" s="47"/>
      <c r="C58" s="549" t="s">
        <v>199</v>
      </c>
      <c r="D58" s="548"/>
      <c r="E58" s="550" t="s">
        <v>229</v>
      </c>
      <c r="F58" s="548"/>
      <c r="G58" s="116">
        <v>15.4</v>
      </c>
      <c r="H58" s="48"/>
      <c r="I58" s="49"/>
    </row>
    <row r="59" spans="1:11" ht="19.5" customHeight="1">
      <c r="A59" s="50" t="s">
        <v>147</v>
      </c>
      <c r="B59" s="47"/>
      <c r="C59" s="547" t="s">
        <v>195</v>
      </c>
      <c r="D59" s="548"/>
      <c r="E59" s="550" t="s">
        <v>230</v>
      </c>
      <c r="F59" s="548"/>
      <c r="G59" s="122">
        <v>29.4</v>
      </c>
      <c r="H59" s="48"/>
      <c r="I59" s="49"/>
    </row>
    <row r="60" spans="1:11" ht="20.100000000000001" customHeight="1">
      <c r="A60" s="50" t="s">
        <v>148</v>
      </c>
      <c r="B60" s="47"/>
      <c r="C60" s="550" t="s">
        <v>205</v>
      </c>
      <c r="D60" s="551"/>
      <c r="E60" s="547" t="s">
        <v>231</v>
      </c>
      <c r="F60" s="548"/>
      <c r="G60" s="116">
        <v>76.5</v>
      </c>
      <c r="H60" s="48"/>
      <c r="I60" s="49"/>
    </row>
    <row r="61" spans="1:11" ht="20.100000000000001" customHeight="1"/>
    <row r="62" spans="1:11" ht="20.100000000000001" customHeight="1"/>
    <row r="63" spans="1:11">
      <c r="E63" s="42"/>
    </row>
  </sheetData>
  <mergeCells count="12">
    <mergeCell ref="B1:F2"/>
    <mergeCell ref="G1:I2"/>
    <mergeCell ref="C56:D57"/>
    <mergeCell ref="E56:F57"/>
    <mergeCell ref="G56:G57"/>
    <mergeCell ref="H56:I57"/>
    <mergeCell ref="E60:F60"/>
    <mergeCell ref="C58:D58"/>
    <mergeCell ref="C59:D59"/>
    <mergeCell ref="E58:F58"/>
    <mergeCell ref="E59:F59"/>
    <mergeCell ref="C60:D60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I91"/>
  <sheetViews>
    <sheetView workbookViewId="0">
      <selection activeCell="R63" sqref="R63"/>
    </sheetView>
  </sheetViews>
  <sheetFormatPr defaultColWidth="4.75" defaultRowHeight="9.9499999999999993" customHeight="1"/>
  <cols>
    <col min="1" max="1" width="7.625" style="504" customWidth="1"/>
    <col min="2" max="10" width="6.125" style="504" customWidth="1"/>
    <col min="11" max="11" width="6.125" style="1" customWidth="1"/>
    <col min="12" max="13" width="6.125" style="504" customWidth="1"/>
    <col min="14" max="14" width="7.625" style="504" customWidth="1"/>
    <col min="15" max="15" width="7.5" style="504" customWidth="1"/>
    <col min="16" max="34" width="7.625" style="504" customWidth="1"/>
    <col min="35" max="41" width="9.625" style="504" customWidth="1"/>
    <col min="42" max="16384" width="4.75" style="504"/>
  </cols>
  <sheetData>
    <row r="1" spans="1:19" ht="9.9499999999999993" customHeight="1">
      <c r="E1" s="3"/>
      <c r="F1" s="3"/>
      <c r="G1" s="3"/>
      <c r="H1" s="3"/>
      <c r="K1" s="208"/>
    </row>
    <row r="3" spans="1:19" ht="9.9499999999999993" customHeight="1">
      <c r="A3" s="34"/>
      <c r="B3" s="34"/>
    </row>
    <row r="4" spans="1:19" ht="9.9499999999999993" customHeight="1">
      <c r="J4" s="205"/>
      <c r="K4" s="3"/>
      <c r="L4" s="3"/>
      <c r="M4" s="115"/>
    </row>
    <row r="13" spans="1:19" ht="9.9499999999999993" customHeight="1">
      <c r="R13" s="225"/>
      <c r="S13" s="391"/>
    </row>
    <row r="14" spans="1:19" ht="9.9499999999999993" customHeight="1">
      <c r="R14" s="225"/>
      <c r="S14" s="391"/>
    </row>
    <row r="15" spans="1:19" ht="9.9499999999999993" customHeight="1">
      <c r="R15" s="225"/>
      <c r="S15" s="391"/>
    </row>
    <row r="16" spans="1:19" ht="9.9499999999999993" customHeight="1">
      <c r="R16" s="225"/>
      <c r="S16" s="391"/>
    </row>
    <row r="17" spans="1:35" ht="9.9499999999999993" customHeight="1">
      <c r="R17" s="225"/>
      <c r="S17" s="391"/>
    </row>
    <row r="20" spans="1:35" ht="9.9499999999999993" customHeight="1">
      <c r="AI20" s="209"/>
    </row>
    <row r="25" spans="1:35" s="209" customFormat="1" ht="9.9499999999999993" customHeight="1">
      <c r="A25" s="210"/>
      <c r="B25" s="210" t="s">
        <v>90</v>
      </c>
      <c r="C25" s="210" t="s">
        <v>91</v>
      </c>
      <c r="D25" s="210" t="s">
        <v>92</v>
      </c>
      <c r="E25" s="210" t="s">
        <v>93</v>
      </c>
      <c r="F25" s="210" t="s">
        <v>94</v>
      </c>
      <c r="G25" s="210" t="s">
        <v>95</v>
      </c>
      <c r="H25" s="210" t="s">
        <v>96</v>
      </c>
      <c r="I25" s="210" t="s">
        <v>97</v>
      </c>
      <c r="J25" s="210" t="s">
        <v>98</v>
      </c>
      <c r="K25" s="210" t="s">
        <v>99</v>
      </c>
      <c r="L25" s="210" t="s">
        <v>100</v>
      </c>
      <c r="M25" s="211" t="s">
        <v>101</v>
      </c>
      <c r="N25" s="289" t="s">
        <v>154</v>
      </c>
      <c r="O25" s="213" t="s">
        <v>153</v>
      </c>
      <c r="AI25" s="504"/>
    </row>
    <row r="26" spans="1:35" ht="9.9499999999999993" customHeight="1">
      <c r="A26" s="10" t="s">
        <v>193</v>
      </c>
      <c r="B26" s="210">
        <v>57.2</v>
      </c>
      <c r="C26" s="210">
        <v>59</v>
      </c>
      <c r="D26" s="212">
        <v>69.599999999999994</v>
      </c>
      <c r="E26" s="210">
        <v>69.5</v>
      </c>
      <c r="F26" s="210">
        <v>66.599999999999994</v>
      </c>
      <c r="G26" s="210">
        <v>66.900000000000006</v>
      </c>
      <c r="H26" s="210">
        <v>70.3</v>
      </c>
      <c r="I26" s="210">
        <v>63.3</v>
      </c>
      <c r="J26" s="210">
        <v>64.7</v>
      </c>
      <c r="K26" s="210">
        <v>64.099999999999994</v>
      </c>
      <c r="L26" s="210">
        <v>65.400000000000006</v>
      </c>
      <c r="M26" s="427">
        <v>64.2</v>
      </c>
      <c r="N26" s="428">
        <f>SUM(B26:M26)</f>
        <v>780.80000000000007</v>
      </c>
      <c r="O26" s="212">
        <v>95.8</v>
      </c>
    </row>
    <row r="27" spans="1:35" ht="9.9499999999999993" customHeight="1">
      <c r="A27" s="10" t="s">
        <v>197</v>
      </c>
      <c r="B27" s="210">
        <v>69.5</v>
      </c>
      <c r="C27" s="210">
        <v>66.8</v>
      </c>
      <c r="D27" s="212">
        <v>68.5</v>
      </c>
      <c r="E27" s="210">
        <v>71.099999999999994</v>
      </c>
      <c r="F27" s="210">
        <v>70.5</v>
      </c>
      <c r="G27" s="210">
        <v>68.3</v>
      </c>
      <c r="H27" s="210">
        <v>70.7</v>
      </c>
      <c r="I27" s="210">
        <v>56.8</v>
      </c>
      <c r="J27" s="210">
        <v>61.8</v>
      </c>
      <c r="K27" s="210">
        <v>65.3</v>
      </c>
      <c r="L27" s="210">
        <v>61</v>
      </c>
      <c r="M27" s="427">
        <v>63.6</v>
      </c>
      <c r="N27" s="428">
        <f t="shared" ref="N27:N30" si="0">SUM(B27:M27)</f>
        <v>793.89999999999986</v>
      </c>
      <c r="O27" s="212">
        <f>SUM(N27/N26)*100</f>
        <v>101.6777663934426</v>
      </c>
    </row>
    <row r="28" spans="1:35" ht="9.9499999999999993" customHeight="1">
      <c r="A28" s="10" t="s">
        <v>201</v>
      </c>
      <c r="B28" s="210">
        <v>53</v>
      </c>
      <c r="C28" s="210">
        <v>59</v>
      </c>
      <c r="D28" s="212">
        <v>64.400000000000006</v>
      </c>
      <c r="E28" s="210">
        <v>65.8</v>
      </c>
      <c r="F28" s="210">
        <v>67.099999999999994</v>
      </c>
      <c r="G28" s="210">
        <v>67.400000000000006</v>
      </c>
      <c r="H28" s="210">
        <v>70.099999999999994</v>
      </c>
      <c r="I28" s="210">
        <v>62.7</v>
      </c>
      <c r="J28" s="210">
        <v>66.900000000000006</v>
      </c>
      <c r="K28" s="210">
        <v>69.2</v>
      </c>
      <c r="L28" s="210">
        <v>67.400000000000006</v>
      </c>
      <c r="M28" s="427">
        <v>65</v>
      </c>
      <c r="N28" s="428">
        <f t="shared" si="0"/>
        <v>778</v>
      </c>
      <c r="O28" s="212">
        <f>SUM(N28/N27)*100</f>
        <v>97.997228870134791</v>
      </c>
    </row>
    <row r="29" spans="1:35" ht="9.9499999999999993" customHeight="1">
      <c r="A29" s="10" t="s">
        <v>208</v>
      </c>
      <c r="B29" s="210">
        <v>61.5</v>
      </c>
      <c r="C29" s="210">
        <v>63.9</v>
      </c>
      <c r="D29" s="212">
        <v>67.2</v>
      </c>
      <c r="E29" s="210">
        <v>66</v>
      </c>
      <c r="F29" s="210">
        <v>64.400000000000006</v>
      </c>
      <c r="G29" s="210">
        <v>68.099999999999994</v>
      </c>
      <c r="H29" s="212">
        <v>70</v>
      </c>
      <c r="I29" s="210">
        <v>62.7</v>
      </c>
      <c r="J29" s="210">
        <v>65.5</v>
      </c>
      <c r="K29" s="210">
        <v>65.2</v>
      </c>
      <c r="L29" s="210">
        <v>67.7</v>
      </c>
      <c r="M29" s="427">
        <v>68.3</v>
      </c>
      <c r="N29" s="428">
        <f t="shared" si="0"/>
        <v>790.50000000000011</v>
      </c>
      <c r="O29" s="212">
        <f>SUM(N29/N28)*100</f>
        <v>101.60668380462727</v>
      </c>
    </row>
    <row r="30" spans="1:35" ht="9.9499999999999993" customHeight="1">
      <c r="A30" s="10" t="s">
        <v>221</v>
      </c>
      <c r="B30" s="210">
        <v>62</v>
      </c>
      <c r="C30" s="210">
        <v>64.5</v>
      </c>
      <c r="D30" s="212">
        <v>73.8</v>
      </c>
      <c r="E30" s="210">
        <v>76.400000000000006</v>
      </c>
      <c r="F30" s="210">
        <v>79.2</v>
      </c>
      <c r="G30" s="210"/>
      <c r="H30" s="212"/>
      <c r="I30" s="210"/>
      <c r="J30" s="210"/>
      <c r="K30" s="210"/>
      <c r="L30" s="210"/>
      <c r="M30" s="427"/>
      <c r="N30" s="428">
        <f t="shared" si="0"/>
        <v>355.90000000000003</v>
      </c>
      <c r="O30" s="212">
        <f>SUM(N30/N29)*100</f>
        <v>45.022137887413024</v>
      </c>
    </row>
    <row r="31" spans="1:35" s="1" customFormat="1" ht="9.9499999999999993" customHeigh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</row>
    <row r="51" spans="1:27" ht="9.9499999999999993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AA51" s="1"/>
    </row>
    <row r="52" spans="1:27" ht="9.9499999999999993" customHeight="1">
      <c r="A52" s="57"/>
      <c r="B52" s="36"/>
      <c r="C52" s="1"/>
      <c r="D52" s="1"/>
      <c r="E52" s="1"/>
      <c r="F52" s="1"/>
      <c r="G52" s="1"/>
      <c r="H52" s="1"/>
      <c r="I52" s="1"/>
      <c r="J52" s="1"/>
      <c r="L52" s="1"/>
      <c r="M52" s="1"/>
      <c r="AA52" s="1"/>
    </row>
    <row r="53" spans="1:27" ht="9.9499999999999993" customHeight="1">
      <c r="A53" s="57"/>
      <c r="B53" s="36"/>
      <c r="C53" s="1"/>
      <c r="D53" s="1"/>
      <c r="E53" s="1"/>
      <c r="F53" s="1"/>
      <c r="G53" s="1"/>
      <c r="H53" s="1"/>
      <c r="I53" s="1"/>
      <c r="J53" s="1"/>
      <c r="L53" s="1"/>
      <c r="M53" s="1"/>
      <c r="AA53" s="1"/>
    </row>
    <row r="54" spans="1:27" ht="9.9499999999999993" customHeight="1">
      <c r="A54" s="57"/>
      <c r="B54" s="1"/>
      <c r="C54" s="1"/>
      <c r="D54" s="1"/>
      <c r="E54" s="1"/>
      <c r="F54" s="1"/>
      <c r="G54" s="1"/>
      <c r="H54" s="1"/>
      <c r="I54" s="1"/>
      <c r="J54" s="1"/>
      <c r="L54" s="1"/>
      <c r="M54" s="1"/>
      <c r="AA54" s="1"/>
    </row>
    <row r="55" spans="1:27" ht="9.9499999999999993" customHeight="1">
      <c r="A55" s="210"/>
      <c r="B55" s="210" t="s">
        <v>90</v>
      </c>
      <c r="C55" s="210" t="s">
        <v>91</v>
      </c>
      <c r="D55" s="210" t="s">
        <v>92</v>
      </c>
      <c r="E55" s="210" t="s">
        <v>93</v>
      </c>
      <c r="F55" s="210" t="s">
        <v>94</v>
      </c>
      <c r="G55" s="210" t="s">
        <v>95</v>
      </c>
      <c r="H55" s="210" t="s">
        <v>96</v>
      </c>
      <c r="I55" s="210" t="s">
        <v>97</v>
      </c>
      <c r="J55" s="210" t="s">
        <v>98</v>
      </c>
      <c r="K55" s="210" t="s">
        <v>99</v>
      </c>
      <c r="L55" s="210" t="s">
        <v>100</v>
      </c>
      <c r="M55" s="211" t="s">
        <v>101</v>
      </c>
      <c r="N55" s="289" t="s">
        <v>155</v>
      </c>
      <c r="O55" s="213" t="s">
        <v>153</v>
      </c>
    </row>
    <row r="56" spans="1:27" ht="9.9499999999999993" customHeight="1">
      <c r="A56" s="10" t="s">
        <v>193</v>
      </c>
      <c r="B56" s="210">
        <v>101.1</v>
      </c>
      <c r="C56" s="210">
        <v>101.4</v>
      </c>
      <c r="D56" s="210">
        <v>103.6</v>
      </c>
      <c r="E56" s="210">
        <v>97.9</v>
      </c>
      <c r="F56" s="210">
        <v>99.7</v>
      </c>
      <c r="G56" s="210">
        <v>96.5</v>
      </c>
      <c r="H56" s="210">
        <v>92.1</v>
      </c>
      <c r="I56" s="210">
        <v>92.1</v>
      </c>
      <c r="J56" s="211">
        <v>93.6</v>
      </c>
      <c r="K56" s="210">
        <v>91.7</v>
      </c>
      <c r="L56" s="210">
        <v>91.5</v>
      </c>
      <c r="M56" s="211">
        <v>88.5</v>
      </c>
      <c r="N56" s="294">
        <f>SUM(B56:M56)/12</f>
        <v>95.808333333333351</v>
      </c>
      <c r="O56" s="212">
        <v>91.3</v>
      </c>
      <c r="P56" s="21"/>
      <c r="Q56" s="21"/>
    </row>
    <row r="57" spans="1:27" ht="9.9499999999999993" customHeight="1">
      <c r="A57" s="10" t="s">
        <v>197</v>
      </c>
      <c r="B57" s="210">
        <v>98.9</v>
      </c>
      <c r="C57" s="210">
        <v>103</v>
      </c>
      <c r="D57" s="210">
        <v>91.9</v>
      </c>
      <c r="E57" s="210">
        <v>96.6</v>
      </c>
      <c r="F57" s="210">
        <v>102.7</v>
      </c>
      <c r="G57" s="210">
        <v>102.7</v>
      </c>
      <c r="H57" s="210">
        <v>102.9</v>
      </c>
      <c r="I57" s="210">
        <v>100.3</v>
      </c>
      <c r="J57" s="211">
        <v>98.9</v>
      </c>
      <c r="K57" s="210">
        <v>98.9</v>
      </c>
      <c r="L57" s="210">
        <v>99.7</v>
      </c>
      <c r="M57" s="211">
        <v>97.9</v>
      </c>
      <c r="N57" s="294">
        <f t="shared" ref="N57:N60" si="1">SUM(B57:M57)/12</f>
        <v>99.533333333333317</v>
      </c>
      <c r="O57" s="212">
        <f>SUM(N57/N56)*100</f>
        <v>103.88797077498475</v>
      </c>
      <c r="P57" s="21"/>
      <c r="Q57" s="21"/>
    </row>
    <row r="58" spans="1:27" ht="9.9499999999999993" customHeight="1">
      <c r="A58" s="10" t="s">
        <v>201</v>
      </c>
      <c r="B58" s="210">
        <v>95.2</v>
      </c>
      <c r="C58" s="210">
        <v>98.2</v>
      </c>
      <c r="D58" s="210">
        <v>97.9</v>
      </c>
      <c r="E58" s="210">
        <v>98.3</v>
      </c>
      <c r="F58" s="210">
        <v>104.6</v>
      </c>
      <c r="G58" s="210">
        <v>101.1</v>
      </c>
      <c r="H58" s="210">
        <v>103</v>
      </c>
      <c r="I58" s="210">
        <v>100.1</v>
      </c>
      <c r="J58" s="211">
        <v>101.3</v>
      </c>
      <c r="K58" s="210">
        <v>101.7</v>
      </c>
      <c r="L58" s="210">
        <v>104</v>
      </c>
      <c r="M58" s="211">
        <v>103.1</v>
      </c>
      <c r="N58" s="294">
        <f t="shared" si="1"/>
        <v>100.70833333333333</v>
      </c>
      <c r="O58" s="212">
        <f>SUM(N58/N57)*100</f>
        <v>101.18050904219693</v>
      </c>
      <c r="P58" s="21"/>
      <c r="Q58" s="21"/>
    </row>
    <row r="59" spans="1:27" ht="10.5" customHeight="1">
      <c r="A59" s="10" t="s">
        <v>208</v>
      </c>
      <c r="B59" s="210">
        <v>110.5</v>
      </c>
      <c r="C59" s="210">
        <v>112.3</v>
      </c>
      <c r="D59" s="210">
        <v>111.4</v>
      </c>
      <c r="E59" s="210">
        <v>106.4</v>
      </c>
      <c r="F59" s="210">
        <v>108.4</v>
      </c>
      <c r="G59" s="210">
        <v>105.6</v>
      </c>
      <c r="H59" s="210">
        <v>105.1</v>
      </c>
      <c r="I59" s="210">
        <v>103.8</v>
      </c>
      <c r="J59" s="211">
        <v>105.3</v>
      </c>
      <c r="K59" s="210">
        <v>105.5</v>
      </c>
      <c r="L59" s="210">
        <v>106.6</v>
      </c>
      <c r="M59" s="211">
        <v>102.3</v>
      </c>
      <c r="N59" s="294">
        <f t="shared" si="1"/>
        <v>106.93333333333332</v>
      </c>
      <c r="O59" s="212">
        <f>SUM(N59/N58)*100</f>
        <v>106.18121638394705</v>
      </c>
      <c r="P59" s="21"/>
      <c r="Q59" s="21"/>
    </row>
    <row r="60" spans="1:27" ht="10.5" customHeight="1">
      <c r="A60" s="10" t="s">
        <v>221</v>
      </c>
      <c r="B60" s="210">
        <v>104.4</v>
      </c>
      <c r="C60" s="210">
        <v>104.4</v>
      </c>
      <c r="D60" s="210">
        <v>105.2</v>
      </c>
      <c r="E60" s="210">
        <v>107.2</v>
      </c>
      <c r="F60" s="210">
        <v>110.3</v>
      </c>
      <c r="G60" s="210"/>
      <c r="H60" s="210"/>
      <c r="I60" s="210"/>
      <c r="J60" s="211"/>
      <c r="K60" s="210"/>
      <c r="L60" s="210"/>
      <c r="M60" s="211"/>
      <c r="N60" s="294">
        <f t="shared" si="1"/>
        <v>44.291666666666664</v>
      </c>
      <c r="O60" s="212">
        <f>SUM(N60/N59)*100</f>
        <v>41.419887780548628</v>
      </c>
    </row>
    <row r="62" spans="1:27" ht="9.9499999999999993" customHeight="1">
      <c r="O62" s="5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9.9499999999999993" customHeight="1">
      <c r="O63" s="5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9.9499999999999993" customHeight="1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7" spans="15:27" ht="9.9499999999999993" customHeight="1"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85" spans="1:25" ht="9.9499999999999993" customHeight="1">
      <c r="A85" s="210"/>
      <c r="B85" s="210" t="s">
        <v>90</v>
      </c>
      <c r="C85" s="210" t="s">
        <v>91</v>
      </c>
      <c r="D85" s="210" t="s">
        <v>92</v>
      </c>
      <c r="E85" s="210" t="s">
        <v>93</v>
      </c>
      <c r="F85" s="210" t="s">
        <v>94</v>
      </c>
      <c r="G85" s="210" t="s">
        <v>95</v>
      </c>
      <c r="H85" s="210" t="s">
        <v>96</v>
      </c>
      <c r="I85" s="210" t="s">
        <v>97</v>
      </c>
      <c r="J85" s="210" t="s">
        <v>98</v>
      </c>
      <c r="K85" s="210" t="s">
        <v>99</v>
      </c>
      <c r="L85" s="210" t="s">
        <v>100</v>
      </c>
      <c r="M85" s="211" t="s">
        <v>101</v>
      </c>
      <c r="N85" s="289" t="s">
        <v>155</v>
      </c>
      <c r="O85" s="213" t="s">
        <v>153</v>
      </c>
    </row>
    <row r="86" spans="1:25" ht="9.9499999999999993" customHeight="1">
      <c r="A86" s="10" t="s">
        <v>193</v>
      </c>
      <c r="B86" s="210">
        <v>56.2</v>
      </c>
      <c r="C86" s="210">
        <v>58</v>
      </c>
      <c r="D86" s="210">
        <v>66.8</v>
      </c>
      <c r="E86" s="210">
        <v>71.8</v>
      </c>
      <c r="F86" s="210">
        <v>66.5</v>
      </c>
      <c r="G86" s="210">
        <v>69.8</v>
      </c>
      <c r="H86" s="210">
        <v>76.900000000000006</v>
      </c>
      <c r="I86" s="210">
        <v>68.7</v>
      </c>
      <c r="J86" s="211">
        <v>68.900000000000006</v>
      </c>
      <c r="K86" s="210">
        <v>70.3</v>
      </c>
      <c r="L86" s="210">
        <v>71.5</v>
      </c>
      <c r="M86" s="211">
        <v>72.900000000000006</v>
      </c>
      <c r="N86" s="294">
        <f t="shared" ref="N86:N87" si="2">SUM(B86:M86)/12</f>
        <v>68.191666666666663</v>
      </c>
      <c r="O86" s="212">
        <v>105.3</v>
      </c>
      <c r="P86" s="56"/>
      <c r="Q86" s="301"/>
      <c r="R86" s="56"/>
      <c r="S86" s="56"/>
      <c r="T86" s="56"/>
      <c r="U86" s="56"/>
      <c r="V86" s="56"/>
      <c r="W86" s="56"/>
      <c r="X86" s="56"/>
      <c r="Y86" s="215"/>
    </row>
    <row r="87" spans="1:25" ht="9.9499999999999993" customHeight="1">
      <c r="A87" s="10" t="s">
        <v>197</v>
      </c>
      <c r="B87" s="210">
        <v>68.599999999999994</v>
      </c>
      <c r="C87" s="210">
        <v>64.099999999999994</v>
      </c>
      <c r="D87" s="210">
        <v>75.900000000000006</v>
      </c>
      <c r="E87" s="210">
        <v>72.900000000000006</v>
      </c>
      <c r="F87" s="210">
        <v>68.5</v>
      </c>
      <c r="G87" s="210">
        <v>66.5</v>
      </c>
      <c r="H87" s="210">
        <v>68.599999999999994</v>
      </c>
      <c r="I87" s="210">
        <v>57.2</v>
      </c>
      <c r="J87" s="211">
        <v>62.8</v>
      </c>
      <c r="K87" s="210">
        <v>66</v>
      </c>
      <c r="L87" s="210">
        <v>61.1</v>
      </c>
      <c r="M87" s="211">
        <v>65.400000000000006</v>
      </c>
      <c r="N87" s="294">
        <f t="shared" si="2"/>
        <v>66.466666666666669</v>
      </c>
      <c r="O87" s="212">
        <f t="shared" ref="O87:O88" si="3">SUM(N87/N86)*100</f>
        <v>97.470365391665652</v>
      </c>
      <c r="P87" s="56"/>
      <c r="Q87" s="301"/>
      <c r="R87" s="56"/>
      <c r="S87" s="56"/>
      <c r="T87" s="56"/>
      <c r="U87" s="56"/>
      <c r="V87" s="56"/>
      <c r="W87" s="56"/>
      <c r="X87" s="56"/>
      <c r="Y87" s="56"/>
    </row>
    <row r="88" spans="1:25" ht="10.5" customHeight="1">
      <c r="A88" s="10" t="s">
        <v>201</v>
      </c>
      <c r="B88" s="210">
        <v>56.3</v>
      </c>
      <c r="C88" s="210">
        <v>59.4</v>
      </c>
      <c r="D88" s="210">
        <v>65.8</v>
      </c>
      <c r="E88" s="210">
        <v>66.900000000000006</v>
      </c>
      <c r="F88" s="210">
        <v>63.1</v>
      </c>
      <c r="G88" s="210">
        <v>67.2</v>
      </c>
      <c r="H88" s="210">
        <v>67.8</v>
      </c>
      <c r="I88" s="210">
        <v>63.2</v>
      </c>
      <c r="J88" s="211">
        <v>65.900000000000006</v>
      </c>
      <c r="K88" s="210">
        <v>68</v>
      </c>
      <c r="L88" s="210">
        <v>64.5</v>
      </c>
      <c r="M88" s="211">
        <v>63.2</v>
      </c>
      <c r="N88" s="294">
        <f>SUM(B88:M88)/12</f>
        <v>64.275000000000006</v>
      </c>
      <c r="O88" s="212">
        <f t="shared" si="3"/>
        <v>96.702607823470416</v>
      </c>
      <c r="P88" s="56"/>
      <c r="Q88" s="301"/>
      <c r="R88" s="56"/>
      <c r="S88" s="56"/>
      <c r="T88" s="56"/>
      <c r="U88" s="56"/>
      <c r="V88" s="56"/>
      <c r="W88" s="56"/>
      <c r="X88" s="56"/>
      <c r="Y88" s="56"/>
    </row>
    <row r="89" spans="1:25" ht="10.5" customHeight="1">
      <c r="A89" s="10" t="s">
        <v>208</v>
      </c>
      <c r="B89" s="210">
        <v>54.1</v>
      </c>
      <c r="C89" s="210">
        <v>56.5</v>
      </c>
      <c r="D89" s="210">
        <v>60.5</v>
      </c>
      <c r="E89" s="210">
        <v>62.9</v>
      </c>
      <c r="F89" s="210">
        <v>59</v>
      </c>
      <c r="G89" s="210">
        <v>65</v>
      </c>
      <c r="H89" s="210">
        <v>66.599999999999994</v>
      </c>
      <c r="I89" s="210">
        <v>60.7</v>
      </c>
      <c r="J89" s="211">
        <v>61.9</v>
      </c>
      <c r="K89" s="210">
        <v>61.7</v>
      </c>
      <c r="L89" s="210">
        <v>63.3</v>
      </c>
      <c r="M89" s="211">
        <v>67.400000000000006</v>
      </c>
      <c r="N89" s="294">
        <f>SUM(B89:M89)/12</f>
        <v>61.633333333333333</v>
      </c>
      <c r="O89" s="212">
        <f>SUM(N89/N88)*100</f>
        <v>95.890055750032403</v>
      </c>
      <c r="P89" s="56"/>
      <c r="Q89" s="301"/>
      <c r="R89" s="56"/>
      <c r="S89" s="56"/>
      <c r="T89" s="56"/>
      <c r="U89" s="56"/>
      <c r="V89" s="56"/>
      <c r="W89" s="56"/>
      <c r="X89" s="56"/>
      <c r="Y89" s="56"/>
    </row>
    <row r="90" spans="1:25" ht="10.5" customHeight="1">
      <c r="A90" s="10" t="s">
        <v>208</v>
      </c>
      <c r="B90" s="210">
        <v>59</v>
      </c>
      <c r="C90" s="210">
        <v>61.8</v>
      </c>
      <c r="D90" s="210">
        <v>70</v>
      </c>
      <c r="E90" s="210">
        <v>71.099999999999994</v>
      </c>
      <c r="F90" s="210">
        <v>71.400000000000006</v>
      </c>
      <c r="G90" s="210"/>
      <c r="H90" s="210"/>
      <c r="I90" s="210"/>
      <c r="J90" s="211"/>
      <c r="K90" s="210"/>
      <c r="L90" s="210"/>
      <c r="M90" s="211"/>
      <c r="N90" s="294">
        <f>SUM(B90:M90)/12</f>
        <v>27.774999999999995</v>
      </c>
      <c r="O90" s="212">
        <f>SUM(N90/N89)*100</f>
        <v>45.0648999459167</v>
      </c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ht="9.9499999999999993" customHeight="1">
      <c r="A91" s="216"/>
      <c r="B91" s="216"/>
      <c r="C91" s="216"/>
      <c r="D91" s="216"/>
      <c r="E91" s="216"/>
      <c r="F91" s="216"/>
      <c r="G91" s="216"/>
      <c r="H91" s="216"/>
      <c r="I91" s="216"/>
      <c r="J91" s="216"/>
      <c r="K91" s="214"/>
      <c r="L91" s="216"/>
      <c r="M91" s="21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66"/>
  </sheetPr>
  <dimension ref="A1:U109"/>
  <sheetViews>
    <sheetView zoomScaleNormal="100" workbookViewId="0">
      <selection activeCell="J4" sqref="J4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34" customWidth="1"/>
    <col min="10" max="10" width="9.3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30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>
      <c r="A1" s="560" t="s">
        <v>232</v>
      </c>
      <c r="B1" s="561"/>
      <c r="C1" s="561"/>
      <c r="D1" s="561"/>
      <c r="E1" s="561"/>
      <c r="F1" s="561"/>
      <c r="G1" s="561"/>
      <c r="M1" s="20"/>
      <c r="N1" s="472" t="s">
        <v>221</v>
      </c>
      <c r="O1" s="155"/>
      <c r="P1" s="58"/>
      <c r="Q1" s="392" t="s">
        <v>208</v>
      </c>
    </row>
    <row r="2" spans="1:19" ht="13.5" customHeight="1">
      <c r="A2" s="1"/>
      <c r="B2" s="1"/>
      <c r="C2" s="1"/>
      <c r="D2" s="1"/>
      <c r="E2" s="1"/>
      <c r="F2" s="1"/>
      <c r="G2" s="1"/>
      <c r="H2" s="5"/>
      <c r="I2" s="206" t="s">
        <v>11</v>
      </c>
      <c r="J2" s="12" t="s">
        <v>77</v>
      </c>
      <c r="K2" s="5" t="s">
        <v>46</v>
      </c>
      <c r="L2" s="5"/>
      <c r="M2" s="12" t="s">
        <v>11</v>
      </c>
      <c r="N2" s="12"/>
      <c r="O2" s="128"/>
      <c r="P2" s="119"/>
      <c r="Q2" s="126"/>
    </row>
    <row r="3" spans="1:19" ht="13.5" customHeight="1">
      <c r="A3" s="1"/>
      <c r="B3" s="1"/>
      <c r="C3" s="1"/>
      <c r="D3" s="1"/>
      <c r="E3" s="1"/>
      <c r="F3" s="1"/>
      <c r="H3" s="119">
        <v>33</v>
      </c>
      <c r="I3" s="228" t="s">
        <v>0</v>
      </c>
      <c r="J3" s="309">
        <v>130040</v>
      </c>
      <c r="K3" s="278">
        <v>1</v>
      </c>
      <c r="L3" s="5">
        <f>SUM(H3)</f>
        <v>33</v>
      </c>
      <c r="M3" s="228" t="s">
        <v>0</v>
      </c>
      <c r="N3" s="17">
        <f>SUM(J3)</f>
        <v>130040</v>
      </c>
      <c r="O3" s="5">
        <f>SUM(H3)</f>
        <v>33</v>
      </c>
      <c r="P3" s="228" t="s">
        <v>0</v>
      </c>
      <c r="Q3" s="279">
        <v>110914</v>
      </c>
    </row>
    <row r="4" spans="1:19" ht="13.5" customHeight="1">
      <c r="H4" s="119">
        <v>26</v>
      </c>
      <c r="I4" s="228" t="s">
        <v>32</v>
      </c>
      <c r="J4" s="197">
        <v>103309</v>
      </c>
      <c r="K4" s="278">
        <v>2</v>
      </c>
      <c r="L4" s="5">
        <f t="shared" ref="L4:L12" si="0">SUM(H4)</f>
        <v>26</v>
      </c>
      <c r="M4" s="228" t="s">
        <v>32</v>
      </c>
      <c r="N4" s="17">
        <f t="shared" ref="N4:N12" si="1">SUM(J4)</f>
        <v>103309</v>
      </c>
      <c r="O4" s="5">
        <f t="shared" ref="O4:O12" si="2">SUM(H4)</f>
        <v>26</v>
      </c>
      <c r="P4" s="228" t="s">
        <v>32</v>
      </c>
      <c r="Q4" s="125">
        <v>92505</v>
      </c>
    </row>
    <row r="5" spans="1:19" ht="13.5" customHeight="1">
      <c r="H5" s="119">
        <v>16</v>
      </c>
      <c r="I5" s="228" t="s">
        <v>3</v>
      </c>
      <c r="J5" s="17">
        <v>79978</v>
      </c>
      <c r="K5" s="278">
        <v>3</v>
      </c>
      <c r="L5" s="5">
        <f t="shared" si="0"/>
        <v>16</v>
      </c>
      <c r="M5" s="228" t="s">
        <v>3</v>
      </c>
      <c r="N5" s="17">
        <f t="shared" si="1"/>
        <v>79978</v>
      </c>
      <c r="O5" s="5">
        <f t="shared" si="2"/>
        <v>16</v>
      </c>
      <c r="P5" s="228" t="s">
        <v>3</v>
      </c>
      <c r="Q5" s="125">
        <v>75556</v>
      </c>
      <c r="S5" s="58"/>
    </row>
    <row r="6" spans="1:19" ht="13.5" customHeight="1">
      <c r="H6" s="415">
        <v>40</v>
      </c>
      <c r="I6" s="229" t="s">
        <v>2</v>
      </c>
      <c r="J6" s="126">
        <v>59529</v>
      </c>
      <c r="K6" s="278">
        <v>4</v>
      </c>
      <c r="L6" s="5">
        <f t="shared" si="0"/>
        <v>40</v>
      </c>
      <c r="M6" s="229" t="s">
        <v>2</v>
      </c>
      <c r="N6" s="17">
        <f t="shared" si="1"/>
        <v>59529</v>
      </c>
      <c r="O6" s="5">
        <f t="shared" si="2"/>
        <v>40</v>
      </c>
      <c r="P6" s="229" t="s">
        <v>2</v>
      </c>
      <c r="Q6" s="125">
        <v>54537</v>
      </c>
    </row>
    <row r="7" spans="1:19" ht="13.5" customHeight="1">
      <c r="H7" s="119">
        <v>13</v>
      </c>
      <c r="I7" s="228" t="s">
        <v>7</v>
      </c>
      <c r="J7" s="17">
        <v>59112</v>
      </c>
      <c r="K7" s="278">
        <v>5</v>
      </c>
      <c r="L7" s="5">
        <f t="shared" si="0"/>
        <v>13</v>
      </c>
      <c r="M7" s="228" t="s">
        <v>7</v>
      </c>
      <c r="N7" s="17">
        <f t="shared" si="1"/>
        <v>59112</v>
      </c>
      <c r="O7" s="5">
        <f t="shared" si="2"/>
        <v>13</v>
      </c>
      <c r="P7" s="228" t="s">
        <v>7</v>
      </c>
      <c r="Q7" s="125">
        <v>32528</v>
      </c>
    </row>
    <row r="8" spans="1:19" ht="13.5" customHeight="1">
      <c r="G8" s="1"/>
      <c r="H8" s="119">
        <v>34</v>
      </c>
      <c r="I8" s="228" t="s">
        <v>1</v>
      </c>
      <c r="J8" s="309">
        <v>55687</v>
      </c>
      <c r="K8" s="278">
        <v>6</v>
      </c>
      <c r="L8" s="5">
        <f t="shared" si="0"/>
        <v>34</v>
      </c>
      <c r="M8" s="228" t="s">
        <v>1</v>
      </c>
      <c r="N8" s="17">
        <f t="shared" si="1"/>
        <v>55687</v>
      </c>
      <c r="O8" s="5">
        <f t="shared" si="2"/>
        <v>34</v>
      </c>
      <c r="P8" s="228" t="s">
        <v>1</v>
      </c>
      <c r="Q8" s="125">
        <v>37459</v>
      </c>
    </row>
    <row r="9" spans="1:19" ht="13.5" customHeight="1">
      <c r="H9" s="198">
        <v>17</v>
      </c>
      <c r="I9" s="231" t="s">
        <v>23</v>
      </c>
      <c r="J9" s="17">
        <v>40425</v>
      </c>
      <c r="K9" s="278">
        <v>7</v>
      </c>
      <c r="L9" s="5">
        <f t="shared" si="0"/>
        <v>17</v>
      </c>
      <c r="M9" s="231" t="s">
        <v>23</v>
      </c>
      <c r="N9" s="17">
        <f t="shared" si="1"/>
        <v>40425</v>
      </c>
      <c r="O9" s="5">
        <f t="shared" si="2"/>
        <v>17</v>
      </c>
      <c r="P9" s="231" t="s">
        <v>23</v>
      </c>
      <c r="Q9" s="125">
        <v>19196</v>
      </c>
    </row>
    <row r="10" spans="1:19" ht="13.5" customHeight="1">
      <c r="G10" s="21"/>
      <c r="H10" s="119">
        <v>3</v>
      </c>
      <c r="I10" s="228" t="s">
        <v>12</v>
      </c>
      <c r="J10" s="17">
        <v>33283</v>
      </c>
      <c r="K10" s="278">
        <v>8</v>
      </c>
      <c r="L10" s="5">
        <f t="shared" si="0"/>
        <v>3</v>
      </c>
      <c r="M10" s="228" t="s">
        <v>12</v>
      </c>
      <c r="N10" s="17">
        <f t="shared" si="1"/>
        <v>33283</v>
      </c>
      <c r="O10" s="5">
        <f t="shared" si="2"/>
        <v>3</v>
      </c>
      <c r="P10" s="228" t="s">
        <v>12</v>
      </c>
      <c r="Q10" s="125">
        <v>12548</v>
      </c>
    </row>
    <row r="11" spans="1:19" ht="13.5" customHeight="1">
      <c r="H11" s="198">
        <v>36</v>
      </c>
      <c r="I11" s="231" t="s">
        <v>5</v>
      </c>
      <c r="J11" s="17">
        <v>31444</v>
      </c>
      <c r="K11" s="278">
        <v>9</v>
      </c>
      <c r="L11" s="5">
        <f t="shared" si="0"/>
        <v>36</v>
      </c>
      <c r="M11" s="231" t="s">
        <v>5</v>
      </c>
      <c r="N11" s="17">
        <f t="shared" si="1"/>
        <v>31444</v>
      </c>
      <c r="O11" s="5">
        <f t="shared" si="2"/>
        <v>36</v>
      </c>
      <c r="P11" s="231" t="s">
        <v>5</v>
      </c>
      <c r="Q11" s="125">
        <v>27058</v>
      </c>
    </row>
    <row r="12" spans="1:19" ht="13.5" customHeight="1" thickBot="1">
      <c r="H12" s="383">
        <v>38</v>
      </c>
      <c r="I12" s="480" t="s">
        <v>40</v>
      </c>
      <c r="J12" s="527">
        <v>28958</v>
      </c>
      <c r="K12" s="277">
        <v>10</v>
      </c>
      <c r="L12" s="5">
        <f t="shared" si="0"/>
        <v>38</v>
      </c>
      <c r="M12" s="480" t="s">
        <v>40</v>
      </c>
      <c r="N12" s="162">
        <f t="shared" si="1"/>
        <v>28958</v>
      </c>
      <c r="O12" s="18">
        <f t="shared" si="2"/>
        <v>38</v>
      </c>
      <c r="P12" s="480" t="s">
        <v>40</v>
      </c>
      <c r="Q12" s="280">
        <v>28566</v>
      </c>
    </row>
    <row r="13" spans="1:19" ht="13.5" customHeight="1" thickTop="1" thickBot="1">
      <c r="H13" s="170">
        <v>24</v>
      </c>
      <c r="I13" s="251" t="s">
        <v>30</v>
      </c>
      <c r="J13" s="531">
        <v>28114</v>
      </c>
      <c r="K13" s="147"/>
      <c r="L13" s="113"/>
      <c r="M13" s="232"/>
      <c r="N13" s="485">
        <f>SUM(J43)</f>
        <v>792016</v>
      </c>
      <c r="O13" s="5"/>
      <c r="P13" s="382" t="s">
        <v>189</v>
      </c>
      <c r="Q13" s="282">
        <v>643654</v>
      </c>
    </row>
    <row r="14" spans="1:19" ht="13.5" customHeight="1">
      <c r="B14" s="24"/>
      <c r="H14" s="119">
        <v>25</v>
      </c>
      <c r="I14" s="228" t="s">
        <v>31</v>
      </c>
      <c r="J14" s="17">
        <v>23898</v>
      </c>
      <c r="K14" s="147"/>
      <c r="L14" s="31"/>
      <c r="N14" t="s">
        <v>67</v>
      </c>
      <c r="O14"/>
    </row>
    <row r="15" spans="1:19" ht="13.5" customHeight="1">
      <c r="H15" s="119">
        <v>31</v>
      </c>
      <c r="I15" s="228" t="s">
        <v>129</v>
      </c>
      <c r="J15" s="17">
        <v>23393</v>
      </c>
      <c r="K15" s="147"/>
      <c r="L15" s="31"/>
      <c r="M15" s="1" t="s">
        <v>222</v>
      </c>
      <c r="N15" s="19"/>
      <c r="O15"/>
      <c r="P15" s="472" t="s">
        <v>223</v>
      </c>
      <c r="Q15" s="124" t="s">
        <v>71</v>
      </c>
    </row>
    <row r="16" spans="1:19" ht="13.5" customHeight="1">
      <c r="B16" s="1"/>
      <c r="C16" s="19"/>
      <c r="D16" s="1"/>
      <c r="E16" s="22"/>
      <c r="F16" s="1"/>
      <c r="H16" s="119">
        <v>2</v>
      </c>
      <c r="I16" s="228" t="s">
        <v>6</v>
      </c>
      <c r="J16" s="17">
        <v>19537</v>
      </c>
      <c r="K16" s="147"/>
      <c r="L16" s="5">
        <f>SUM(L3)</f>
        <v>33</v>
      </c>
      <c r="M16" s="17">
        <f>SUM(N3)</f>
        <v>130040</v>
      </c>
      <c r="N16" s="228" t="s">
        <v>0</v>
      </c>
      <c r="O16" s="5">
        <f>SUM(O3)</f>
        <v>33</v>
      </c>
      <c r="P16" s="17">
        <f>SUM(M16)</f>
        <v>130040</v>
      </c>
      <c r="Q16" s="387">
        <v>124066</v>
      </c>
      <c r="R16" s="114"/>
    </row>
    <row r="17" spans="2:20" ht="13.5" customHeight="1">
      <c r="B17" s="1"/>
      <c r="C17" s="19"/>
      <c r="D17" s="1"/>
      <c r="E17" s="22"/>
      <c r="F17" s="1"/>
      <c r="H17" s="119">
        <v>15</v>
      </c>
      <c r="I17" s="228" t="s">
        <v>22</v>
      </c>
      <c r="J17" s="17">
        <v>10354</v>
      </c>
      <c r="K17" s="147"/>
      <c r="L17" s="5">
        <f t="shared" ref="L17:L25" si="3">SUM(L4)</f>
        <v>26</v>
      </c>
      <c r="M17" s="17">
        <f t="shared" ref="M17:M25" si="4">SUM(N4)</f>
        <v>103309</v>
      </c>
      <c r="N17" s="228" t="s">
        <v>32</v>
      </c>
      <c r="O17" s="5">
        <f t="shared" ref="O17:O25" si="5">SUM(O4)</f>
        <v>26</v>
      </c>
      <c r="P17" s="17">
        <f t="shared" ref="P17:P25" si="6">SUM(M17)</f>
        <v>103309</v>
      </c>
      <c r="Q17" s="388">
        <v>105365</v>
      </c>
      <c r="R17" s="114"/>
      <c r="S17" s="51"/>
    </row>
    <row r="18" spans="2:20" ht="13.5" customHeight="1">
      <c r="B18" s="1"/>
      <c r="C18" s="19"/>
      <c r="D18" s="1"/>
      <c r="E18" s="22"/>
      <c r="F18" s="1"/>
      <c r="H18" s="119">
        <v>14</v>
      </c>
      <c r="I18" s="228" t="s">
        <v>21</v>
      </c>
      <c r="J18" s="197">
        <v>9590</v>
      </c>
      <c r="K18" s="147"/>
      <c r="L18" s="5">
        <f t="shared" si="3"/>
        <v>16</v>
      </c>
      <c r="M18" s="17">
        <f t="shared" si="4"/>
        <v>79978</v>
      </c>
      <c r="N18" s="228" t="s">
        <v>3</v>
      </c>
      <c r="O18" s="5">
        <f t="shared" si="5"/>
        <v>16</v>
      </c>
      <c r="P18" s="17">
        <f t="shared" si="6"/>
        <v>79978</v>
      </c>
      <c r="Q18" s="388">
        <v>77012</v>
      </c>
      <c r="R18" s="114"/>
      <c r="S18" s="160"/>
    </row>
    <row r="19" spans="2:20" ht="13.5" customHeight="1">
      <c r="B19" s="1"/>
      <c r="C19" s="19"/>
      <c r="D19" s="1"/>
      <c r="E19" s="22"/>
      <c r="F19" s="1"/>
      <c r="G19" s="529"/>
      <c r="H19" s="119">
        <v>9</v>
      </c>
      <c r="I19" s="475" t="s">
        <v>217</v>
      </c>
      <c r="J19" s="197">
        <v>9498</v>
      </c>
      <c r="L19" s="5">
        <f t="shared" si="3"/>
        <v>40</v>
      </c>
      <c r="M19" s="17">
        <f t="shared" si="4"/>
        <v>59529</v>
      </c>
      <c r="N19" s="229" t="s">
        <v>2</v>
      </c>
      <c r="O19" s="5">
        <f t="shared" si="5"/>
        <v>40</v>
      </c>
      <c r="P19" s="17">
        <f t="shared" si="6"/>
        <v>59529</v>
      </c>
      <c r="Q19" s="388">
        <v>66104</v>
      </c>
      <c r="R19" s="114"/>
      <c r="S19" s="179"/>
    </row>
    <row r="20" spans="2:20" ht="13.5" customHeight="1">
      <c r="B20" s="23"/>
      <c r="C20" s="19"/>
      <c r="D20" s="1"/>
      <c r="E20" s="22"/>
      <c r="F20" s="1"/>
      <c r="H20" s="119">
        <v>21</v>
      </c>
      <c r="I20" s="475" t="s">
        <v>203</v>
      </c>
      <c r="J20" s="17">
        <v>8101</v>
      </c>
      <c r="L20" s="5">
        <f t="shared" si="3"/>
        <v>13</v>
      </c>
      <c r="M20" s="17">
        <f t="shared" si="4"/>
        <v>59112</v>
      </c>
      <c r="N20" s="228" t="s">
        <v>7</v>
      </c>
      <c r="O20" s="5">
        <f t="shared" si="5"/>
        <v>13</v>
      </c>
      <c r="P20" s="17">
        <f t="shared" si="6"/>
        <v>59112</v>
      </c>
      <c r="Q20" s="388">
        <v>39340</v>
      </c>
      <c r="R20" s="114"/>
      <c r="S20" s="179"/>
    </row>
    <row r="21" spans="2:20" ht="13.5" customHeight="1">
      <c r="B21" s="23"/>
      <c r="C21" s="19"/>
      <c r="D21" s="1"/>
      <c r="E21" s="22"/>
      <c r="F21" s="1"/>
      <c r="H21" s="119">
        <v>37</v>
      </c>
      <c r="I21" s="228" t="s">
        <v>39</v>
      </c>
      <c r="J21" s="17">
        <v>5977</v>
      </c>
      <c r="L21" s="5">
        <f t="shared" si="3"/>
        <v>34</v>
      </c>
      <c r="M21" s="17">
        <f t="shared" si="4"/>
        <v>55687</v>
      </c>
      <c r="N21" s="228" t="s">
        <v>1</v>
      </c>
      <c r="O21" s="5">
        <f t="shared" si="5"/>
        <v>34</v>
      </c>
      <c r="P21" s="17">
        <f t="shared" si="6"/>
        <v>55687</v>
      </c>
      <c r="Q21" s="388">
        <v>50547</v>
      </c>
      <c r="R21" s="114"/>
      <c r="S21" s="33"/>
    </row>
    <row r="22" spans="2:20" ht="13.5" customHeight="1">
      <c r="B22" s="1"/>
      <c r="C22" s="19"/>
      <c r="D22" s="1"/>
      <c r="E22" s="22"/>
      <c r="F22" s="1"/>
      <c r="H22" s="119">
        <v>11</v>
      </c>
      <c r="I22" s="228" t="s">
        <v>19</v>
      </c>
      <c r="J22" s="17">
        <v>4876</v>
      </c>
      <c r="K22" s="19"/>
      <c r="L22" s="5">
        <f t="shared" si="3"/>
        <v>17</v>
      </c>
      <c r="M22" s="17">
        <f t="shared" si="4"/>
        <v>40425</v>
      </c>
      <c r="N22" s="231" t="s">
        <v>23</v>
      </c>
      <c r="O22" s="5">
        <f t="shared" si="5"/>
        <v>17</v>
      </c>
      <c r="P22" s="17">
        <f t="shared" si="6"/>
        <v>40425</v>
      </c>
      <c r="Q22" s="388">
        <v>45056</v>
      </c>
      <c r="R22" s="114"/>
    </row>
    <row r="23" spans="2:20" ht="13.5" customHeight="1">
      <c r="B23" s="23"/>
      <c r="C23" s="19"/>
      <c r="D23" s="1"/>
      <c r="E23" s="22"/>
      <c r="F23" s="1"/>
      <c r="H23" s="119">
        <v>22</v>
      </c>
      <c r="I23" s="228" t="s">
        <v>28</v>
      </c>
      <c r="J23" s="17">
        <v>4542</v>
      </c>
      <c r="K23" s="19"/>
      <c r="L23" s="5">
        <f t="shared" si="3"/>
        <v>3</v>
      </c>
      <c r="M23" s="17">
        <f t="shared" si="4"/>
        <v>33283</v>
      </c>
      <c r="N23" s="228" t="s">
        <v>12</v>
      </c>
      <c r="O23" s="5">
        <f t="shared" si="5"/>
        <v>3</v>
      </c>
      <c r="P23" s="17">
        <f t="shared" si="6"/>
        <v>33283</v>
      </c>
      <c r="Q23" s="388">
        <v>26907</v>
      </c>
      <c r="R23" s="114"/>
      <c r="S23" s="51"/>
    </row>
    <row r="24" spans="2:20" ht="13.5" customHeight="1">
      <c r="B24" s="1"/>
      <c r="C24" s="19"/>
      <c r="D24" s="1"/>
      <c r="E24" s="22"/>
      <c r="F24" s="1"/>
      <c r="H24" s="119">
        <v>30</v>
      </c>
      <c r="I24" s="228" t="s">
        <v>35</v>
      </c>
      <c r="J24" s="17">
        <v>3254</v>
      </c>
      <c r="K24" s="19"/>
      <c r="L24" s="5">
        <f t="shared" si="3"/>
        <v>36</v>
      </c>
      <c r="M24" s="17">
        <f t="shared" si="4"/>
        <v>31444</v>
      </c>
      <c r="N24" s="231" t="s">
        <v>5</v>
      </c>
      <c r="O24" s="5">
        <f t="shared" si="5"/>
        <v>36</v>
      </c>
      <c r="P24" s="17">
        <f t="shared" si="6"/>
        <v>31444</v>
      </c>
      <c r="Q24" s="388">
        <v>35125</v>
      </c>
      <c r="R24" s="114"/>
      <c r="S24" s="160"/>
    </row>
    <row r="25" spans="2:20" ht="13.5" customHeight="1" thickBot="1">
      <c r="B25" s="1"/>
      <c r="C25" s="19"/>
      <c r="D25" s="1"/>
      <c r="E25" s="22"/>
      <c r="F25" s="1"/>
      <c r="H25" s="119">
        <v>12</v>
      </c>
      <c r="I25" s="228" t="s">
        <v>20</v>
      </c>
      <c r="J25" s="309">
        <v>3067</v>
      </c>
      <c r="K25" s="19"/>
      <c r="L25" s="18">
        <f t="shared" si="3"/>
        <v>38</v>
      </c>
      <c r="M25" s="162">
        <f t="shared" si="4"/>
        <v>28958</v>
      </c>
      <c r="N25" s="480" t="s">
        <v>40</v>
      </c>
      <c r="O25" s="18">
        <f t="shared" si="5"/>
        <v>38</v>
      </c>
      <c r="P25" s="162">
        <f t="shared" si="6"/>
        <v>28958</v>
      </c>
      <c r="Q25" s="389">
        <v>26878</v>
      </c>
      <c r="R25" s="182" t="s">
        <v>82</v>
      </c>
      <c r="S25" s="33"/>
      <c r="T25" s="33"/>
    </row>
    <row r="26" spans="2:20" ht="13.5" customHeight="1" thickTop="1">
      <c r="B26" s="1"/>
      <c r="C26" s="1"/>
      <c r="D26" s="1"/>
      <c r="E26" s="1"/>
      <c r="F26" s="1"/>
      <c r="H26" s="119">
        <v>39</v>
      </c>
      <c r="I26" s="228" t="s">
        <v>41</v>
      </c>
      <c r="J26" s="17">
        <v>2607</v>
      </c>
      <c r="K26" s="19"/>
      <c r="L26" s="163"/>
      <c r="M26" s="230">
        <f>SUM(J43-(M16+M17+M18+M19+M20+M21+M22+M23+M24+M25))</f>
        <v>170251</v>
      </c>
      <c r="N26" s="310" t="s">
        <v>47</v>
      </c>
      <c r="O26" s="164"/>
      <c r="P26" s="230">
        <f>SUM(M26)</f>
        <v>170251</v>
      </c>
      <c r="Q26" s="230"/>
      <c r="R26" s="252">
        <v>764316</v>
      </c>
      <c r="T26" s="33"/>
    </row>
    <row r="27" spans="2:20" ht="13.5" customHeight="1">
      <c r="H27" s="119">
        <v>18</v>
      </c>
      <c r="I27" s="228" t="s">
        <v>24</v>
      </c>
      <c r="J27" s="17">
        <v>2536</v>
      </c>
      <c r="K27" s="19"/>
      <c r="M27" s="58" t="s">
        <v>209</v>
      </c>
      <c r="N27" s="58"/>
      <c r="O27" s="155"/>
      <c r="P27" s="156" t="s">
        <v>210</v>
      </c>
    </row>
    <row r="28" spans="2:20" ht="13.5" customHeight="1">
      <c r="H28" s="119">
        <v>1</v>
      </c>
      <c r="I28" s="228" t="s">
        <v>4</v>
      </c>
      <c r="J28" s="17">
        <v>2016</v>
      </c>
      <c r="K28" s="19"/>
      <c r="M28" s="125">
        <f t="shared" ref="M28:M37" si="7">SUM(Q3)</f>
        <v>110914</v>
      </c>
      <c r="N28" s="228" t="s">
        <v>0</v>
      </c>
      <c r="O28" s="5">
        <f>SUM(L3)</f>
        <v>33</v>
      </c>
      <c r="P28" s="125">
        <f t="shared" ref="P28:P37" si="8">SUM(Q3)</f>
        <v>110914</v>
      </c>
    </row>
    <row r="29" spans="2:20" ht="13.5" customHeight="1">
      <c r="H29" s="119">
        <v>27</v>
      </c>
      <c r="I29" s="228" t="s">
        <v>33</v>
      </c>
      <c r="J29" s="309">
        <v>1905</v>
      </c>
      <c r="K29" s="19"/>
      <c r="M29" s="125">
        <f t="shared" si="7"/>
        <v>92505</v>
      </c>
      <c r="N29" s="228" t="s">
        <v>32</v>
      </c>
      <c r="O29" s="5">
        <f t="shared" ref="O29:O37" si="9">SUM(L4)</f>
        <v>26</v>
      </c>
      <c r="P29" s="125">
        <f t="shared" si="8"/>
        <v>92505</v>
      </c>
    </row>
    <row r="30" spans="2:20" ht="13.5" customHeight="1">
      <c r="H30" s="119">
        <v>35</v>
      </c>
      <c r="I30" s="228" t="s">
        <v>38</v>
      </c>
      <c r="J30" s="309">
        <v>1896</v>
      </c>
      <c r="K30" s="19"/>
      <c r="M30" s="125">
        <f t="shared" si="7"/>
        <v>75556</v>
      </c>
      <c r="N30" s="228" t="s">
        <v>3</v>
      </c>
      <c r="O30" s="5">
        <f t="shared" si="9"/>
        <v>16</v>
      </c>
      <c r="P30" s="125">
        <f t="shared" si="8"/>
        <v>75556</v>
      </c>
    </row>
    <row r="31" spans="2:20" ht="13.5" customHeight="1">
      <c r="H31" s="119">
        <v>29</v>
      </c>
      <c r="I31" s="228" t="s">
        <v>118</v>
      </c>
      <c r="J31" s="17">
        <v>1229</v>
      </c>
      <c r="K31" s="19"/>
      <c r="M31" s="125">
        <f t="shared" si="7"/>
        <v>54537</v>
      </c>
      <c r="N31" s="229" t="s">
        <v>2</v>
      </c>
      <c r="O31" s="5">
        <f t="shared" si="9"/>
        <v>40</v>
      </c>
      <c r="P31" s="125">
        <f t="shared" si="8"/>
        <v>54537</v>
      </c>
    </row>
    <row r="32" spans="2:20" ht="13.5" customHeight="1">
      <c r="H32" s="119">
        <v>4</v>
      </c>
      <c r="I32" s="228" t="s">
        <v>13</v>
      </c>
      <c r="J32" s="17">
        <v>1199</v>
      </c>
      <c r="K32" s="19"/>
      <c r="M32" s="125">
        <f t="shared" si="7"/>
        <v>32528</v>
      </c>
      <c r="N32" s="228" t="s">
        <v>7</v>
      </c>
      <c r="O32" s="5">
        <f t="shared" si="9"/>
        <v>13</v>
      </c>
      <c r="P32" s="125">
        <f t="shared" si="8"/>
        <v>32528</v>
      </c>
      <c r="S32" s="14"/>
    </row>
    <row r="33" spans="7:21" ht="13.5" customHeight="1">
      <c r="H33" s="119">
        <v>10</v>
      </c>
      <c r="I33" s="228" t="s">
        <v>18</v>
      </c>
      <c r="J33" s="17">
        <v>609</v>
      </c>
      <c r="K33" s="19"/>
      <c r="M33" s="125">
        <f t="shared" si="7"/>
        <v>37459</v>
      </c>
      <c r="N33" s="228" t="s">
        <v>1</v>
      </c>
      <c r="O33" s="5">
        <f t="shared" si="9"/>
        <v>34</v>
      </c>
      <c r="P33" s="125">
        <f t="shared" si="8"/>
        <v>37459</v>
      </c>
      <c r="S33" s="33"/>
      <c r="T33" s="33"/>
    </row>
    <row r="34" spans="7:21" ht="13.5" customHeight="1">
      <c r="H34" s="119">
        <v>6</v>
      </c>
      <c r="I34" s="228" t="s">
        <v>15</v>
      </c>
      <c r="J34" s="17">
        <v>573</v>
      </c>
      <c r="K34" s="19"/>
      <c r="M34" s="125">
        <f t="shared" si="7"/>
        <v>19196</v>
      </c>
      <c r="N34" s="231" t="s">
        <v>23</v>
      </c>
      <c r="O34" s="5">
        <f t="shared" si="9"/>
        <v>17</v>
      </c>
      <c r="P34" s="125">
        <f t="shared" si="8"/>
        <v>19196</v>
      </c>
      <c r="S34" s="33"/>
      <c r="T34" s="33"/>
    </row>
    <row r="35" spans="7:21" ht="13.5" customHeight="1">
      <c r="H35" s="119">
        <v>32</v>
      </c>
      <c r="I35" s="228" t="s">
        <v>37</v>
      </c>
      <c r="J35" s="197">
        <v>409</v>
      </c>
      <c r="K35" s="19"/>
      <c r="M35" s="125">
        <f t="shared" si="7"/>
        <v>12548</v>
      </c>
      <c r="N35" s="228" t="s">
        <v>12</v>
      </c>
      <c r="O35" s="5">
        <f t="shared" si="9"/>
        <v>3</v>
      </c>
      <c r="P35" s="125">
        <f t="shared" si="8"/>
        <v>12548</v>
      </c>
      <c r="S35" s="33"/>
    </row>
    <row r="36" spans="7:21" ht="13.5" customHeight="1">
      <c r="H36" s="119">
        <v>23</v>
      </c>
      <c r="I36" s="228" t="s">
        <v>29</v>
      </c>
      <c r="J36" s="17">
        <v>354</v>
      </c>
      <c r="K36" s="19"/>
      <c r="M36" s="125">
        <f t="shared" si="7"/>
        <v>27058</v>
      </c>
      <c r="N36" s="231" t="s">
        <v>5</v>
      </c>
      <c r="O36" s="5">
        <f t="shared" si="9"/>
        <v>36</v>
      </c>
      <c r="P36" s="125">
        <f t="shared" si="8"/>
        <v>27058</v>
      </c>
      <c r="S36" s="33"/>
    </row>
    <row r="37" spans="7:21" ht="13.5" customHeight="1" thickBot="1">
      <c r="H37" s="119">
        <v>19</v>
      </c>
      <c r="I37" s="228" t="s">
        <v>25</v>
      </c>
      <c r="J37" s="17">
        <v>277</v>
      </c>
      <c r="K37" s="19"/>
      <c r="M37" s="161">
        <f t="shared" si="7"/>
        <v>28566</v>
      </c>
      <c r="N37" s="480" t="s">
        <v>40</v>
      </c>
      <c r="O37" s="18">
        <f t="shared" si="9"/>
        <v>38</v>
      </c>
      <c r="P37" s="161">
        <f t="shared" si="8"/>
        <v>28566</v>
      </c>
      <c r="S37" s="33"/>
    </row>
    <row r="38" spans="7:21" ht="13.5" customHeight="1" thickTop="1">
      <c r="G38" s="529"/>
      <c r="H38" s="119">
        <v>20</v>
      </c>
      <c r="I38" s="228" t="s">
        <v>26</v>
      </c>
      <c r="J38" s="309">
        <v>215</v>
      </c>
      <c r="K38" s="19"/>
      <c r="M38" s="493">
        <f>SUM(Q13-(Q3+Q4+Q5+Q6+Q7+Q8+Q9+Q10+Q11+Q12))</f>
        <v>152787</v>
      </c>
      <c r="N38" s="494" t="s">
        <v>213</v>
      </c>
      <c r="O38" s="495"/>
      <c r="P38" s="496">
        <f>SUM(M38)</f>
        <v>152787</v>
      </c>
      <c r="U38" s="33"/>
    </row>
    <row r="39" spans="7:21" ht="13.5" customHeight="1">
      <c r="H39" s="119">
        <v>28</v>
      </c>
      <c r="I39" s="228" t="s">
        <v>34</v>
      </c>
      <c r="J39" s="17">
        <v>121</v>
      </c>
      <c r="K39" s="19"/>
      <c r="P39" s="33"/>
    </row>
    <row r="40" spans="7:21" ht="13.5" customHeight="1">
      <c r="H40" s="119">
        <v>5</v>
      </c>
      <c r="I40" s="228" t="s">
        <v>14</v>
      </c>
      <c r="J40" s="17">
        <v>104</v>
      </c>
      <c r="K40" s="19"/>
    </row>
    <row r="41" spans="7:21" ht="13.5" customHeight="1">
      <c r="H41" s="119">
        <v>7</v>
      </c>
      <c r="I41" s="228" t="s">
        <v>16</v>
      </c>
      <c r="J41" s="17">
        <v>0</v>
      </c>
      <c r="K41" s="19"/>
    </row>
    <row r="42" spans="7:21" ht="13.5" customHeight="1" thickBot="1">
      <c r="H42" s="198">
        <v>8</v>
      </c>
      <c r="I42" s="231" t="s">
        <v>17</v>
      </c>
      <c r="J42" s="162">
        <v>0</v>
      </c>
      <c r="K42" s="19"/>
    </row>
    <row r="43" spans="7:21" ht="13.5" customHeight="1" thickTop="1">
      <c r="H43" s="163"/>
      <c r="I43" s="410" t="s">
        <v>112</v>
      </c>
      <c r="J43" s="411">
        <f>SUM(J3:J42)</f>
        <v>792016</v>
      </c>
    </row>
    <row r="44" spans="7:21" ht="13.5" customHeight="1"/>
    <row r="45" spans="7:21" ht="13.5" customHeight="1"/>
    <row r="46" spans="7:21" ht="13.5" customHeight="1"/>
    <row r="47" spans="7:21" ht="13.5" customHeight="1"/>
    <row r="48" spans="7:21" ht="13.5" customHeight="1"/>
    <row r="49" spans="1:16" ht="13.5" customHeight="1"/>
    <row r="50" spans="1:16" ht="13.5" customHeight="1"/>
    <row r="51" spans="1:16" ht="13.5" customHeight="1"/>
    <row r="52" spans="1:16" ht="13.5" customHeight="1">
      <c r="A52" s="40" t="s">
        <v>48</v>
      </c>
      <c r="B52" s="27" t="s">
        <v>11</v>
      </c>
      <c r="C52" s="12" t="s">
        <v>221</v>
      </c>
      <c r="D52" s="12" t="s">
        <v>208</v>
      </c>
      <c r="E52" s="29" t="s">
        <v>45</v>
      </c>
      <c r="F52" s="28" t="s">
        <v>44</v>
      </c>
      <c r="G52" s="28" t="s">
        <v>42</v>
      </c>
      <c r="I52" s="227"/>
    </row>
    <row r="53" spans="1:16" ht="13.5" customHeight="1">
      <c r="A53" s="13">
        <v>1</v>
      </c>
      <c r="B53" s="228" t="s">
        <v>0</v>
      </c>
      <c r="C53" s="17">
        <f t="shared" ref="C53:C62" si="10">SUM(J3)</f>
        <v>130040</v>
      </c>
      <c r="D53" s="126">
        <f t="shared" ref="D53:D63" si="11">SUM(Q3)</f>
        <v>110914</v>
      </c>
      <c r="E53" s="123">
        <f t="shared" ref="E53:E62" si="12">SUM(P16/Q16*100)</f>
        <v>104.81517901761966</v>
      </c>
      <c r="F53" s="25">
        <f t="shared" ref="F53:F63" si="13">SUM(C53/D53*100)</f>
        <v>117.24399083974973</v>
      </c>
      <c r="G53" s="26"/>
      <c r="I53" s="227"/>
    </row>
    <row r="54" spans="1:16" ht="13.5" customHeight="1">
      <c r="A54" s="13">
        <v>2</v>
      </c>
      <c r="B54" s="228" t="s">
        <v>32</v>
      </c>
      <c r="C54" s="17">
        <f t="shared" si="10"/>
        <v>103309</v>
      </c>
      <c r="D54" s="126">
        <f t="shared" si="11"/>
        <v>92505</v>
      </c>
      <c r="E54" s="123">
        <f t="shared" si="12"/>
        <v>98.048687894462105</v>
      </c>
      <c r="F54" s="25">
        <f t="shared" si="13"/>
        <v>111.67936868277391</v>
      </c>
      <c r="G54" s="26"/>
      <c r="I54" s="227"/>
    </row>
    <row r="55" spans="1:16" ht="13.5" customHeight="1">
      <c r="A55" s="13">
        <v>3</v>
      </c>
      <c r="B55" s="228" t="s">
        <v>3</v>
      </c>
      <c r="C55" s="17">
        <f t="shared" si="10"/>
        <v>79978</v>
      </c>
      <c r="D55" s="126">
        <f t="shared" si="11"/>
        <v>75556</v>
      </c>
      <c r="E55" s="123">
        <f t="shared" si="12"/>
        <v>103.85134784189476</v>
      </c>
      <c r="F55" s="25">
        <f t="shared" si="13"/>
        <v>105.85261263169042</v>
      </c>
      <c r="G55" s="26"/>
      <c r="I55" s="227"/>
    </row>
    <row r="56" spans="1:16" ht="13.5" customHeight="1">
      <c r="A56" s="13">
        <v>4</v>
      </c>
      <c r="B56" s="229" t="s">
        <v>2</v>
      </c>
      <c r="C56" s="17">
        <f t="shared" si="10"/>
        <v>59529</v>
      </c>
      <c r="D56" s="126">
        <f t="shared" si="11"/>
        <v>54537</v>
      </c>
      <c r="E56" s="123">
        <f t="shared" si="12"/>
        <v>90.053551978700227</v>
      </c>
      <c r="F56" s="25">
        <f t="shared" si="13"/>
        <v>109.15341877991089</v>
      </c>
      <c r="G56" s="26"/>
      <c r="I56" s="227"/>
    </row>
    <row r="57" spans="1:16" ht="13.5" customHeight="1">
      <c r="A57" s="13">
        <v>5</v>
      </c>
      <c r="B57" s="228" t="s">
        <v>7</v>
      </c>
      <c r="C57" s="17">
        <f t="shared" si="10"/>
        <v>59112</v>
      </c>
      <c r="D57" s="126">
        <f t="shared" si="11"/>
        <v>32528</v>
      </c>
      <c r="E57" s="123">
        <f t="shared" si="12"/>
        <v>150.25927808845958</v>
      </c>
      <c r="F57" s="25">
        <f t="shared" si="13"/>
        <v>181.72651254303983</v>
      </c>
      <c r="G57" s="26"/>
      <c r="I57" s="227"/>
      <c r="P57" s="33"/>
    </row>
    <row r="58" spans="1:16" ht="13.5" customHeight="1">
      <c r="A58" s="13">
        <v>6</v>
      </c>
      <c r="B58" s="228" t="s">
        <v>1</v>
      </c>
      <c r="C58" s="17">
        <f t="shared" si="10"/>
        <v>55687</v>
      </c>
      <c r="D58" s="126">
        <f t="shared" si="11"/>
        <v>37459</v>
      </c>
      <c r="E58" s="123">
        <f t="shared" si="12"/>
        <v>110.16875383306626</v>
      </c>
      <c r="F58" s="25">
        <f t="shared" si="13"/>
        <v>148.66120291518726</v>
      </c>
      <c r="G58" s="26"/>
    </row>
    <row r="59" spans="1:16" ht="13.5" customHeight="1">
      <c r="A59" s="13">
        <v>7</v>
      </c>
      <c r="B59" s="231" t="s">
        <v>23</v>
      </c>
      <c r="C59" s="17">
        <f t="shared" si="10"/>
        <v>40425</v>
      </c>
      <c r="D59" s="126">
        <f t="shared" si="11"/>
        <v>19196</v>
      </c>
      <c r="E59" s="123">
        <f t="shared" si="12"/>
        <v>89.7216796875</v>
      </c>
      <c r="F59" s="25">
        <f t="shared" si="13"/>
        <v>210.59074807251511</v>
      </c>
      <c r="G59" s="26"/>
    </row>
    <row r="60" spans="1:16" ht="13.5" customHeight="1">
      <c r="A60" s="13">
        <v>8</v>
      </c>
      <c r="B60" s="228" t="s">
        <v>12</v>
      </c>
      <c r="C60" s="17">
        <f t="shared" si="10"/>
        <v>33283</v>
      </c>
      <c r="D60" s="126">
        <f t="shared" si="11"/>
        <v>12548</v>
      </c>
      <c r="E60" s="123">
        <f t="shared" si="12"/>
        <v>123.69643587170624</v>
      </c>
      <c r="F60" s="25">
        <f t="shared" si="13"/>
        <v>265.24545744341725</v>
      </c>
      <c r="G60" s="26"/>
    </row>
    <row r="61" spans="1:16" ht="13.5" customHeight="1">
      <c r="A61" s="13">
        <v>9</v>
      </c>
      <c r="B61" s="231" t="s">
        <v>5</v>
      </c>
      <c r="C61" s="17">
        <f t="shared" si="10"/>
        <v>31444</v>
      </c>
      <c r="D61" s="126">
        <f t="shared" si="11"/>
        <v>27058</v>
      </c>
      <c r="E61" s="123">
        <f t="shared" si="12"/>
        <v>89.520284697508899</v>
      </c>
      <c r="F61" s="25">
        <f t="shared" si="13"/>
        <v>116.20962377115825</v>
      </c>
      <c r="G61" s="26"/>
    </row>
    <row r="62" spans="1:16" ht="13.5" customHeight="1" thickBot="1">
      <c r="A62" s="183">
        <v>10</v>
      </c>
      <c r="B62" s="480" t="s">
        <v>40</v>
      </c>
      <c r="C62" s="162">
        <f t="shared" si="10"/>
        <v>28958</v>
      </c>
      <c r="D62" s="184">
        <f t="shared" si="11"/>
        <v>28566</v>
      </c>
      <c r="E62" s="185">
        <f t="shared" si="12"/>
        <v>107.73867103207084</v>
      </c>
      <c r="F62" s="186">
        <f t="shared" si="13"/>
        <v>101.37226072953862</v>
      </c>
      <c r="G62" s="187"/>
    </row>
    <row r="63" spans="1:16" ht="13.5" customHeight="1" thickTop="1">
      <c r="A63" s="163"/>
      <c r="B63" s="188" t="s">
        <v>83</v>
      </c>
      <c r="C63" s="189">
        <f>SUM(J43)</f>
        <v>792016</v>
      </c>
      <c r="D63" s="189">
        <f t="shared" si="11"/>
        <v>643654</v>
      </c>
      <c r="E63" s="190">
        <f>SUM(C63/R26*100)</f>
        <v>103.62415545402688</v>
      </c>
      <c r="F63" s="191">
        <f t="shared" si="13"/>
        <v>123.04996162534529</v>
      </c>
      <c r="G63" s="163"/>
    </row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F159"/>
  <sheetViews>
    <sheetView zoomScaleNormal="100" workbookViewId="0">
      <selection activeCell="H57" sqref="H57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style="58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style="1" customWidth="1"/>
    <col min="18" max="18" width="13.75" style="57" customWidth="1"/>
    <col min="19" max="30" width="7.625" style="1" customWidth="1"/>
    <col min="31" max="32" width="9" style="1"/>
  </cols>
  <sheetData>
    <row r="1" spans="8:30" ht="12.75" customHeight="1">
      <c r="H1" s="145" t="s">
        <v>74</v>
      </c>
      <c r="R1" s="148"/>
    </row>
    <row r="2" spans="8:30">
      <c r="H2" s="261" t="s">
        <v>221</v>
      </c>
      <c r="I2" s="119"/>
      <c r="J2" s="263" t="s">
        <v>126</v>
      </c>
      <c r="K2" s="5"/>
      <c r="L2" s="419" t="s">
        <v>208</v>
      </c>
      <c r="R2" s="56"/>
      <c r="S2" s="149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8:30">
      <c r="H3" s="253" t="s">
        <v>123</v>
      </c>
      <c r="I3" s="119"/>
      <c r="J3" s="206" t="s">
        <v>124</v>
      </c>
      <c r="K3" s="5"/>
      <c r="L3" s="419" t="s">
        <v>123</v>
      </c>
      <c r="M3" s="1"/>
      <c r="N3" s="129"/>
      <c r="O3" s="129"/>
      <c r="S3" s="31"/>
      <c r="T3" s="31"/>
      <c r="U3" s="31"/>
    </row>
    <row r="4" spans="8:30">
      <c r="H4" s="52">
        <v>18998</v>
      </c>
      <c r="I4" s="119">
        <v>26</v>
      </c>
      <c r="J4" s="228" t="s">
        <v>32</v>
      </c>
      <c r="K4" s="165">
        <f>SUM(I4)</f>
        <v>26</v>
      </c>
      <c r="L4" s="436">
        <v>14298</v>
      </c>
      <c r="M4" s="54"/>
      <c r="N4" s="130"/>
      <c r="O4" s="130"/>
      <c r="S4" s="31"/>
      <c r="T4" s="31"/>
      <c r="U4" s="31"/>
    </row>
    <row r="5" spans="8:30">
      <c r="H5" s="53">
        <v>16913</v>
      </c>
      <c r="I5" s="119">
        <v>33</v>
      </c>
      <c r="J5" s="228" t="s">
        <v>0</v>
      </c>
      <c r="K5" s="165">
        <f t="shared" ref="K5:K13" si="0">SUM(I5)</f>
        <v>33</v>
      </c>
      <c r="L5" s="437">
        <v>27627</v>
      </c>
      <c r="M5" s="54"/>
      <c r="N5" s="130"/>
      <c r="O5" s="130"/>
      <c r="S5" s="31"/>
      <c r="T5" s="31"/>
      <c r="U5" s="31"/>
    </row>
    <row r="6" spans="8:30">
      <c r="H6" s="127">
        <v>5073</v>
      </c>
      <c r="I6" s="119">
        <v>38</v>
      </c>
      <c r="J6" s="228" t="s">
        <v>40</v>
      </c>
      <c r="K6" s="165">
        <f t="shared" si="0"/>
        <v>38</v>
      </c>
      <c r="L6" s="437">
        <v>4535</v>
      </c>
      <c r="M6" s="54"/>
      <c r="N6" s="262"/>
      <c r="O6" s="130"/>
      <c r="S6" s="31"/>
      <c r="T6" s="31"/>
      <c r="U6" s="31"/>
    </row>
    <row r="7" spans="8:30">
      <c r="H7" s="274">
        <v>4930</v>
      </c>
      <c r="I7" s="119">
        <v>14</v>
      </c>
      <c r="J7" s="228" t="s">
        <v>21</v>
      </c>
      <c r="K7" s="165">
        <f t="shared" si="0"/>
        <v>14</v>
      </c>
      <c r="L7" s="437">
        <v>5209</v>
      </c>
      <c r="M7" s="54"/>
      <c r="N7" s="130"/>
      <c r="O7" s="130"/>
      <c r="S7" s="31"/>
      <c r="T7" s="31"/>
      <c r="U7" s="31"/>
    </row>
    <row r="8" spans="8:30">
      <c r="H8" s="274">
        <v>2560</v>
      </c>
      <c r="I8" s="119">
        <v>15</v>
      </c>
      <c r="J8" s="228" t="s">
        <v>22</v>
      </c>
      <c r="K8" s="165">
        <f t="shared" si="0"/>
        <v>15</v>
      </c>
      <c r="L8" s="437">
        <v>340</v>
      </c>
      <c r="M8" s="54"/>
      <c r="N8" s="130"/>
      <c r="O8" s="130"/>
      <c r="S8" s="31"/>
      <c r="T8" s="31"/>
      <c r="U8" s="31"/>
    </row>
    <row r="9" spans="8:30">
      <c r="H9" s="53">
        <v>2152</v>
      </c>
      <c r="I9" s="119">
        <v>34</v>
      </c>
      <c r="J9" s="228" t="s">
        <v>1</v>
      </c>
      <c r="K9" s="165">
        <f t="shared" si="0"/>
        <v>34</v>
      </c>
      <c r="L9" s="437">
        <v>1214</v>
      </c>
      <c r="M9" s="54"/>
      <c r="N9" s="130"/>
      <c r="O9" s="130"/>
      <c r="S9" s="31"/>
      <c r="T9" s="31"/>
      <c r="U9" s="31"/>
    </row>
    <row r="10" spans="8:30">
      <c r="H10" s="53">
        <v>1524</v>
      </c>
      <c r="I10" s="198">
        <v>36</v>
      </c>
      <c r="J10" s="231" t="s">
        <v>5</v>
      </c>
      <c r="K10" s="165">
        <f t="shared" si="0"/>
        <v>36</v>
      </c>
      <c r="L10" s="437">
        <v>1275</v>
      </c>
      <c r="S10" s="31"/>
      <c r="T10" s="31"/>
      <c r="U10" s="31"/>
    </row>
    <row r="11" spans="8:30">
      <c r="H11" s="52">
        <v>1474</v>
      </c>
      <c r="I11" s="119">
        <v>16</v>
      </c>
      <c r="J11" s="228" t="s">
        <v>3</v>
      </c>
      <c r="K11" s="165">
        <f t="shared" si="0"/>
        <v>16</v>
      </c>
      <c r="L11" s="437">
        <v>1491</v>
      </c>
      <c r="M11" s="54"/>
      <c r="N11" s="130"/>
      <c r="O11" s="130"/>
      <c r="S11" s="31"/>
      <c r="T11" s="31"/>
      <c r="U11" s="31"/>
    </row>
    <row r="12" spans="8:30">
      <c r="H12" s="18">
        <v>1353</v>
      </c>
      <c r="I12" s="198">
        <v>37</v>
      </c>
      <c r="J12" s="231" t="s">
        <v>39</v>
      </c>
      <c r="K12" s="165">
        <f t="shared" si="0"/>
        <v>37</v>
      </c>
      <c r="L12" s="437">
        <v>1941</v>
      </c>
      <c r="M12" s="54"/>
      <c r="N12" s="130"/>
      <c r="O12" s="130"/>
      <c r="S12" s="31"/>
      <c r="T12" s="31"/>
      <c r="U12" s="31"/>
    </row>
    <row r="13" spans="8:30" ht="14.25" thickBot="1">
      <c r="H13" s="532">
        <v>1349</v>
      </c>
      <c r="I13" s="487">
        <v>17</v>
      </c>
      <c r="J13" s="488" t="s">
        <v>23</v>
      </c>
      <c r="K13" s="165">
        <f t="shared" si="0"/>
        <v>17</v>
      </c>
      <c r="L13" s="437">
        <v>1202</v>
      </c>
      <c r="M13" s="54"/>
      <c r="N13" s="130"/>
      <c r="O13" s="130"/>
      <c r="S13" s="31"/>
      <c r="T13" s="31"/>
      <c r="U13" s="31"/>
    </row>
    <row r="14" spans="8:30" ht="14.25" thickTop="1">
      <c r="H14" s="127">
        <v>1056</v>
      </c>
      <c r="I14" s="170">
        <v>24</v>
      </c>
      <c r="J14" s="251" t="s">
        <v>30</v>
      </c>
      <c r="K14" s="151" t="s">
        <v>9</v>
      </c>
      <c r="L14" s="438">
        <v>63387</v>
      </c>
      <c r="S14" s="31"/>
      <c r="T14" s="31"/>
      <c r="U14" s="31"/>
    </row>
    <row r="15" spans="8:30">
      <c r="H15" s="53">
        <v>849</v>
      </c>
      <c r="I15" s="119">
        <v>25</v>
      </c>
      <c r="J15" s="228" t="s">
        <v>31</v>
      </c>
      <c r="K15" s="61"/>
      <c r="L15" s="1" t="s">
        <v>68</v>
      </c>
      <c r="M15" s="233" t="s">
        <v>113</v>
      </c>
      <c r="N15" s="51" t="s">
        <v>84</v>
      </c>
      <c r="S15" s="31"/>
      <c r="T15" s="31"/>
      <c r="U15" s="31"/>
    </row>
    <row r="16" spans="8:30">
      <c r="H16" s="127">
        <v>679</v>
      </c>
      <c r="I16" s="119">
        <v>27</v>
      </c>
      <c r="J16" s="228" t="s">
        <v>33</v>
      </c>
      <c r="K16" s="165">
        <f>SUM(I4)</f>
        <v>26</v>
      </c>
      <c r="L16" s="228" t="s">
        <v>32</v>
      </c>
      <c r="M16" s="439">
        <v>19075</v>
      </c>
      <c r="N16" s="128">
        <f>SUM(H4)</f>
        <v>18998</v>
      </c>
      <c r="O16" s="54"/>
      <c r="P16" s="21"/>
      <c r="S16" s="31"/>
      <c r="T16" s="31"/>
      <c r="U16" s="31"/>
    </row>
    <row r="17" spans="1:21">
      <c r="H17" s="127">
        <v>369</v>
      </c>
      <c r="I17" s="415">
        <v>40</v>
      </c>
      <c r="J17" s="229" t="s">
        <v>2</v>
      </c>
      <c r="K17" s="165">
        <f t="shared" ref="K17:K25" si="1">SUM(I5)</f>
        <v>33</v>
      </c>
      <c r="L17" s="228" t="s">
        <v>0</v>
      </c>
      <c r="M17" s="440">
        <v>33909</v>
      </c>
      <c r="N17" s="128">
        <f t="shared" ref="N17:N25" si="2">SUM(H5)</f>
        <v>16913</v>
      </c>
      <c r="O17" s="54"/>
      <c r="P17" s="21"/>
      <c r="S17" s="31"/>
      <c r="T17" s="31"/>
      <c r="U17" s="31"/>
    </row>
    <row r="18" spans="1:21">
      <c r="H18" s="528">
        <v>199</v>
      </c>
      <c r="I18" s="119">
        <v>23</v>
      </c>
      <c r="J18" s="228" t="s">
        <v>29</v>
      </c>
      <c r="K18" s="165">
        <f t="shared" si="1"/>
        <v>38</v>
      </c>
      <c r="L18" s="228" t="s">
        <v>40</v>
      </c>
      <c r="M18" s="440">
        <v>5318</v>
      </c>
      <c r="N18" s="128">
        <f t="shared" si="2"/>
        <v>5073</v>
      </c>
      <c r="O18" s="54"/>
      <c r="P18" s="21"/>
      <c r="S18" s="31"/>
      <c r="T18" s="31"/>
      <c r="U18" s="31"/>
    </row>
    <row r="19" spans="1:21">
      <c r="H19" s="128">
        <v>170</v>
      </c>
      <c r="I19" s="119">
        <v>19</v>
      </c>
      <c r="J19" s="228" t="s">
        <v>25</v>
      </c>
      <c r="K19" s="165">
        <f t="shared" si="1"/>
        <v>14</v>
      </c>
      <c r="L19" s="228" t="s">
        <v>21</v>
      </c>
      <c r="M19" s="440">
        <v>4752</v>
      </c>
      <c r="N19" s="128">
        <f t="shared" si="2"/>
        <v>4930</v>
      </c>
      <c r="O19" s="54"/>
      <c r="P19" s="21"/>
      <c r="S19" s="31"/>
      <c r="T19" s="31"/>
      <c r="U19" s="31"/>
    </row>
    <row r="20" spans="1:21" ht="14.25" thickBot="1">
      <c r="H20" s="127">
        <v>162</v>
      </c>
      <c r="I20" s="119">
        <v>1</v>
      </c>
      <c r="J20" s="228" t="s">
        <v>4</v>
      </c>
      <c r="K20" s="165">
        <f t="shared" si="1"/>
        <v>15</v>
      </c>
      <c r="L20" s="228" t="s">
        <v>22</v>
      </c>
      <c r="M20" s="440">
        <v>2760</v>
      </c>
      <c r="N20" s="128">
        <f t="shared" si="2"/>
        <v>2560</v>
      </c>
      <c r="O20" s="54"/>
      <c r="P20" s="21"/>
      <c r="S20" s="31"/>
      <c r="T20" s="31"/>
      <c r="U20" s="31"/>
    </row>
    <row r="21" spans="1:21">
      <c r="A21" s="73" t="s">
        <v>48</v>
      </c>
      <c r="B21" s="74" t="s">
        <v>57</v>
      </c>
      <c r="C21" s="74" t="s">
        <v>221</v>
      </c>
      <c r="D21" s="74" t="s">
        <v>208</v>
      </c>
      <c r="E21" s="74" t="s">
        <v>55</v>
      </c>
      <c r="F21" s="74" t="s">
        <v>54</v>
      </c>
      <c r="G21" s="74" t="s">
        <v>56</v>
      </c>
      <c r="H21" s="127">
        <v>145</v>
      </c>
      <c r="I21" s="119">
        <v>21</v>
      </c>
      <c r="J21" s="228" t="s">
        <v>27</v>
      </c>
      <c r="K21" s="165">
        <f t="shared" si="1"/>
        <v>34</v>
      </c>
      <c r="L21" s="228" t="s">
        <v>1</v>
      </c>
      <c r="M21" s="440">
        <v>1924</v>
      </c>
      <c r="N21" s="128">
        <f t="shared" si="2"/>
        <v>2152</v>
      </c>
      <c r="O21" s="54"/>
      <c r="P21" s="21"/>
      <c r="S21" s="31"/>
      <c r="T21" s="31"/>
      <c r="U21" s="31"/>
    </row>
    <row r="22" spans="1:21">
      <c r="A22" s="76">
        <v>1</v>
      </c>
      <c r="B22" s="228" t="s">
        <v>32</v>
      </c>
      <c r="C22" s="52">
        <f t="shared" ref="C22:C31" si="3">SUM(H4)</f>
        <v>18998</v>
      </c>
      <c r="D22" s="128">
        <f>SUM(L4)</f>
        <v>14298</v>
      </c>
      <c r="E22" s="66">
        <f t="shared" ref="E22:E32" si="4">SUM(N16/M16*100)</f>
        <v>99.596330275229363</v>
      </c>
      <c r="F22" s="70">
        <f>SUM(C22/D22*100)</f>
        <v>132.87173031193174</v>
      </c>
      <c r="G22" s="5"/>
      <c r="H22" s="533">
        <v>130</v>
      </c>
      <c r="I22" s="119">
        <v>2</v>
      </c>
      <c r="J22" s="228" t="s">
        <v>6</v>
      </c>
      <c r="K22" s="165">
        <f t="shared" si="1"/>
        <v>36</v>
      </c>
      <c r="L22" s="231" t="s">
        <v>5</v>
      </c>
      <c r="M22" s="440">
        <v>2042</v>
      </c>
      <c r="N22" s="128">
        <f t="shared" si="2"/>
        <v>1524</v>
      </c>
      <c r="O22" s="54"/>
      <c r="P22" s="21"/>
      <c r="S22" s="31"/>
      <c r="T22" s="31"/>
      <c r="U22" s="31"/>
    </row>
    <row r="23" spans="1:21">
      <c r="A23" s="76">
        <v>2</v>
      </c>
      <c r="B23" s="228" t="s">
        <v>0</v>
      </c>
      <c r="C23" s="52">
        <f t="shared" si="3"/>
        <v>16913</v>
      </c>
      <c r="D23" s="128">
        <f t="shared" ref="D23:D31" si="5">SUM(L5)</f>
        <v>27627</v>
      </c>
      <c r="E23" s="66">
        <f t="shared" si="4"/>
        <v>49.87761361290513</v>
      </c>
      <c r="F23" s="70">
        <f t="shared" ref="F23:F32" si="6">SUM(C23/D23*100)</f>
        <v>61.219097259926883</v>
      </c>
      <c r="G23" s="5"/>
      <c r="H23" s="180">
        <v>60</v>
      </c>
      <c r="I23" s="119">
        <v>6</v>
      </c>
      <c r="J23" s="228" t="s">
        <v>15</v>
      </c>
      <c r="K23" s="165">
        <f t="shared" si="1"/>
        <v>16</v>
      </c>
      <c r="L23" s="228" t="s">
        <v>3</v>
      </c>
      <c r="M23" s="440">
        <v>1489</v>
      </c>
      <c r="N23" s="128">
        <f t="shared" si="2"/>
        <v>1474</v>
      </c>
      <c r="O23" s="54"/>
      <c r="P23" s="21"/>
      <c r="S23" s="31"/>
      <c r="T23" s="31"/>
      <c r="U23" s="31"/>
    </row>
    <row r="24" spans="1:21">
      <c r="A24" s="76">
        <v>3</v>
      </c>
      <c r="B24" s="228" t="s">
        <v>40</v>
      </c>
      <c r="C24" s="52">
        <f t="shared" si="3"/>
        <v>5073</v>
      </c>
      <c r="D24" s="128">
        <f t="shared" si="5"/>
        <v>4535</v>
      </c>
      <c r="E24" s="66">
        <f t="shared" si="4"/>
        <v>95.39300488905603</v>
      </c>
      <c r="F24" s="70">
        <f t="shared" si="6"/>
        <v>111.8632855567806</v>
      </c>
      <c r="G24" s="5"/>
      <c r="H24" s="131">
        <v>36</v>
      </c>
      <c r="I24" s="119">
        <v>22</v>
      </c>
      <c r="J24" s="228" t="s">
        <v>28</v>
      </c>
      <c r="K24" s="165">
        <f t="shared" si="1"/>
        <v>37</v>
      </c>
      <c r="L24" s="231" t="s">
        <v>39</v>
      </c>
      <c r="M24" s="440">
        <v>1681</v>
      </c>
      <c r="N24" s="128">
        <f t="shared" si="2"/>
        <v>1353</v>
      </c>
      <c r="O24" s="54"/>
      <c r="P24" s="21"/>
      <c r="S24" s="31"/>
      <c r="T24" s="31"/>
      <c r="U24" s="31"/>
    </row>
    <row r="25" spans="1:21" ht="14.25" thickBot="1">
      <c r="A25" s="76">
        <v>4</v>
      </c>
      <c r="B25" s="228" t="s">
        <v>21</v>
      </c>
      <c r="C25" s="52">
        <f t="shared" si="3"/>
        <v>4930</v>
      </c>
      <c r="D25" s="128">
        <f t="shared" si="5"/>
        <v>5209</v>
      </c>
      <c r="E25" s="66">
        <f t="shared" si="4"/>
        <v>103.74579124579124</v>
      </c>
      <c r="F25" s="70">
        <f t="shared" si="6"/>
        <v>94.643885582645424</v>
      </c>
      <c r="G25" s="5"/>
      <c r="H25" s="180">
        <v>35</v>
      </c>
      <c r="I25" s="119">
        <v>31</v>
      </c>
      <c r="J25" s="228" t="s">
        <v>129</v>
      </c>
      <c r="K25" s="258">
        <f t="shared" si="1"/>
        <v>17</v>
      </c>
      <c r="L25" s="488" t="s">
        <v>23</v>
      </c>
      <c r="M25" s="441">
        <v>1375</v>
      </c>
      <c r="N25" s="238">
        <f t="shared" si="2"/>
        <v>1349</v>
      </c>
      <c r="O25" s="54"/>
      <c r="P25" s="21"/>
      <c r="S25" s="31"/>
      <c r="T25" s="31"/>
      <c r="U25" s="31"/>
    </row>
    <row r="26" spans="1:21" ht="14.25" thickBot="1">
      <c r="A26" s="76">
        <v>5</v>
      </c>
      <c r="B26" s="228" t="s">
        <v>22</v>
      </c>
      <c r="C26" s="52">
        <f t="shared" si="3"/>
        <v>2560</v>
      </c>
      <c r="D26" s="128">
        <f t="shared" si="5"/>
        <v>340</v>
      </c>
      <c r="E26" s="66">
        <f t="shared" si="4"/>
        <v>92.753623188405797</v>
      </c>
      <c r="F26" s="70">
        <f t="shared" si="6"/>
        <v>752.94117647058818</v>
      </c>
      <c r="G26" s="16"/>
      <c r="H26" s="180">
        <v>30</v>
      </c>
      <c r="I26" s="119">
        <v>39</v>
      </c>
      <c r="J26" s="228" t="s">
        <v>41</v>
      </c>
      <c r="K26" s="5"/>
      <c r="L26" s="474" t="s">
        <v>202</v>
      </c>
      <c r="M26" s="442">
        <v>79620</v>
      </c>
      <c r="N26" s="271">
        <f>SUM(H44)</f>
        <v>60309</v>
      </c>
      <c r="S26" s="31"/>
      <c r="T26" s="31"/>
      <c r="U26" s="31"/>
    </row>
    <row r="27" spans="1:21">
      <c r="A27" s="76">
        <v>6</v>
      </c>
      <c r="B27" s="228" t="s">
        <v>1</v>
      </c>
      <c r="C27" s="52">
        <f t="shared" si="3"/>
        <v>2152</v>
      </c>
      <c r="D27" s="128">
        <f t="shared" si="5"/>
        <v>1214</v>
      </c>
      <c r="E27" s="66">
        <f t="shared" si="4"/>
        <v>111.85031185031184</v>
      </c>
      <c r="F27" s="70">
        <f t="shared" si="6"/>
        <v>177.26523887973639</v>
      </c>
      <c r="G27" s="5"/>
      <c r="H27" s="180">
        <v>28</v>
      </c>
      <c r="I27" s="119">
        <v>9</v>
      </c>
      <c r="J27" s="475" t="s">
        <v>218</v>
      </c>
      <c r="L27" s="36"/>
      <c r="M27" s="31"/>
      <c r="S27" s="31"/>
      <c r="T27" s="31"/>
      <c r="U27" s="31"/>
    </row>
    <row r="28" spans="1:21">
      <c r="A28" s="76">
        <v>7</v>
      </c>
      <c r="B28" s="231" t="s">
        <v>5</v>
      </c>
      <c r="C28" s="52">
        <f t="shared" si="3"/>
        <v>1524</v>
      </c>
      <c r="D28" s="128">
        <f t="shared" si="5"/>
        <v>1275</v>
      </c>
      <c r="E28" s="66">
        <f t="shared" si="4"/>
        <v>74.632713026444662</v>
      </c>
      <c r="F28" s="70">
        <f t="shared" si="6"/>
        <v>119.52941176470588</v>
      </c>
      <c r="G28" s="5"/>
      <c r="H28" s="131">
        <v>26</v>
      </c>
      <c r="I28" s="119">
        <v>4</v>
      </c>
      <c r="J28" s="228" t="s">
        <v>13</v>
      </c>
      <c r="L28" s="36"/>
      <c r="S28" s="31"/>
      <c r="T28" s="31"/>
      <c r="U28" s="31"/>
    </row>
    <row r="29" spans="1:21">
      <c r="A29" s="76">
        <v>8</v>
      </c>
      <c r="B29" s="228" t="s">
        <v>3</v>
      </c>
      <c r="C29" s="52">
        <f t="shared" si="3"/>
        <v>1474</v>
      </c>
      <c r="D29" s="128">
        <f t="shared" si="5"/>
        <v>1491</v>
      </c>
      <c r="E29" s="66">
        <f t="shared" si="4"/>
        <v>98.992612491605101</v>
      </c>
      <c r="F29" s="70">
        <f t="shared" si="6"/>
        <v>98.859825620389003</v>
      </c>
      <c r="G29" s="15"/>
      <c r="H29" s="502">
        <v>8</v>
      </c>
      <c r="I29" s="119">
        <v>12</v>
      </c>
      <c r="J29" s="228" t="s">
        <v>20</v>
      </c>
      <c r="L29" s="36"/>
      <c r="M29" s="31"/>
      <c r="S29" s="31"/>
      <c r="T29" s="31"/>
      <c r="U29" s="31"/>
    </row>
    <row r="30" spans="1:21">
      <c r="A30" s="76">
        <v>9</v>
      </c>
      <c r="B30" s="231" t="s">
        <v>39</v>
      </c>
      <c r="C30" s="52">
        <f t="shared" si="3"/>
        <v>1353</v>
      </c>
      <c r="D30" s="128">
        <f t="shared" si="5"/>
        <v>1941</v>
      </c>
      <c r="E30" s="66">
        <f t="shared" si="4"/>
        <v>80.487804878048792</v>
      </c>
      <c r="F30" s="70">
        <f t="shared" si="6"/>
        <v>69.706336939721794</v>
      </c>
      <c r="G30" s="16"/>
      <c r="H30" s="131">
        <v>1</v>
      </c>
      <c r="I30" s="119">
        <v>3</v>
      </c>
      <c r="J30" s="228" t="s">
        <v>12</v>
      </c>
      <c r="L30" s="36"/>
      <c r="M30" s="31"/>
      <c r="S30" s="31"/>
      <c r="T30" s="31"/>
      <c r="U30" s="31"/>
    </row>
    <row r="31" spans="1:21" ht="14.25" thickBot="1">
      <c r="A31" s="79">
        <v>10</v>
      </c>
      <c r="B31" s="488" t="s">
        <v>23</v>
      </c>
      <c r="C31" s="52">
        <f t="shared" si="3"/>
        <v>1349</v>
      </c>
      <c r="D31" s="128">
        <f t="shared" si="5"/>
        <v>1202</v>
      </c>
      <c r="E31" s="66">
        <f t="shared" si="4"/>
        <v>98.109090909090909</v>
      </c>
      <c r="F31" s="70">
        <f t="shared" si="6"/>
        <v>112.22961730449251</v>
      </c>
      <c r="G31" s="132"/>
      <c r="H31" s="502">
        <v>0</v>
      </c>
      <c r="I31" s="119">
        <v>5</v>
      </c>
      <c r="J31" s="228" t="s">
        <v>14</v>
      </c>
      <c r="L31" s="36"/>
      <c r="M31" s="31"/>
      <c r="S31" s="31"/>
      <c r="T31" s="31"/>
      <c r="U31" s="31"/>
    </row>
    <row r="32" spans="1:21" ht="14.25" thickBot="1">
      <c r="A32" s="80"/>
      <c r="B32" s="81" t="s">
        <v>60</v>
      </c>
      <c r="C32" s="82">
        <f>SUM(H44)</f>
        <v>60309</v>
      </c>
      <c r="D32" s="82">
        <f>SUM(L14)</f>
        <v>63387</v>
      </c>
      <c r="E32" s="85">
        <f t="shared" si="4"/>
        <v>75.74604370761115</v>
      </c>
      <c r="F32" s="83">
        <f t="shared" si="6"/>
        <v>95.144114723839266</v>
      </c>
      <c r="G32" s="84"/>
      <c r="H32" s="534">
        <v>0</v>
      </c>
      <c r="I32" s="119">
        <v>7</v>
      </c>
      <c r="J32" s="228" t="s">
        <v>16</v>
      </c>
      <c r="L32" s="36"/>
      <c r="M32" s="31"/>
      <c r="S32" s="31"/>
      <c r="T32" s="31"/>
      <c r="U32" s="31"/>
    </row>
    <row r="33" spans="1:30">
      <c r="H33" s="52">
        <v>0</v>
      </c>
      <c r="I33" s="119">
        <v>8</v>
      </c>
      <c r="J33" s="228" t="s">
        <v>17</v>
      </c>
      <c r="L33" s="36"/>
      <c r="M33" s="31"/>
      <c r="S33" s="31"/>
      <c r="T33" s="31"/>
      <c r="U33" s="31"/>
    </row>
    <row r="34" spans="1:30">
      <c r="A34" s="1"/>
      <c r="B34" s="1"/>
      <c r="C34" s="1"/>
      <c r="D34" s="1"/>
      <c r="E34" s="1"/>
      <c r="F34" s="1"/>
      <c r="G34" s="1"/>
      <c r="H34" s="9">
        <v>0</v>
      </c>
      <c r="I34" s="119">
        <v>10</v>
      </c>
      <c r="J34" s="228" t="s">
        <v>18</v>
      </c>
      <c r="L34" s="302"/>
      <c r="M34" s="31"/>
      <c r="S34" s="31"/>
      <c r="T34" s="31"/>
      <c r="U34" s="31"/>
    </row>
    <row r="35" spans="1:30">
      <c r="H35" s="498">
        <v>0</v>
      </c>
      <c r="I35" s="119">
        <v>11</v>
      </c>
      <c r="J35" s="228" t="s">
        <v>19</v>
      </c>
      <c r="L35" s="36"/>
      <c r="M35" s="31"/>
      <c r="N35" s="1"/>
      <c r="S35" s="31"/>
      <c r="T35" s="31"/>
      <c r="U35" s="31"/>
    </row>
    <row r="36" spans="1:30">
      <c r="A36" s="1"/>
      <c r="B36" s="57"/>
      <c r="C36" s="31"/>
      <c r="E36" s="21"/>
      <c r="F36" s="1"/>
      <c r="G36" s="1"/>
      <c r="H36" s="52">
        <v>0</v>
      </c>
      <c r="I36" s="119">
        <v>13</v>
      </c>
      <c r="J36" s="228" t="s">
        <v>7</v>
      </c>
      <c r="L36" s="57"/>
      <c r="M36" s="31"/>
      <c r="S36" s="31"/>
      <c r="T36" s="31"/>
      <c r="U36" s="31"/>
    </row>
    <row r="37" spans="1:30">
      <c r="A37" s="1"/>
      <c r="B37" s="23"/>
      <c r="C37" s="31"/>
      <c r="F37" s="31"/>
      <c r="G37" s="57"/>
      <c r="H37" s="274">
        <v>0</v>
      </c>
      <c r="I37" s="119">
        <v>18</v>
      </c>
      <c r="J37" s="228" t="s">
        <v>24</v>
      </c>
      <c r="L37" s="57"/>
      <c r="M37" s="31"/>
      <c r="S37" s="31"/>
      <c r="T37" s="31"/>
      <c r="U37" s="31"/>
    </row>
    <row r="38" spans="1:30">
      <c r="A38" s="1"/>
      <c r="B38" s="1"/>
      <c r="C38" s="31"/>
      <c r="F38" s="31"/>
      <c r="G38" s="1"/>
      <c r="H38" s="127">
        <v>0</v>
      </c>
      <c r="I38" s="119">
        <v>20</v>
      </c>
      <c r="J38" s="228" t="s">
        <v>26</v>
      </c>
      <c r="L38" s="57"/>
      <c r="M38" s="31"/>
      <c r="S38" s="31"/>
      <c r="T38" s="31"/>
      <c r="U38" s="31"/>
    </row>
    <row r="39" spans="1:30">
      <c r="A39" s="1"/>
      <c r="B39" s="57"/>
      <c r="C39" s="31"/>
      <c r="F39" s="31"/>
      <c r="G39" s="23"/>
      <c r="H39" s="127">
        <v>0</v>
      </c>
      <c r="I39" s="119">
        <v>28</v>
      </c>
      <c r="J39" s="228" t="s">
        <v>34</v>
      </c>
      <c r="L39" s="57"/>
      <c r="M39" s="31"/>
      <c r="S39" s="31"/>
      <c r="T39" s="31"/>
      <c r="U39" s="31"/>
    </row>
    <row r="40" spans="1:30">
      <c r="A40" s="1"/>
      <c r="B40" s="1"/>
      <c r="C40" s="31"/>
      <c r="F40" s="1"/>
      <c r="G40" s="1"/>
      <c r="H40" s="274">
        <v>0</v>
      </c>
      <c r="I40" s="119">
        <v>29</v>
      </c>
      <c r="J40" s="228" t="s">
        <v>118</v>
      </c>
      <c r="L40" s="57"/>
      <c r="M40" s="31"/>
      <c r="S40" s="31"/>
      <c r="T40" s="31"/>
      <c r="U40" s="31"/>
    </row>
    <row r="41" spans="1:30">
      <c r="H41" s="53">
        <v>0</v>
      </c>
      <c r="I41" s="119">
        <v>30</v>
      </c>
      <c r="J41" s="228" t="s">
        <v>35</v>
      </c>
      <c r="L41" s="57"/>
      <c r="M41" s="31"/>
      <c r="S41" s="31"/>
      <c r="T41" s="31"/>
      <c r="U41" s="31"/>
    </row>
    <row r="42" spans="1:30">
      <c r="H42" s="53">
        <v>0</v>
      </c>
      <c r="I42" s="119">
        <v>32</v>
      </c>
      <c r="J42" s="228" t="s">
        <v>37</v>
      </c>
      <c r="L42" s="57"/>
      <c r="M42" s="31"/>
      <c r="S42" s="31"/>
      <c r="T42" s="31"/>
      <c r="U42" s="31"/>
    </row>
    <row r="43" spans="1:30">
      <c r="H43" s="274">
        <v>0</v>
      </c>
      <c r="I43" s="119">
        <v>35</v>
      </c>
      <c r="J43" s="228" t="s">
        <v>38</v>
      </c>
      <c r="L43" s="57"/>
      <c r="M43" s="31"/>
      <c r="S43" s="37"/>
      <c r="T43" s="37"/>
      <c r="U43" s="37"/>
    </row>
    <row r="44" spans="1:30">
      <c r="H44" s="166">
        <f>SUM(H4:H43)</f>
        <v>60309</v>
      </c>
      <c r="I44" s="119"/>
      <c r="J44" s="237" t="s">
        <v>120</v>
      </c>
      <c r="L44" s="57"/>
      <c r="M44" s="31"/>
    </row>
    <row r="45" spans="1:30">
      <c r="R45" s="148"/>
    </row>
    <row r="46" spans="1:30" ht="13.5" customHeight="1">
      <c r="R46" s="56"/>
      <c r="S46" s="149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pans="1:30" ht="13.5" customHeight="1">
      <c r="H47" s="267" t="s">
        <v>221</v>
      </c>
      <c r="I47" s="119"/>
      <c r="J47" s="256" t="s">
        <v>80</v>
      </c>
      <c r="K47" s="5"/>
      <c r="L47" s="424" t="s">
        <v>208</v>
      </c>
      <c r="S47" s="31"/>
      <c r="T47" s="31"/>
      <c r="U47" s="31"/>
      <c r="V47" s="31"/>
    </row>
    <row r="48" spans="1:30">
      <c r="H48" s="264" t="s">
        <v>123</v>
      </c>
      <c r="I48" s="170"/>
      <c r="J48" s="255" t="s">
        <v>57</v>
      </c>
      <c r="K48" s="249"/>
      <c r="L48" s="429" t="s">
        <v>123</v>
      </c>
      <c r="S48" s="31"/>
      <c r="T48" s="31"/>
      <c r="U48" s="31"/>
      <c r="V48" s="31"/>
    </row>
    <row r="49" spans="1:22">
      <c r="H49" s="52">
        <v>57764</v>
      </c>
      <c r="I49" s="119">
        <v>26</v>
      </c>
      <c r="J49" s="228" t="s">
        <v>32</v>
      </c>
      <c r="K49" s="5">
        <f>SUM(I49)</f>
        <v>26</v>
      </c>
      <c r="L49" s="430">
        <v>51177</v>
      </c>
      <c r="M49" s="1"/>
      <c r="N49" s="129"/>
      <c r="O49" s="129"/>
      <c r="S49" s="31"/>
      <c r="T49" s="31"/>
      <c r="U49" s="31"/>
      <c r="V49" s="31"/>
    </row>
    <row r="50" spans="1:22">
      <c r="H50" s="52">
        <v>32159</v>
      </c>
      <c r="I50" s="119">
        <v>13</v>
      </c>
      <c r="J50" s="228" t="s">
        <v>7</v>
      </c>
      <c r="K50" s="5">
        <f t="shared" ref="K50:K58" si="7">SUM(I50)</f>
        <v>13</v>
      </c>
      <c r="L50" s="430">
        <v>15181</v>
      </c>
      <c r="M50" s="31"/>
      <c r="N50" s="130"/>
      <c r="O50" s="130"/>
      <c r="S50" s="31"/>
      <c r="T50" s="31"/>
      <c r="U50" s="31"/>
      <c r="V50" s="31"/>
    </row>
    <row r="51" spans="1:22">
      <c r="H51" s="53">
        <v>21260</v>
      </c>
      <c r="I51" s="119">
        <v>33</v>
      </c>
      <c r="J51" s="228" t="s">
        <v>0</v>
      </c>
      <c r="K51" s="5">
        <f t="shared" si="7"/>
        <v>33</v>
      </c>
      <c r="L51" s="430">
        <v>15104</v>
      </c>
      <c r="M51" s="31"/>
      <c r="N51" s="130"/>
      <c r="O51" s="130"/>
      <c r="S51" s="31"/>
      <c r="T51" s="31"/>
      <c r="U51" s="31"/>
      <c r="V51" s="31"/>
    </row>
    <row r="52" spans="1:22" ht="14.25" thickBot="1">
      <c r="H52" s="471">
        <v>12193</v>
      </c>
      <c r="I52" s="119">
        <v>34</v>
      </c>
      <c r="J52" s="228" t="s">
        <v>1</v>
      </c>
      <c r="K52" s="5">
        <f t="shared" si="7"/>
        <v>34</v>
      </c>
      <c r="L52" s="430">
        <v>9203</v>
      </c>
      <c r="M52" s="31"/>
      <c r="N52" s="130"/>
      <c r="O52" s="130"/>
      <c r="S52" s="31"/>
      <c r="T52" s="31"/>
      <c r="U52" s="31"/>
      <c r="V52" s="31"/>
    </row>
    <row r="53" spans="1:22">
      <c r="A53" s="73" t="s">
        <v>48</v>
      </c>
      <c r="B53" s="74" t="s">
        <v>57</v>
      </c>
      <c r="C53" s="74" t="s">
        <v>221</v>
      </c>
      <c r="D53" s="74" t="s">
        <v>208</v>
      </c>
      <c r="E53" s="74" t="s">
        <v>55</v>
      </c>
      <c r="F53" s="74" t="s">
        <v>54</v>
      </c>
      <c r="G53" s="74" t="s">
        <v>56</v>
      </c>
      <c r="H53" s="471">
        <v>11013</v>
      </c>
      <c r="I53" s="119">
        <v>25</v>
      </c>
      <c r="J53" s="228" t="s">
        <v>31</v>
      </c>
      <c r="K53" s="5">
        <f t="shared" si="7"/>
        <v>25</v>
      </c>
      <c r="L53" s="430">
        <v>12323</v>
      </c>
      <c r="M53" s="31"/>
      <c r="N53" s="130"/>
      <c r="O53" s="130"/>
      <c r="S53" s="31"/>
      <c r="T53" s="31"/>
      <c r="U53" s="31"/>
      <c r="V53" s="31"/>
    </row>
    <row r="54" spans="1:22">
      <c r="A54" s="76">
        <v>1</v>
      </c>
      <c r="B54" s="228" t="s">
        <v>32</v>
      </c>
      <c r="C54" s="52">
        <f t="shared" ref="C54:C63" si="8">SUM(H49)</f>
        <v>57764</v>
      </c>
      <c r="D54" s="139">
        <f>SUM(L49)</f>
        <v>51177</v>
      </c>
      <c r="E54" s="66">
        <f t="shared" ref="E54:E64" si="9">SUM(N63/M63*100)</f>
        <v>98.094623509832559</v>
      </c>
      <c r="F54" s="66">
        <f>SUM(C54/D54*100)</f>
        <v>112.87101627684311</v>
      </c>
      <c r="G54" s="5"/>
      <c r="H54" s="53">
        <v>5309</v>
      </c>
      <c r="I54" s="119">
        <v>16</v>
      </c>
      <c r="J54" s="228" t="s">
        <v>3</v>
      </c>
      <c r="K54" s="5">
        <f t="shared" si="7"/>
        <v>16</v>
      </c>
      <c r="L54" s="430">
        <v>5512</v>
      </c>
      <c r="M54" s="31"/>
      <c r="N54" s="530"/>
      <c r="O54" s="130"/>
      <c r="S54" s="31"/>
      <c r="T54" s="31"/>
      <c r="U54" s="31"/>
      <c r="V54" s="31"/>
    </row>
    <row r="55" spans="1:22">
      <c r="A55" s="76">
        <v>2</v>
      </c>
      <c r="B55" s="228" t="s">
        <v>7</v>
      </c>
      <c r="C55" s="52">
        <f t="shared" si="8"/>
        <v>32159</v>
      </c>
      <c r="D55" s="139">
        <f t="shared" ref="D55:D64" si="10">SUM(L50)</f>
        <v>15181</v>
      </c>
      <c r="E55" s="66">
        <f t="shared" si="9"/>
        <v>179.88029980982213</v>
      </c>
      <c r="F55" s="66">
        <f t="shared" ref="F55:F64" si="11">SUM(C55/D55*100)</f>
        <v>211.83716487714906</v>
      </c>
      <c r="G55" s="5"/>
      <c r="H55" s="127">
        <v>5191</v>
      </c>
      <c r="I55" s="119">
        <v>24</v>
      </c>
      <c r="J55" s="228" t="s">
        <v>30</v>
      </c>
      <c r="K55" s="5">
        <f t="shared" si="7"/>
        <v>24</v>
      </c>
      <c r="L55" s="430">
        <v>4838</v>
      </c>
      <c r="M55" s="31"/>
      <c r="N55" s="130"/>
      <c r="O55" s="130"/>
      <c r="S55" s="31"/>
      <c r="T55" s="31"/>
      <c r="U55" s="31"/>
      <c r="V55" s="31"/>
    </row>
    <row r="56" spans="1:22">
      <c r="A56" s="76">
        <v>3</v>
      </c>
      <c r="B56" s="228" t="s">
        <v>0</v>
      </c>
      <c r="C56" s="52">
        <f t="shared" si="8"/>
        <v>21260</v>
      </c>
      <c r="D56" s="139">
        <f t="shared" si="10"/>
        <v>15104</v>
      </c>
      <c r="E56" s="66">
        <f t="shared" si="9"/>
        <v>112.86298242819981</v>
      </c>
      <c r="F56" s="66">
        <f t="shared" si="11"/>
        <v>140.75741525423729</v>
      </c>
      <c r="G56" s="5"/>
      <c r="H56" s="127">
        <v>4652</v>
      </c>
      <c r="I56" s="119">
        <v>15</v>
      </c>
      <c r="J56" s="228" t="s">
        <v>22</v>
      </c>
      <c r="K56" s="5">
        <f t="shared" si="7"/>
        <v>15</v>
      </c>
      <c r="L56" s="430">
        <v>2408</v>
      </c>
      <c r="M56" s="31"/>
      <c r="N56" s="130"/>
      <c r="O56" s="130"/>
      <c r="S56" s="31"/>
      <c r="T56" s="31"/>
      <c r="U56" s="31"/>
      <c r="V56" s="31"/>
    </row>
    <row r="57" spans="1:22">
      <c r="A57" s="76">
        <v>4</v>
      </c>
      <c r="B57" s="228" t="s">
        <v>1</v>
      </c>
      <c r="C57" s="52">
        <f t="shared" si="8"/>
        <v>12193</v>
      </c>
      <c r="D57" s="139">
        <f t="shared" si="10"/>
        <v>9203</v>
      </c>
      <c r="E57" s="66">
        <f t="shared" si="9"/>
        <v>108.8466345295483</v>
      </c>
      <c r="F57" s="66">
        <f t="shared" si="11"/>
        <v>132.48940562859937</v>
      </c>
      <c r="G57" s="5"/>
      <c r="H57" s="535">
        <v>3801</v>
      </c>
      <c r="I57" s="119">
        <v>40</v>
      </c>
      <c r="J57" s="228" t="s">
        <v>2</v>
      </c>
      <c r="K57" s="5">
        <f t="shared" si="7"/>
        <v>40</v>
      </c>
      <c r="L57" s="430">
        <v>182</v>
      </c>
      <c r="M57" s="31"/>
      <c r="N57" s="130"/>
      <c r="O57" s="130"/>
      <c r="S57" s="31"/>
      <c r="T57" s="31"/>
      <c r="U57" s="31"/>
      <c r="V57" s="31"/>
    </row>
    <row r="58" spans="1:22" ht="14.25" thickBot="1">
      <c r="A58" s="76">
        <v>5</v>
      </c>
      <c r="B58" s="228" t="s">
        <v>31</v>
      </c>
      <c r="C58" s="52">
        <f t="shared" si="8"/>
        <v>11013</v>
      </c>
      <c r="D58" s="139">
        <f t="shared" si="10"/>
        <v>12323</v>
      </c>
      <c r="E58" s="66">
        <f t="shared" si="9"/>
        <v>75.010216591744992</v>
      </c>
      <c r="F58" s="66">
        <f t="shared" si="11"/>
        <v>89.369471719548812</v>
      </c>
      <c r="G58" s="16"/>
      <c r="H58" s="111">
        <v>3425</v>
      </c>
      <c r="I58" s="198">
        <v>22</v>
      </c>
      <c r="J58" s="231" t="s">
        <v>28</v>
      </c>
      <c r="K58" s="18">
        <f t="shared" si="7"/>
        <v>22</v>
      </c>
      <c r="L58" s="431">
        <v>2888</v>
      </c>
      <c r="M58" s="31"/>
      <c r="N58" s="130"/>
      <c r="O58" s="130"/>
      <c r="S58" s="31"/>
      <c r="T58" s="31"/>
      <c r="U58" s="31"/>
      <c r="V58" s="31"/>
    </row>
    <row r="59" spans="1:22" ht="14.25" thickTop="1">
      <c r="A59" s="76">
        <v>6</v>
      </c>
      <c r="B59" s="228" t="s">
        <v>3</v>
      </c>
      <c r="C59" s="52">
        <f t="shared" si="8"/>
        <v>5309</v>
      </c>
      <c r="D59" s="139">
        <f t="shared" si="10"/>
        <v>5512</v>
      </c>
      <c r="E59" s="66">
        <f t="shared" si="9"/>
        <v>103.48927875243665</v>
      </c>
      <c r="F59" s="66">
        <f t="shared" si="11"/>
        <v>96.317126269956461</v>
      </c>
      <c r="G59" s="5"/>
      <c r="H59" s="470">
        <v>2220</v>
      </c>
      <c r="I59" s="483">
        <v>36</v>
      </c>
      <c r="J59" s="314" t="s">
        <v>5</v>
      </c>
      <c r="K59" s="12" t="s">
        <v>76</v>
      </c>
      <c r="L59" s="432">
        <v>124199</v>
      </c>
      <c r="M59" s="31"/>
      <c r="N59" s="130"/>
      <c r="O59" s="130"/>
      <c r="S59" s="31"/>
      <c r="T59" s="31"/>
      <c r="U59" s="31"/>
      <c r="V59" s="31"/>
    </row>
    <row r="60" spans="1:22">
      <c r="A60" s="76">
        <v>7</v>
      </c>
      <c r="B60" s="228" t="s">
        <v>30</v>
      </c>
      <c r="C60" s="52">
        <f t="shared" si="8"/>
        <v>5191</v>
      </c>
      <c r="D60" s="139">
        <f t="shared" si="10"/>
        <v>4838</v>
      </c>
      <c r="E60" s="66">
        <f t="shared" si="9"/>
        <v>55.931472901626975</v>
      </c>
      <c r="F60" s="66">
        <f t="shared" si="11"/>
        <v>107.29640347250931</v>
      </c>
      <c r="G60" s="5"/>
      <c r="H60" s="180">
        <v>1048</v>
      </c>
      <c r="I60" s="201">
        <v>38</v>
      </c>
      <c r="J60" s="228" t="s">
        <v>40</v>
      </c>
      <c r="K60" s="1"/>
      <c r="L60" s="150"/>
      <c r="M60" s="31"/>
      <c r="N60" s="1"/>
      <c r="O60" s="1"/>
      <c r="S60" s="31"/>
      <c r="T60" s="31"/>
      <c r="U60" s="31"/>
      <c r="V60" s="31"/>
    </row>
    <row r="61" spans="1:22">
      <c r="A61" s="76">
        <v>8</v>
      </c>
      <c r="B61" s="228" t="s">
        <v>22</v>
      </c>
      <c r="C61" s="52">
        <f t="shared" si="8"/>
        <v>4652</v>
      </c>
      <c r="D61" s="139">
        <f t="shared" si="10"/>
        <v>2408</v>
      </c>
      <c r="E61" s="66">
        <f t="shared" si="9"/>
        <v>181.71875</v>
      </c>
      <c r="F61" s="66">
        <f t="shared" si="11"/>
        <v>193.1893687707641</v>
      </c>
      <c r="G61" s="15"/>
      <c r="H61" s="131">
        <v>338</v>
      </c>
      <c r="I61" s="201">
        <v>21</v>
      </c>
      <c r="J61" s="5" t="s">
        <v>198</v>
      </c>
      <c r="K61" s="61"/>
      <c r="S61" s="31"/>
      <c r="T61" s="31"/>
      <c r="U61" s="31"/>
      <c r="V61" s="31"/>
    </row>
    <row r="62" spans="1:22">
      <c r="A62" s="76">
        <v>9</v>
      </c>
      <c r="B62" s="228" t="s">
        <v>2</v>
      </c>
      <c r="C62" s="52">
        <f t="shared" si="8"/>
        <v>3801</v>
      </c>
      <c r="D62" s="139">
        <f t="shared" si="10"/>
        <v>182</v>
      </c>
      <c r="E62" s="66">
        <f t="shared" si="9"/>
        <v>35.21400778210117</v>
      </c>
      <c r="F62" s="66">
        <f t="shared" si="11"/>
        <v>2088.4615384615381</v>
      </c>
      <c r="G62" s="16"/>
      <c r="H62" s="180">
        <v>282</v>
      </c>
      <c r="I62" s="250">
        <v>1</v>
      </c>
      <c r="J62" s="228" t="s">
        <v>4</v>
      </c>
      <c r="K62" s="61"/>
      <c r="L62" s="1" t="s">
        <v>69</v>
      </c>
      <c r="M62" s="133" t="s">
        <v>71</v>
      </c>
      <c r="N62" s="51" t="s">
        <v>84</v>
      </c>
      <c r="O62" s="1"/>
      <c r="S62" s="31"/>
      <c r="T62" s="31"/>
      <c r="U62" s="31"/>
      <c r="V62" s="31"/>
    </row>
    <row r="63" spans="1:22" ht="14.25" thickBot="1">
      <c r="A63" s="79">
        <v>10</v>
      </c>
      <c r="B63" s="231" t="s">
        <v>28</v>
      </c>
      <c r="C63" s="464">
        <f t="shared" si="8"/>
        <v>3425</v>
      </c>
      <c r="D63" s="199">
        <f t="shared" si="10"/>
        <v>2888</v>
      </c>
      <c r="E63" s="72">
        <f t="shared" si="9"/>
        <v>232.36092265943014</v>
      </c>
      <c r="F63" s="72">
        <f t="shared" si="11"/>
        <v>118.59418282548478</v>
      </c>
      <c r="G63" s="132"/>
      <c r="H63" s="131">
        <v>243</v>
      </c>
      <c r="I63" s="119">
        <v>9</v>
      </c>
      <c r="J63" s="475" t="s">
        <v>215</v>
      </c>
      <c r="K63" s="5">
        <f>SUM(K49)</f>
        <v>26</v>
      </c>
      <c r="L63" s="228" t="s">
        <v>32</v>
      </c>
      <c r="M63" s="241">
        <v>58886</v>
      </c>
      <c r="N63" s="128">
        <f>SUM(H49)</f>
        <v>57764</v>
      </c>
      <c r="O63" s="54"/>
      <c r="S63" s="31"/>
      <c r="T63" s="31"/>
      <c r="U63" s="31"/>
      <c r="V63" s="31"/>
    </row>
    <row r="64" spans="1:22" ht="14.25" thickBot="1">
      <c r="A64" s="80"/>
      <c r="B64" s="81" t="s">
        <v>60</v>
      </c>
      <c r="C64" s="143">
        <f>SUM(H89)</f>
        <v>161400</v>
      </c>
      <c r="D64" s="200">
        <f t="shared" si="10"/>
        <v>124199</v>
      </c>
      <c r="E64" s="85">
        <f t="shared" si="9"/>
        <v>103.34692936679195</v>
      </c>
      <c r="F64" s="85">
        <f t="shared" si="11"/>
        <v>129.95273713959051</v>
      </c>
      <c r="G64" s="84"/>
      <c r="H64" s="131">
        <v>178</v>
      </c>
      <c r="I64" s="119">
        <v>17</v>
      </c>
      <c r="J64" s="228" t="s">
        <v>23</v>
      </c>
      <c r="K64" s="5">
        <f t="shared" ref="K64:K72" si="12">SUM(K50)</f>
        <v>13</v>
      </c>
      <c r="L64" s="228" t="s">
        <v>7</v>
      </c>
      <c r="M64" s="241">
        <v>17878</v>
      </c>
      <c r="N64" s="128">
        <f t="shared" ref="N64:N72" si="13">SUM(H50)</f>
        <v>32159</v>
      </c>
      <c r="O64" s="54"/>
      <c r="S64" s="31"/>
      <c r="T64" s="31"/>
      <c r="U64" s="31"/>
      <c r="V64" s="31"/>
    </row>
    <row r="65" spans="2:22">
      <c r="H65" s="128">
        <v>129</v>
      </c>
      <c r="I65" s="119">
        <v>23</v>
      </c>
      <c r="J65" s="228" t="s">
        <v>29</v>
      </c>
      <c r="K65" s="5">
        <f t="shared" si="12"/>
        <v>33</v>
      </c>
      <c r="L65" s="228" t="s">
        <v>0</v>
      </c>
      <c r="M65" s="241">
        <v>18837</v>
      </c>
      <c r="N65" s="128">
        <f t="shared" si="13"/>
        <v>21260</v>
      </c>
      <c r="O65" s="54"/>
      <c r="S65" s="31"/>
      <c r="T65" s="31"/>
      <c r="U65" s="31"/>
      <c r="V65" s="31"/>
    </row>
    <row r="66" spans="2:22">
      <c r="H66" s="52">
        <v>113</v>
      </c>
      <c r="I66" s="119">
        <v>35</v>
      </c>
      <c r="J66" s="228" t="s">
        <v>38</v>
      </c>
      <c r="K66" s="5">
        <f t="shared" si="12"/>
        <v>34</v>
      </c>
      <c r="L66" s="228" t="s">
        <v>1</v>
      </c>
      <c r="M66" s="241">
        <v>11202</v>
      </c>
      <c r="N66" s="128">
        <f t="shared" si="13"/>
        <v>12193</v>
      </c>
      <c r="O66" s="54"/>
      <c r="S66" s="31"/>
      <c r="T66" s="31"/>
      <c r="U66" s="31"/>
      <c r="V66" s="31"/>
    </row>
    <row r="67" spans="2:22">
      <c r="B67" s="1"/>
      <c r="C67" s="1"/>
      <c r="D67" s="1"/>
      <c r="E67" s="1"/>
      <c r="H67" s="52">
        <v>43</v>
      </c>
      <c r="I67" s="119">
        <v>30</v>
      </c>
      <c r="J67" s="228" t="s">
        <v>35</v>
      </c>
      <c r="K67" s="5">
        <f t="shared" si="12"/>
        <v>25</v>
      </c>
      <c r="L67" s="228" t="s">
        <v>31</v>
      </c>
      <c r="M67" s="241">
        <v>14682</v>
      </c>
      <c r="N67" s="128">
        <f t="shared" si="13"/>
        <v>11013</v>
      </c>
      <c r="O67" s="54"/>
      <c r="S67" s="31"/>
      <c r="T67" s="31"/>
      <c r="U67" s="31"/>
      <c r="V67" s="31"/>
    </row>
    <row r="68" spans="2:22">
      <c r="B68" s="62"/>
      <c r="C68" s="31"/>
      <c r="D68" s="1"/>
      <c r="F68" s="1"/>
      <c r="H68" s="127">
        <v>20</v>
      </c>
      <c r="I68" s="119">
        <v>29</v>
      </c>
      <c r="J68" s="228" t="s">
        <v>118</v>
      </c>
      <c r="K68" s="5">
        <f t="shared" si="12"/>
        <v>16</v>
      </c>
      <c r="L68" s="228" t="s">
        <v>3</v>
      </c>
      <c r="M68" s="241">
        <v>5130</v>
      </c>
      <c r="N68" s="128">
        <f t="shared" si="13"/>
        <v>5309</v>
      </c>
      <c r="O68" s="54"/>
      <c r="S68" s="31"/>
      <c r="T68" s="31"/>
      <c r="U68" s="31"/>
      <c r="V68" s="31"/>
    </row>
    <row r="69" spans="2:22">
      <c r="B69" s="62"/>
      <c r="C69" s="31"/>
      <c r="D69" s="1"/>
      <c r="F69" s="1"/>
      <c r="H69" s="127">
        <v>10</v>
      </c>
      <c r="I69" s="119">
        <v>27</v>
      </c>
      <c r="J69" s="228" t="s">
        <v>33</v>
      </c>
      <c r="K69" s="5">
        <f t="shared" si="12"/>
        <v>24</v>
      </c>
      <c r="L69" s="228" t="s">
        <v>30</v>
      </c>
      <c r="M69" s="241">
        <v>9281</v>
      </c>
      <c r="N69" s="128">
        <f t="shared" si="13"/>
        <v>5191</v>
      </c>
      <c r="O69" s="54"/>
      <c r="S69" s="31"/>
      <c r="T69" s="31"/>
      <c r="U69" s="31"/>
      <c r="V69" s="31"/>
    </row>
    <row r="70" spans="2:22">
      <c r="B70" s="67"/>
      <c r="C70" s="1"/>
      <c r="D70" s="1"/>
      <c r="F70" s="1"/>
      <c r="H70" s="53">
        <v>9</v>
      </c>
      <c r="I70" s="119">
        <v>14</v>
      </c>
      <c r="J70" s="228" t="s">
        <v>21</v>
      </c>
      <c r="K70" s="5">
        <f t="shared" si="12"/>
        <v>15</v>
      </c>
      <c r="L70" s="228" t="s">
        <v>22</v>
      </c>
      <c r="M70" s="241">
        <v>2560</v>
      </c>
      <c r="N70" s="128">
        <f t="shared" si="13"/>
        <v>4652</v>
      </c>
      <c r="O70" s="54"/>
      <c r="S70" s="31"/>
      <c r="T70" s="31"/>
      <c r="U70" s="31"/>
      <c r="V70" s="31"/>
    </row>
    <row r="71" spans="2:22">
      <c r="B71" s="61"/>
      <c r="C71" s="1"/>
      <c r="D71" s="1"/>
      <c r="H71" s="53">
        <v>0</v>
      </c>
      <c r="I71" s="119">
        <v>2</v>
      </c>
      <c r="J71" s="228" t="s">
        <v>6</v>
      </c>
      <c r="K71" s="5">
        <f t="shared" si="12"/>
        <v>40</v>
      </c>
      <c r="L71" s="228" t="s">
        <v>2</v>
      </c>
      <c r="M71" s="241">
        <v>10794</v>
      </c>
      <c r="N71" s="128">
        <f t="shared" si="13"/>
        <v>3801</v>
      </c>
      <c r="O71" s="54"/>
      <c r="S71" s="31"/>
      <c r="T71" s="31"/>
      <c r="U71" s="31"/>
      <c r="V71" s="31"/>
    </row>
    <row r="72" spans="2:22" ht="14.25" thickBot="1">
      <c r="B72" s="61"/>
      <c r="C72" s="1"/>
      <c r="D72" s="1"/>
      <c r="H72" s="53">
        <v>0</v>
      </c>
      <c r="I72" s="119">
        <v>3</v>
      </c>
      <c r="J72" s="228" t="s">
        <v>12</v>
      </c>
      <c r="K72" s="5">
        <f t="shared" si="12"/>
        <v>22</v>
      </c>
      <c r="L72" s="231" t="s">
        <v>28</v>
      </c>
      <c r="M72" s="242">
        <v>1474</v>
      </c>
      <c r="N72" s="128">
        <f t="shared" si="13"/>
        <v>3425</v>
      </c>
      <c r="O72" s="54"/>
      <c r="S72" s="31"/>
      <c r="T72" s="31"/>
      <c r="U72" s="31"/>
      <c r="V72" s="31"/>
    </row>
    <row r="73" spans="2:22" ht="14.25" thickTop="1">
      <c r="B73" s="61"/>
      <c r="C73" s="1"/>
      <c r="D73" s="1"/>
      <c r="H73" s="127">
        <v>0</v>
      </c>
      <c r="I73" s="119">
        <v>4</v>
      </c>
      <c r="J73" s="228" t="s">
        <v>13</v>
      </c>
      <c r="K73" s="52"/>
      <c r="L73" s="393" t="s">
        <v>107</v>
      </c>
      <c r="M73" s="240">
        <v>156173</v>
      </c>
      <c r="N73" s="239">
        <f>SUM(H89)</f>
        <v>161400</v>
      </c>
      <c r="O73" s="54"/>
      <c r="S73" s="31"/>
      <c r="T73" s="31"/>
      <c r="U73" s="31"/>
      <c r="V73" s="31"/>
    </row>
    <row r="74" spans="2:22">
      <c r="B74" s="61"/>
      <c r="C74" s="1"/>
      <c r="D74" s="1"/>
      <c r="H74" s="127">
        <v>0</v>
      </c>
      <c r="I74" s="119">
        <v>5</v>
      </c>
      <c r="J74" s="228" t="s">
        <v>14</v>
      </c>
      <c r="K74" s="31"/>
      <c r="L74" s="31"/>
      <c r="M74" s="1"/>
      <c r="N74" s="31"/>
      <c r="O74" s="31"/>
      <c r="S74" s="31"/>
      <c r="T74" s="31"/>
      <c r="U74" s="31"/>
      <c r="V74" s="31"/>
    </row>
    <row r="75" spans="2:22">
      <c r="B75" s="61"/>
      <c r="C75" s="1"/>
      <c r="D75" s="1"/>
      <c r="H75" s="53">
        <v>0</v>
      </c>
      <c r="I75" s="119">
        <v>6</v>
      </c>
      <c r="J75" s="228" t="s">
        <v>15</v>
      </c>
      <c r="L75" s="57"/>
      <c r="M75" s="31"/>
      <c r="N75" s="31"/>
      <c r="O75" s="31"/>
      <c r="S75" s="31"/>
      <c r="T75" s="31"/>
      <c r="U75" s="31"/>
      <c r="V75" s="31"/>
    </row>
    <row r="76" spans="2:22">
      <c r="B76" s="61"/>
      <c r="C76" s="1"/>
      <c r="D76" s="1"/>
      <c r="H76" s="127">
        <v>0</v>
      </c>
      <c r="I76" s="119">
        <v>7</v>
      </c>
      <c r="J76" s="228" t="s">
        <v>16</v>
      </c>
      <c r="L76" s="57"/>
      <c r="M76" s="31"/>
      <c r="N76" s="1"/>
      <c r="O76" s="1"/>
      <c r="S76" s="31"/>
      <c r="T76" s="31"/>
      <c r="U76" s="31"/>
      <c r="V76" s="31"/>
    </row>
    <row r="77" spans="2:22">
      <c r="B77" s="61"/>
      <c r="C77" s="1"/>
      <c r="D77" s="1"/>
      <c r="H77" s="127">
        <v>0</v>
      </c>
      <c r="I77" s="119">
        <v>8</v>
      </c>
      <c r="J77" s="228" t="s">
        <v>17</v>
      </c>
      <c r="L77" s="57"/>
      <c r="M77" s="31"/>
      <c r="N77" s="31"/>
      <c r="O77" s="31"/>
      <c r="S77" s="31"/>
      <c r="T77" s="31"/>
      <c r="U77" s="31"/>
      <c r="V77" s="31"/>
    </row>
    <row r="78" spans="2:22">
      <c r="H78" s="127">
        <v>0</v>
      </c>
      <c r="I78" s="119">
        <v>10</v>
      </c>
      <c r="J78" s="228" t="s">
        <v>18</v>
      </c>
      <c r="L78" s="57"/>
      <c r="M78" s="31"/>
      <c r="N78" s="31"/>
      <c r="O78" s="31"/>
      <c r="S78" s="31"/>
      <c r="T78" s="31"/>
      <c r="U78" s="31"/>
      <c r="V78" s="31"/>
    </row>
    <row r="79" spans="2:22">
      <c r="H79" s="128">
        <v>0</v>
      </c>
      <c r="I79" s="119">
        <v>11</v>
      </c>
      <c r="J79" s="228" t="s">
        <v>19</v>
      </c>
      <c r="L79" s="57"/>
      <c r="M79" s="31"/>
      <c r="N79" s="31"/>
      <c r="O79" s="31"/>
      <c r="S79" s="31"/>
      <c r="T79" s="31"/>
      <c r="U79" s="31"/>
      <c r="V79" s="31"/>
    </row>
    <row r="80" spans="2:22">
      <c r="H80" s="127">
        <v>0</v>
      </c>
      <c r="I80" s="119">
        <v>12</v>
      </c>
      <c r="J80" s="228" t="s">
        <v>20</v>
      </c>
      <c r="L80" s="57"/>
      <c r="M80" s="31"/>
      <c r="N80" s="31"/>
      <c r="O80" s="31"/>
      <c r="S80" s="31"/>
      <c r="T80" s="31"/>
      <c r="U80" s="31"/>
      <c r="V80" s="31"/>
    </row>
    <row r="81" spans="8:22">
      <c r="H81" s="171">
        <v>0</v>
      </c>
      <c r="I81" s="119">
        <v>18</v>
      </c>
      <c r="J81" s="228" t="s">
        <v>24</v>
      </c>
      <c r="L81" s="57"/>
      <c r="M81" s="31"/>
      <c r="N81" s="31"/>
      <c r="O81" s="31"/>
      <c r="S81" s="31"/>
      <c r="T81" s="31"/>
      <c r="U81" s="31"/>
      <c r="V81" s="31"/>
    </row>
    <row r="82" spans="8:22">
      <c r="H82" s="52">
        <v>0</v>
      </c>
      <c r="I82" s="119">
        <v>19</v>
      </c>
      <c r="J82" s="228" t="s">
        <v>25</v>
      </c>
      <c r="L82" s="57"/>
      <c r="M82" s="31"/>
      <c r="N82" s="31"/>
      <c r="O82" s="31"/>
      <c r="S82" s="31"/>
      <c r="T82" s="31"/>
      <c r="U82" s="31"/>
      <c r="V82" s="31"/>
    </row>
    <row r="83" spans="8:22">
      <c r="H83" s="53">
        <v>0</v>
      </c>
      <c r="I83" s="119">
        <v>20</v>
      </c>
      <c r="J83" s="228" t="s">
        <v>26</v>
      </c>
      <c r="L83" s="57"/>
      <c r="M83" s="31"/>
      <c r="N83" s="31"/>
      <c r="O83" s="31"/>
      <c r="S83" s="31"/>
      <c r="T83" s="31"/>
      <c r="U83" s="31"/>
      <c r="V83" s="31"/>
    </row>
    <row r="84" spans="8:22">
      <c r="H84" s="53">
        <v>0</v>
      </c>
      <c r="I84" s="119">
        <v>28</v>
      </c>
      <c r="J84" s="228" t="s">
        <v>34</v>
      </c>
      <c r="L84" s="57"/>
      <c r="M84" s="31"/>
      <c r="N84" s="31"/>
      <c r="O84" s="31"/>
      <c r="S84" s="31"/>
      <c r="T84" s="31"/>
      <c r="U84" s="31"/>
      <c r="V84" s="31"/>
    </row>
    <row r="85" spans="8:22">
      <c r="H85" s="53">
        <v>0</v>
      </c>
      <c r="I85" s="119">
        <v>31</v>
      </c>
      <c r="J85" s="228" t="s">
        <v>119</v>
      </c>
      <c r="L85" s="32"/>
      <c r="M85" s="31"/>
      <c r="N85" s="31"/>
      <c r="O85" s="31"/>
      <c r="S85" s="31"/>
      <c r="T85" s="31"/>
      <c r="U85" s="31"/>
      <c r="V85" s="31"/>
    </row>
    <row r="86" spans="8:22">
      <c r="H86" s="53">
        <v>0</v>
      </c>
      <c r="I86" s="119">
        <v>32</v>
      </c>
      <c r="J86" s="228" t="s">
        <v>37</v>
      </c>
      <c r="L86" s="57"/>
      <c r="M86" s="31"/>
      <c r="N86" s="31"/>
      <c r="O86" s="31"/>
      <c r="S86" s="31"/>
      <c r="T86" s="31"/>
      <c r="U86" s="31"/>
      <c r="V86" s="31"/>
    </row>
    <row r="87" spans="8:22">
      <c r="H87" s="53">
        <v>0</v>
      </c>
      <c r="I87" s="119">
        <v>37</v>
      </c>
      <c r="J87" s="228" t="s">
        <v>39</v>
      </c>
      <c r="L87" s="57"/>
      <c r="M87" s="31"/>
      <c r="N87" s="31"/>
      <c r="O87" s="31"/>
      <c r="S87" s="37"/>
      <c r="T87" s="37"/>
    </row>
    <row r="88" spans="8:22">
      <c r="H88" s="471">
        <v>0</v>
      </c>
      <c r="I88" s="119">
        <v>39</v>
      </c>
      <c r="J88" s="228" t="s">
        <v>41</v>
      </c>
      <c r="L88" s="57"/>
      <c r="M88" s="31"/>
      <c r="N88" s="31"/>
      <c r="O88" s="31"/>
      <c r="Q88" s="31"/>
    </row>
    <row r="89" spans="8:22">
      <c r="H89" s="167">
        <f>SUM(H49:H88)</f>
        <v>161400</v>
      </c>
      <c r="I89" s="119"/>
      <c r="J89" s="5" t="s">
        <v>112</v>
      </c>
      <c r="L89" s="57"/>
      <c r="M89" s="31"/>
      <c r="N89" s="31"/>
      <c r="O89" s="31"/>
    </row>
    <row r="90" spans="8:22">
      <c r="I90" s="236"/>
      <c r="J90" s="113"/>
      <c r="L90" s="57"/>
      <c r="M90" s="31"/>
      <c r="N90" s="31"/>
      <c r="O90" s="31"/>
      <c r="P90" s="1"/>
    </row>
    <row r="91" spans="8:22" ht="18.75">
      <c r="I91" s="129"/>
      <c r="J91" s="37"/>
      <c r="L91" s="57"/>
      <c r="M91" s="31"/>
      <c r="N91" s="31"/>
      <c r="O91" s="31"/>
      <c r="P91" s="55"/>
    </row>
    <row r="92" spans="8:22">
      <c r="I92" s="129"/>
      <c r="J92" s="1"/>
      <c r="L92" s="57"/>
      <c r="M92" s="31"/>
      <c r="N92" s="31"/>
      <c r="O92" s="31"/>
      <c r="P92" s="1"/>
    </row>
    <row r="93" spans="8:22">
      <c r="J93" s="1"/>
      <c r="L93" s="57"/>
      <c r="M93" s="31"/>
      <c r="N93" s="1"/>
      <c r="O93" s="1"/>
      <c r="P93" s="56"/>
    </row>
    <row r="94" spans="8:22">
      <c r="J94" s="1"/>
      <c r="L94" s="57"/>
      <c r="M94" s="31"/>
      <c r="N94" s="31"/>
      <c r="O94" s="31"/>
      <c r="P94" s="31"/>
    </row>
    <row r="95" spans="8:22">
      <c r="J95" s="1"/>
      <c r="L95" s="57"/>
      <c r="M95" s="31"/>
      <c r="N95" s="31"/>
      <c r="O95" s="31"/>
      <c r="P95" s="31"/>
    </row>
    <row r="96" spans="8:22">
      <c r="J96" s="1"/>
      <c r="L96" s="57"/>
      <c r="M96" s="31"/>
      <c r="N96" s="31"/>
      <c r="O96" s="31"/>
      <c r="P96" s="31"/>
    </row>
    <row r="97" spans="10:17">
      <c r="J97" s="1"/>
      <c r="L97" s="57"/>
      <c r="M97" s="31"/>
      <c r="N97" s="31"/>
      <c r="O97" s="31"/>
      <c r="P97" s="31"/>
    </row>
    <row r="98" spans="10:17">
      <c r="J98" s="1"/>
      <c r="L98" s="57"/>
      <c r="M98" s="31"/>
      <c r="N98" s="31"/>
      <c r="O98" s="31"/>
      <c r="P98" s="31"/>
    </row>
    <row r="99" spans="10:17">
      <c r="J99" s="1"/>
      <c r="L99" s="57"/>
      <c r="M99" s="31"/>
      <c r="N99" s="31"/>
      <c r="O99" s="31"/>
      <c r="P99" s="31"/>
    </row>
    <row r="100" spans="10:17">
      <c r="J100" s="1"/>
      <c r="L100" s="57"/>
      <c r="M100" s="31"/>
      <c r="N100" s="31"/>
      <c r="O100" s="31"/>
      <c r="P100" s="31"/>
    </row>
    <row r="101" spans="10:17">
      <c r="J101" s="1"/>
      <c r="L101" s="57"/>
      <c r="M101" s="31"/>
      <c r="N101" s="31"/>
      <c r="O101" s="31"/>
      <c r="P101" s="31"/>
    </row>
    <row r="102" spans="10:17">
      <c r="J102" s="1"/>
      <c r="L102" s="57"/>
      <c r="M102" s="31"/>
      <c r="N102" s="31"/>
      <c r="O102" s="31"/>
      <c r="P102" s="31"/>
    </row>
    <row r="103" spans="10:17">
      <c r="J103" s="1"/>
      <c r="L103" s="57"/>
      <c r="M103" s="31"/>
      <c r="N103" s="31"/>
      <c r="O103" s="31"/>
      <c r="P103" s="31"/>
    </row>
    <row r="104" spans="10:17">
      <c r="J104" s="1"/>
      <c r="L104" s="57"/>
      <c r="M104" s="31"/>
      <c r="N104" s="31"/>
      <c r="O104" s="31"/>
      <c r="P104" s="31"/>
    </row>
    <row r="105" spans="10:17">
      <c r="J105" s="1"/>
      <c r="L105" s="57"/>
      <c r="M105" s="31"/>
      <c r="N105" s="31"/>
      <c r="O105" s="31"/>
      <c r="P105" s="31"/>
    </row>
    <row r="106" spans="10:17">
      <c r="J106" s="1"/>
      <c r="L106" s="57"/>
      <c r="M106" s="31"/>
      <c r="N106" s="31"/>
      <c r="O106" s="31"/>
      <c r="P106" s="31"/>
      <c r="Q106" s="31"/>
    </row>
    <row r="107" spans="10:17">
      <c r="J107" s="1"/>
      <c r="L107" s="57"/>
      <c r="M107" s="31"/>
      <c r="N107" s="31"/>
      <c r="O107" s="31"/>
      <c r="P107" s="31"/>
      <c r="Q107" s="31"/>
    </row>
    <row r="108" spans="10:17">
      <c r="J108" s="1"/>
      <c r="L108" s="57"/>
      <c r="M108" s="31"/>
      <c r="N108" s="31"/>
      <c r="O108" s="31"/>
      <c r="P108" s="31"/>
      <c r="Q108" s="31"/>
    </row>
    <row r="109" spans="10:17">
      <c r="J109" s="1"/>
      <c r="L109" s="57"/>
      <c r="M109" s="31"/>
      <c r="N109" s="31"/>
      <c r="O109" s="31"/>
      <c r="P109" s="31"/>
      <c r="Q109" s="31"/>
    </row>
    <row r="110" spans="10:17">
      <c r="J110" s="1"/>
      <c r="L110" s="57"/>
      <c r="M110" s="31"/>
      <c r="N110" s="31"/>
      <c r="O110" s="31"/>
      <c r="P110" s="31"/>
      <c r="Q110" s="31"/>
    </row>
    <row r="111" spans="10:17">
      <c r="J111" s="1"/>
      <c r="K111" s="31"/>
      <c r="L111" s="31"/>
      <c r="M111" s="1"/>
      <c r="N111" s="31"/>
      <c r="O111" s="31"/>
      <c r="P111" s="31"/>
      <c r="Q111" s="31"/>
    </row>
    <row r="112" spans="10:17">
      <c r="J112" s="1"/>
      <c r="K112" s="31"/>
      <c r="L112" s="31"/>
      <c r="M112" s="1"/>
      <c r="N112" s="31"/>
      <c r="O112" s="31"/>
      <c r="P112" s="31"/>
      <c r="Q112" s="31"/>
    </row>
    <row r="113" spans="10:17">
      <c r="J113" s="1"/>
      <c r="K113" s="31"/>
      <c r="L113" s="31"/>
      <c r="M113" s="1"/>
      <c r="N113" s="31"/>
      <c r="O113" s="31"/>
      <c r="P113" s="31"/>
      <c r="Q113" s="31"/>
    </row>
    <row r="114" spans="10:17">
      <c r="J114" s="1"/>
      <c r="K114" s="31"/>
      <c r="L114" s="31"/>
      <c r="M114" s="1"/>
      <c r="N114" s="31"/>
      <c r="O114" s="31"/>
      <c r="P114" s="31"/>
      <c r="Q114" s="31"/>
    </row>
    <row r="115" spans="10:17">
      <c r="J115" s="1"/>
      <c r="K115" s="31"/>
      <c r="L115" s="31"/>
      <c r="M115" s="1"/>
      <c r="N115" s="31"/>
      <c r="O115" s="31"/>
      <c r="P115" s="31"/>
      <c r="Q115" s="31"/>
    </row>
    <row r="116" spans="10:17">
      <c r="J116" s="1"/>
      <c r="K116" s="31"/>
      <c r="L116" s="31"/>
      <c r="M116" s="1"/>
      <c r="N116" s="31"/>
      <c r="O116" s="31"/>
      <c r="P116" s="31"/>
      <c r="Q116" s="31"/>
    </row>
    <row r="117" spans="10:17">
      <c r="J117" s="1"/>
      <c r="K117" s="31"/>
      <c r="L117" s="31"/>
      <c r="M117" s="1"/>
      <c r="N117" s="31"/>
      <c r="O117" s="31"/>
      <c r="P117" s="31"/>
      <c r="Q117" s="31"/>
    </row>
    <row r="118" spans="10:17">
      <c r="J118" s="1"/>
      <c r="K118" s="31"/>
      <c r="L118" s="31"/>
      <c r="M118" s="1"/>
      <c r="N118" s="31"/>
      <c r="O118" s="31"/>
      <c r="P118" s="31"/>
      <c r="Q118" s="31"/>
    </row>
    <row r="119" spans="10:17">
      <c r="J119" s="1"/>
      <c r="K119" s="31"/>
      <c r="L119" s="31"/>
      <c r="M119" s="1"/>
      <c r="N119" s="31"/>
      <c r="O119" s="31"/>
      <c r="P119" s="31"/>
      <c r="Q119" s="31"/>
    </row>
    <row r="120" spans="10:17">
      <c r="J120" s="1"/>
      <c r="K120" s="31"/>
      <c r="L120" s="31"/>
      <c r="M120" s="1"/>
      <c r="N120" s="31"/>
      <c r="O120" s="31"/>
      <c r="P120" s="31"/>
      <c r="Q120" s="31"/>
    </row>
    <row r="121" spans="10:17">
      <c r="J121" s="1"/>
      <c r="K121" s="31"/>
      <c r="L121" s="31"/>
      <c r="M121" s="1"/>
      <c r="N121" s="31"/>
      <c r="O121" s="31"/>
      <c r="P121" s="31"/>
      <c r="Q121" s="31"/>
    </row>
    <row r="122" spans="10:17">
      <c r="J122" s="1"/>
      <c r="K122" s="31"/>
      <c r="L122" s="31"/>
      <c r="M122" s="1"/>
      <c r="N122" s="31"/>
      <c r="O122" s="31"/>
      <c r="P122" s="31"/>
    </row>
    <row r="123" spans="10:17">
      <c r="J123" s="1"/>
      <c r="K123" s="31"/>
      <c r="L123" s="31"/>
      <c r="M123" s="1"/>
      <c r="N123" s="31"/>
      <c r="O123" s="31"/>
      <c r="P123" s="31"/>
    </row>
    <row r="124" spans="10:17">
      <c r="J124" s="1"/>
      <c r="K124" s="31"/>
      <c r="L124" s="31"/>
      <c r="M124" s="1"/>
      <c r="N124" s="31"/>
      <c r="O124" s="31"/>
      <c r="P124" s="31"/>
    </row>
    <row r="125" spans="10:17">
      <c r="J125" s="1"/>
      <c r="K125" s="31"/>
      <c r="L125" s="31"/>
      <c r="M125" s="1"/>
      <c r="N125" s="31"/>
      <c r="O125" s="31"/>
      <c r="P125" s="31"/>
    </row>
    <row r="126" spans="10:17">
      <c r="J126" s="1"/>
      <c r="K126" s="31"/>
      <c r="L126" s="31"/>
      <c r="M126" s="1"/>
      <c r="N126" s="31"/>
      <c r="O126" s="31"/>
      <c r="P126" s="31"/>
    </row>
    <row r="127" spans="10:17">
      <c r="J127" s="1"/>
      <c r="K127" s="31"/>
      <c r="L127" s="31"/>
      <c r="M127" s="1"/>
      <c r="N127" s="31"/>
      <c r="O127" s="31"/>
      <c r="P127" s="31"/>
    </row>
    <row r="128" spans="10:17">
      <c r="J128" s="1"/>
      <c r="K128" s="31"/>
      <c r="L128" s="31"/>
      <c r="M128" s="1"/>
      <c r="N128" s="31"/>
      <c r="O128" s="31"/>
      <c r="P128" s="31"/>
    </row>
    <row r="129" spans="10:16">
      <c r="J129" s="1"/>
      <c r="K129" s="31"/>
      <c r="L129" s="31"/>
      <c r="M129" s="1"/>
      <c r="N129" s="31"/>
      <c r="O129" s="31"/>
      <c r="P129" s="31"/>
    </row>
    <row r="130" spans="10:16">
      <c r="J130" s="1"/>
      <c r="K130" s="31"/>
      <c r="L130" s="31"/>
      <c r="M130" s="1"/>
      <c r="N130" s="31"/>
      <c r="O130" s="31"/>
      <c r="P130" s="31"/>
    </row>
    <row r="131" spans="10:16">
      <c r="J131" s="1"/>
      <c r="K131" s="31"/>
      <c r="L131" s="31"/>
      <c r="M131" s="1"/>
      <c r="N131" s="31"/>
      <c r="O131" s="31"/>
      <c r="P131" s="31"/>
    </row>
    <row r="132" spans="10:16">
      <c r="J132" s="1"/>
      <c r="K132" s="31"/>
      <c r="L132" s="31"/>
      <c r="M132" s="1"/>
      <c r="N132" s="31"/>
      <c r="O132" s="31"/>
      <c r="P132" s="31"/>
    </row>
    <row r="133" spans="10:16">
      <c r="J133" s="1"/>
      <c r="K133" s="31"/>
      <c r="L133" s="31"/>
      <c r="M133" s="1"/>
      <c r="N133" s="31"/>
      <c r="O133" s="31"/>
      <c r="P133" s="31"/>
    </row>
    <row r="134" spans="10:16">
      <c r="J134" s="1"/>
      <c r="K134" s="1"/>
      <c r="L134" s="1"/>
      <c r="M134" s="1"/>
      <c r="N134" s="1"/>
      <c r="O134" s="1"/>
      <c r="P134" s="1"/>
    </row>
    <row r="135" spans="10:16">
      <c r="J135" s="1"/>
      <c r="K135" s="1"/>
      <c r="L135" s="1"/>
      <c r="M135" s="1"/>
      <c r="N135" s="1"/>
      <c r="O135" s="1"/>
      <c r="P135" s="1"/>
    </row>
    <row r="136" spans="10:16">
      <c r="J136" s="1"/>
      <c r="K136" s="1"/>
      <c r="L136" s="1"/>
    </row>
    <row r="137" spans="10:16">
      <c r="J137" s="1"/>
      <c r="K137" s="1"/>
      <c r="L137" s="1"/>
    </row>
    <row r="138" spans="10:16">
      <c r="J138" s="1"/>
      <c r="K138" s="1"/>
      <c r="L138" s="1"/>
    </row>
    <row r="139" spans="10:16">
      <c r="J139" s="1"/>
      <c r="K139" s="1"/>
      <c r="L139" s="1"/>
    </row>
    <row r="140" spans="10:16">
      <c r="J140" s="1"/>
      <c r="K140" s="1"/>
      <c r="L140" s="1"/>
    </row>
    <row r="141" spans="10:16">
      <c r="J141" s="1"/>
      <c r="K141" s="1"/>
      <c r="L141" s="1"/>
    </row>
    <row r="142" spans="10:16">
      <c r="J142" s="1"/>
      <c r="K142" s="1"/>
      <c r="L142" s="1"/>
    </row>
    <row r="143" spans="10:16">
      <c r="J143" s="1"/>
      <c r="K143" s="1"/>
      <c r="L143" s="1"/>
    </row>
    <row r="144" spans="10:16">
      <c r="J144" s="1"/>
      <c r="K144" s="1"/>
      <c r="L144" s="1"/>
    </row>
    <row r="145" spans="10:12">
      <c r="J145" s="1"/>
      <c r="K145" s="1"/>
      <c r="L145" s="1"/>
    </row>
    <row r="146" spans="10:12">
      <c r="J146" s="1"/>
      <c r="K146" s="1"/>
      <c r="L146" s="1"/>
    </row>
    <row r="147" spans="10:12">
      <c r="J147" s="1"/>
      <c r="K147" s="1"/>
      <c r="L147" s="1"/>
    </row>
    <row r="148" spans="10:12">
      <c r="J148" s="1"/>
      <c r="K148" s="1"/>
      <c r="L148" s="1"/>
    </row>
    <row r="149" spans="10:12">
      <c r="J149" s="1"/>
      <c r="K149" s="1"/>
      <c r="L149" s="1"/>
    </row>
    <row r="150" spans="10:12">
      <c r="J150" s="1"/>
      <c r="K150" s="1"/>
      <c r="L150" s="1"/>
    </row>
    <row r="151" spans="10:12">
      <c r="J151" s="1"/>
      <c r="K151" s="1"/>
      <c r="L151" s="1"/>
    </row>
    <row r="152" spans="10:12">
      <c r="J152" s="1"/>
      <c r="K152" s="1"/>
      <c r="L152" s="1"/>
    </row>
    <row r="153" spans="10:12">
      <c r="J153" s="1"/>
      <c r="K153" s="1"/>
      <c r="L153" s="1"/>
    </row>
    <row r="154" spans="10:12">
      <c r="J154" s="1"/>
      <c r="K154" s="1"/>
      <c r="L154" s="1"/>
    </row>
    <row r="155" spans="10:12">
      <c r="J155" s="1"/>
      <c r="K155" s="1"/>
      <c r="L155" s="1"/>
    </row>
    <row r="156" spans="10:12">
      <c r="J156" s="1"/>
      <c r="K156" s="1"/>
      <c r="L156" s="1"/>
    </row>
    <row r="157" spans="10:12">
      <c r="J157" s="1"/>
      <c r="K157" s="1"/>
      <c r="L157" s="1"/>
    </row>
    <row r="158" spans="10:12">
      <c r="J158" s="1"/>
      <c r="K158" s="1"/>
      <c r="L158" s="1"/>
    </row>
    <row r="159" spans="10:12">
      <c r="J159" s="1"/>
      <c r="K159" s="1"/>
      <c r="L159" s="1"/>
    </row>
  </sheetData>
  <sortState ref="H48:J88">
    <sortCondition descending="1" ref="H4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AE95"/>
  <sheetViews>
    <sheetView zoomScaleNormal="100" workbookViewId="0">
      <selection activeCell="H59" sqref="H59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style="58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68" customWidth="1"/>
    <col min="19" max="30" width="7.625" customWidth="1"/>
  </cols>
  <sheetData>
    <row r="1" spans="5:31" ht="13.5" customHeight="1">
      <c r="H1" s="20" t="s">
        <v>73</v>
      </c>
      <c r="J1" s="144"/>
      <c r="Q1" s="31"/>
      <c r="R1" s="15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5:31">
      <c r="H2" s="394" t="s">
        <v>221</v>
      </c>
      <c r="I2" s="119"/>
      <c r="J2" s="265" t="s">
        <v>127</v>
      </c>
      <c r="K2" s="5"/>
      <c r="L2" s="257" t="s">
        <v>208</v>
      </c>
      <c r="Q2" s="1"/>
      <c r="R2" s="153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1"/>
    </row>
    <row r="3" spans="5:31">
      <c r="H3" s="254" t="s">
        <v>123</v>
      </c>
      <c r="I3" s="119"/>
      <c r="J3" s="206" t="s">
        <v>124</v>
      </c>
      <c r="K3" s="5"/>
      <c r="L3" s="51" t="s">
        <v>123</v>
      </c>
      <c r="M3" s="118"/>
      <c r="Q3" s="1"/>
      <c r="R3" s="57"/>
      <c r="S3" s="31"/>
      <c r="T3" s="31"/>
      <c r="U3" s="31"/>
      <c r="V3" s="31"/>
      <c r="W3" s="1"/>
      <c r="X3" s="1"/>
      <c r="Y3" s="1"/>
      <c r="Z3" s="1"/>
      <c r="AA3" s="1"/>
      <c r="AB3" s="1"/>
      <c r="AC3" s="1"/>
      <c r="AD3" s="1"/>
      <c r="AE3" s="1"/>
    </row>
    <row r="4" spans="5:31">
      <c r="H4" s="128">
        <v>33282</v>
      </c>
      <c r="I4" s="119">
        <v>3</v>
      </c>
      <c r="J4" s="40" t="s">
        <v>12</v>
      </c>
      <c r="K4" s="284">
        <f>SUM(I4)</f>
        <v>3</v>
      </c>
      <c r="L4" s="384">
        <v>12544</v>
      </c>
      <c r="M4" s="54"/>
      <c r="Q4" s="1"/>
      <c r="R4" s="57"/>
      <c r="S4" s="31"/>
      <c r="T4" s="31"/>
      <c r="U4" s="31"/>
      <c r="V4" s="31"/>
      <c r="W4" s="1"/>
      <c r="X4" s="1"/>
      <c r="Y4" s="1"/>
      <c r="Z4" s="1"/>
      <c r="AA4" s="1"/>
      <c r="AB4" s="1"/>
      <c r="AC4" s="1"/>
      <c r="AD4" s="1"/>
      <c r="AE4" s="1"/>
    </row>
    <row r="5" spans="5:31">
      <c r="H5" s="127">
        <v>25463</v>
      </c>
      <c r="I5" s="119">
        <v>17</v>
      </c>
      <c r="J5" s="40" t="s">
        <v>23</v>
      </c>
      <c r="K5" s="284">
        <f t="shared" ref="K5:K13" si="0">SUM(I5)</f>
        <v>17</v>
      </c>
      <c r="L5" s="384">
        <v>7904</v>
      </c>
      <c r="M5" s="54"/>
      <c r="Q5" s="1"/>
      <c r="R5" s="57"/>
      <c r="S5" s="31"/>
      <c r="T5" s="31"/>
      <c r="U5" s="31"/>
      <c r="V5" s="31"/>
      <c r="W5" s="1"/>
      <c r="X5" s="1"/>
      <c r="Y5" s="1"/>
      <c r="Z5" s="1"/>
      <c r="AA5" s="1"/>
      <c r="AB5" s="1"/>
      <c r="AC5" s="1"/>
      <c r="AD5" s="1"/>
      <c r="AE5" s="1"/>
    </row>
    <row r="6" spans="5:31">
      <c r="H6" s="127">
        <v>24629</v>
      </c>
      <c r="I6" s="119">
        <v>33</v>
      </c>
      <c r="J6" s="40" t="s">
        <v>0</v>
      </c>
      <c r="K6" s="284">
        <f t="shared" si="0"/>
        <v>33</v>
      </c>
      <c r="L6" s="384">
        <v>17352</v>
      </c>
      <c r="M6" s="54"/>
      <c r="Q6" s="1"/>
      <c r="R6" s="57"/>
      <c r="S6" s="31"/>
      <c r="T6" s="31"/>
      <c r="U6" s="31"/>
      <c r="V6" s="31"/>
      <c r="W6" s="1"/>
      <c r="X6" s="1"/>
      <c r="Y6" s="1"/>
      <c r="Z6" s="1"/>
      <c r="AA6" s="1"/>
      <c r="AB6" s="1"/>
      <c r="AC6" s="1"/>
      <c r="AD6" s="1"/>
      <c r="AE6" s="1"/>
    </row>
    <row r="7" spans="5:31">
      <c r="H7" s="127">
        <v>22255</v>
      </c>
      <c r="I7" s="119">
        <v>31</v>
      </c>
      <c r="J7" s="40" t="s">
        <v>72</v>
      </c>
      <c r="K7" s="284">
        <f t="shared" si="0"/>
        <v>31</v>
      </c>
      <c r="L7" s="384">
        <v>17614</v>
      </c>
      <c r="M7" s="54"/>
      <c r="Q7" s="1"/>
      <c r="R7" s="57"/>
      <c r="S7" s="31"/>
      <c r="T7" s="31"/>
      <c r="U7" s="31"/>
      <c r="V7" s="31"/>
      <c r="W7" s="1"/>
      <c r="X7" s="1"/>
      <c r="Y7" s="1"/>
      <c r="Z7" s="1"/>
      <c r="AA7" s="1"/>
      <c r="AB7" s="1"/>
      <c r="AC7" s="1"/>
      <c r="AD7" s="1"/>
      <c r="AE7" s="1"/>
    </row>
    <row r="8" spans="5:31">
      <c r="H8" s="127">
        <v>19407</v>
      </c>
      <c r="I8" s="119">
        <v>2</v>
      </c>
      <c r="J8" s="40" t="s">
        <v>6</v>
      </c>
      <c r="K8" s="284">
        <f t="shared" si="0"/>
        <v>2</v>
      </c>
      <c r="L8" s="384">
        <v>13036</v>
      </c>
      <c r="M8" s="54"/>
      <c r="Q8" s="1"/>
      <c r="R8" s="57"/>
      <c r="S8" s="31"/>
      <c r="T8" s="31"/>
      <c r="U8" s="31"/>
      <c r="V8" s="31"/>
      <c r="W8" s="1"/>
      <c r="X8" s="1"/>
      <c r="Y8" s="1"/>
      <c r="Z8" s="1"/>
      <c r="AA8" s="1"/>
      <c r="AB8" s="1"/>
      <c r="AC8" s="1"/>
      <c r="AD8" s="1"/>
      <c r="AE8" s="1"/>
    </row>
    <row r="9" spans="5:31">
      <c r="H9" s="127">
        <v>18409</v>
      </c>
      <c r="I9" s="119">
        <v>40</v>
      </c>
      <c r="J9" s="40" t="s">
        <v>2</v>
      </c>
      <c r="K9" s="284">
        <f t="shared" si="0"/>
        <v>40</v>
      </c>
      <c r="L9" s="384">
        <v>14246</v>
      </c>
      <c r="M9" s="54"/>
      <c r="Q9" s="1"/>
      <c r="R9" s="57"/>
      <c r="S9" s="31"/>
      <c r="T9" s="31"/>
      <c r="U9" s="31"/>
      <c r="V9" s="31"/>
      <c r="W9" s="1"/>
      <c r="X9" s="1"/>
      <c r="Y9" s="1"/>
      <c r="Z9" s="1"/>
      <c r="AA9" s="1"/>
      <c r="AB9" s="1"/>
      <c r="AC9" s="1"/>
      <c r="AD9" s="1"/>
      <c r="AE9" s="1"/>
    </row>
    <row r="10" spans="5:31">
      <c r="H10" s="127">
        <v>16643</v>
      </c>
      <c r="I10" s="119">
        <v>13</v>
      </c>
      <c r="J10" s="40" t="s">
        <v>7</v>
      </c>
      <c r="K10" s="284">
        <f t="shared" si="0"/>
        <v>13</v>
      </c>
      <c r="L10" s="384">
        <v>12214</v>
      </c>
      <c r="M10" s="54"/>
      <c r="Q10" s="1"/>
      <c r="R10" s="57"/>
      <c r="S10" s="31"/>
      <c r="T10" s="31"/>
      <c r="U10" s="31"/>
      <c r="V10" s="31"/>
      <c r="W10" s="1"/>
      <c r="X10" s="1"/>
      <c r="Y10" s="1"/>
      <c r="Z10" s="1"/>
      <c r="AA10" s="1"/>
      <c r="AB10" s="1"/>
      <c r="AC10" s="1"/>
      <c r="AD10" s="1"/>
      <c r="AE10" s="1"/>
    </row>
    <row r="11" spans="5:31">
      <c r="H11" s="127">
        <v>16199</v>
      </c>
      <c r="I11" s="119">
        <v>34</v>
      </c>
      <c r="J11" s="40" t="s">
        <v>1</v>
      </c>
      <c r="K11" s="284">
        <f t="shared" si="0"/>
        <v>34</v>
      </c>
      <c r="L11" s="384">
        <v>13254</v>
      </c>
      <c r="M11" s="54"/>
      <c r="N11" s="34"/>
      <c r="Q11" s="1"/>
      <c r="R11" s="57"/>
      <c r="S11" s="31"/>
      <c r="T11" s="31"/>
      <c r="U11" s="31"/>
      <c r="V11" s="31"/>
      <c r="W11" s="1"/>
      <c r="X11" s="1"/>
      <c r="Y11" s="1"/>
      <c r="Z11" s="1"/>
      <c r="AA11" s="1"/>
      <c r="AB11" s="1"/>
      <c r="AC11" s="1"/>
      <c r="AD11" s="1"/>
      <c r="AE11" s="1"/>
    </row>
    <row r="12" spans="5:31">
      <c r="H12" s="536">
        <v>9742</v>
      </c>
      <c r="I12" s="119">
        <v>16</v>
      </c>
      <c r="J12" s="40" t="s">
        <v>3</v>
      </c>
      <c r="K12" s="284">
        <f t="shared" si="0"/>
        <v>16</v>
      </c>
      <c r="L12" s="385">
        <v>10297</v>
      </c>
      <c r="M12" s="54"/>
      <c r="Q12" s="1"/>
      <c r="R12" s="57"/>
      <c r="S12" s="31"/>
      <c r="T12" s="31"/>
      <c r="U12" s="31"/>
      <c r="V12" s="31"/>
      <c r="W12" s="1"/>
      <c r="X12" s="1"/>
      <c r="Y12" s="1"/>
      <c r="Z12" s="1"/>
      <c r="AA12" s="1"/>
      <c r="AB12" s="1"/>
      <c r="AC12" s="1"/>
      <c r="AD12" s="1"/>
      <c r="AE12" s="1"/>
    </row>
    <row r="13" spans="5:31" ht="14.25" thickBot="1">
      <c r="E13" s="21"/>
      <c r="H13" s="501">
        <v>9551</v>
      </c>
      <c r="I13" s="198">
        <v>38</v>
      </c>
      <c r="J13" s="103" t="s">
        <v>40</v>
      </c>
      <c r="K13" s="284">
        <f t="shared" si="0"/>
        <v>38</v>
      </c>
      <c r="L13" s="385">
        <v>11334</v>
      </c>
      <c r="M13" s="54"/>
      <c r="Q13" s="1"/>
      <c r="R13" s="57"/>
      <c r="S13" s="31"/>
      <c r="T13" s="31"/>
      <c r="U13" s="31"/>
      <c r="V13" s="31"/>
      <c r="W13" s="1"/>
      <c r="X13" s="1"/>
      <c r="Y13" s="1"/>
      <c r="Z13" s="1"/>
      <c r="AA13" s="1"/>
      <c r="AB13" s="1"/>
      <c r="AC13" s="1"/>
      <c r="AD13" s="1"/>
      <c r="AE13" s="1"/>
    </row>
    <row r="14" spans="5:31" ht="14.25" thickTop="1">
      <c r="E14" s="21"/>
      <c r="H14" s="470">
        <v>6878</v>
      </c>
      <c r="I14" s="312">
        <v>26</v>
      </c>
      <c r="J14" s="395" t="s">
        <v>32</v>
      </c>
      <c r="K14" s="151" t="s">
        <v>9</v>
      </c>
      <c r="L14" s="386">
        <v>165081</v>
      </c>
      <c r="M14" s="1"/>
      <c r="N14" s="65"/>
      <c r="Q14" s="1"/>
      <c r="R14" s="57"/>
      <c r="S14" s="31"/>
      <c r="T14" s="31"/>
      <c r="U14" s="31"/>
      <c r="V14" s="31"/>
      <c r="W14" s="1"/>
      <c r="X14" s="1"/>
      <c r="Y14" s="1"/>
      <c r="Z14" s="1"/>
      <c r="AA14" s="1"/>
      <c r="AB14" s="1"/>
      <c r="AC14" s="1"/>
      <c r="AD14" s="1"/>
      <c r="AE14" s="1"/>
    </row>
    <row r="15" spans="5:31">
      <c r="H15" s="127">
        <v>6571</v>
      </c>
      <c r="I15" s="119">
        <v>21</v>
      </c>
      <c r="J15" s="475" t="s">
        <v>203</v>
      </c>
      <c r="K15" s="61"/>
      <c r="L15" s="32"/>
      <c r="M15" s="1"/>
      <c r="N15" s="65"/>
      <c r="Q15" s="1"/>
      <c r="R15" s="57"/>
      <c r="S15" s="31"/>
      <c r="T15" s="31"/>
      <c r="U15" s="31"/>
      <c r="V15" s="31"/>
      <c r="W15" s="1"/>
      <c r="X15" s="1"/>
      <c r="Y15" s="1"/>
      <c r="Z15" s="1"/>
      <c r="AA15" s="1"/>
      <c r="AB15" s="1"/>
      <c r="AC15" s="1"/>
      <c r="AD15" s="1"/>
      <c r="AE15" s="1"/>
    </row>
    <row r="16" spans="5:31">
      <c r="H16" s="408">
        <v>5265</v>
      </c>
      <c r="I16" s="119">
        <v>24</v>
      </c>
      <c r="J16" s="40" t="s">
        <v>30</v>
      </c>
      <c r="K16" s="61"/>
      <c r="L16" s="39"/>
      <c r="Q16" s="1"/>
      <c r="R16" s="57"/>
      <c r="S16" s="31"/>
      <c r="T16" s="31"/>
      <c r="U16" s="31"/>
      <c r="V16" s="31"/>
      <c r="W16" s="1"/>
      <c r="X16" s="1"/>
      <c r="Y16" s="1"/>
      <c r="Z16" s="1"/>
      <c r="AA16" s="1"/>
      <c r="AB16" s="1"/>
      <c r="AC16" s="1"/>
      <c r="AD16" s="1"/>
      <c r="AE16" s="1"/>
    </row>
    <row r="17" spans="1:31">
      <c r="H17" s="127">
        <v>4858</v>
      </c>
      <c r="I17" s="119">
        <v>11</v>
      </c>
      <c r="J17" s="40" t="s">
        <v>19</v>
      </c>
      <c r="L17" s="39"/>
      <c r="Q17" s="1"/>
      <c r="R17" s="57"/>
      <c r="S17" s="31"/>
      <c r="T17" s="31"/>
      <c r="U17" s="31"/>
      <c r="V17" s="31"/>
      <c r="W17" s="1"/>
      <c r="X17" s="1"/>
      <c r="Y17" s="1"/>
      <c r="Z17" s="1"/>
      <c r="AA17" s="1"/>
      <c r="AB17" s="1"/>
      <c r="AC17" s="1"/>
      <c r="AD17" s="1"/>
      <c r="AE17" s="1"/>
    </row>
    <row r="18" spans="1:31">
      <c r="H18" s="171">
        <v>4012</v>
      </c>
      <c r="I18" s="119">
        <v>36</v>
      </c>
      <c r="J18" s="40" t="s">
        <v>5</v>
      </c>
      <c r="K18" s="1"/>
      <c r="L18" s="266" t="s">
        <v>127</v>
      </c>
      <c r="M18" t="s">
        <v>71</v>
      </c>
      <c r="N18" s="51" t="s">
        <v>84</v>
      </c>
      <c r="Q18" s="1"/>
      <c r="R18" s="57"/>
      <c r="S18" s="31"/>
      <c r="T18" s="31"/>
      <c r="U18" s="31"/>
      <c r="V18" s="3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4.25" thickBot="1">
      <c r="H19" s="128">
        <v>2841</v>
      </c>
      <c r="I19" s="119">
        <v>25</v>
      </c>
      <c r="J19" s="40" t="s">
        <v>31</v>
      </c>
      <c r="K19" s="165">
        <f>SUM(I4)</f>
        <v>3</v>
      </c>
      <c r="L19" s="40" t="s">
        <v>12</v>
      </c>
      <c r="M19" s="454">
        <v>26907</v>
      </c>
      <c r="N19" s="128">
        <f>SUM(H4)</f>
        <v>33282</v>
      </c>
      <c r="Q19" s="1"/>
      <c r="R19" s="57"/>
      <c r="S19" s="31"/>
      <c r="T19" s="31"/>
      <c r="U19" s="31"/>
      <c r="V19" s="31"/>
      <c r="W19" s="1"/>
      <c r="X19" s="1"/>
      <c r="Y19" s="1"/>
      <c r="Z19" s="1"/>
      <c r="AA19" s="1"/>
      <c r="AB19" s="1"/>
      <c r="AC19" s="1"/>
      <c r="AD19" s="1"/>
      <c r="AE19" s="1"/>
    </row>
    <row r="20" spans="1:31">
      <c r="A20" s="73" t="s">
        <v>48</v>
      </c>
      <c r="B20" s="74" t="s">
        <v>57</v>
      </c>
      <c r="C20" s="74" t="s">
        <v>221</v>
      </c>
      <c r="D20" s="74" t="s">
        <v>208</v>
      </c>
      <c r="E20" s="74" t="s">
        <v>55</v>
      </c>
      <c r="F20" s="74" t="s">
        <v>54</v>
      </c>
      <c r="G20" s="75" t="s">
        <v>56</v>
      </c>
      <c r="H20" s="53">
        <v>2558</v>
      </c>
      <c r="I20" s="119">
        <v>14</v>
      </c>
      <c r="J20" s="40" t="s">
        <v>21</v>
      </c>
      <c r="K20" s="165">
        <f t="shared" ref="K20:K28" si="1">SUM(I5)</f>
        <v>17</v>
      </c>
      <c r="L20" s="40" t="s">
        <v>23</v>
      </c>
      <c r="M20" s="455">
        <v>27986</v>
      </c>
      <c r="N20" s="128">
        <f t="shared" ref="N20:N28" si="2">SUM(H5)</f>
        <v>25463</v>
      </c>
      <c r="Q20" s="1"/>
      <c r="R20" s="57"/>
      <c r="S20" s="31"/>
      <c r="T20" s="31"/>
      <c r="U20" s="31"/>
      <c r="V20" s="31"/>
      <c r="W20" s="1"/>
      <c r="X20" s="1"/>
      <c r="Y20" s="1"/>
      <c r="Z20" s="1"/>
      <c r="AA20" s="1"/>
      <c r="AB20" s="1"/>
      <c r="AC20" s="1"/>
      <c r="AD20" s="1"/>
      <c r="AE20" s="1"/>
    </row>
    <row r="21" spans="1:31">
      <c r="A21" s="76">
        <v>1</v>
      </c>
      <c r="B21" s="40" t="s">
        <v>12</v>
      </c>
      <c r="C21" s="283">
        <f>SUM(H4)</f>
        <v>33282</v>
      </c>
      <c r="D21" s="9">
        <f>SUM(L4)</f>
        <v>12544</v>
      </c>
      <c r="E21" s="66">
        <f t="shared" ref="E21:E30" si="3">SUM(N19/M19*100)</f>
        <v>123.69271936670754</v>
      </c>
      <c r="F21" s="66">
        <f t="shared" ref="F21:F31" si="4">SUM(C21/D21*100)</f>
        <v>265.3220663265306</v>
      </c>
      <c r="G21" s="77"/>
      <c r="H21" s="408">
        <v>1454</v>
      </c>
      <c r="I21" s="119">
        <v>9</v>
      </c>
      <c r="J21" s="475" t="s">
        <v>217</v>
      </c>
      <c r="K21" s="165">
        <f t="shared" si="1"/>
        <v>33</v>
      </c>
      <c r="L21" s="40" t="s">
        <v>0</v>
      </c>
      <c r="M21" s="455">
        <v>18036</v>
      </c>
      <c r="N21" s="128">
        <f t="shared" si="2"/>
        <v>24629</v>
      </c>
      <c r="Q21" s="1"/>
      <c r="R21" s="57"/>
      <c r="S21" s="31"/>
      <c r="T21" s="31"/>
      <c r="U21" s="31"/>
      <c r="V21" s="31"/>
      <c r="W21" s="1"/>
      <c r="X21" s="1"/>
      <c r="Y21" s="1"/>
      <c r="Z21" s="1"/>
      <c r="AA21" s="1"/>
      <c r="AB21" s="1"/>
      <c r="AC21" s="1"/>
      <c r="AD21" s="1"/>
      <c r="AE21" s="1"/>
    </row>
    <row r="22" spans="1:31">
      <c r="A22" s="76">
        <v>2</v>
      </c>
      <c r="B22" s="40" t="s">
        <v>23</v>
      </c>
      <c r="C22" s="283">
        <f t="shared" ref="C22:C30" si="5">SUM(H5)</f>
        <v>25463</v>
      </c>
      <c r="D22" s="9">
        <f t="shared" ref="D22:D30" si="6">SUM(L5)</f>
        <v>7904</v>
      </c>
      <c r="E22" s="66">
        <f t="shared" si="3"/>
        <v>90.984778103337376</v>
      </c>
      <c r="F22" s="66">
        <f t="shared" si="4"/>
        <v>322.15334008097165</v>
      </c>
      <c r="G22" s="77"/>
      <c r="H22" s="127">
        <v>1125</v>
      </c>
      <c r="I22" s="119">
        <v>27</v>
      </c>
      <c r="J22" s="40" t="s">
        <v>33</v>
      </c>
      <c r="K22" s="165">
        <f t="shared" si="1"/>
        <v>31</v>
      </c>
      <c r="L22" s="40" t="s">
        <v>72</v>
      </c>
      <c r="M22" s="455">
        <v>12907</v>
      </c>
      <c r="N22" s="128">
        <f t="shared" si="2"/>
        <v>22255</v>
      </c>
      <c r="Q22" s="1"/>
      <c r="R22" s="57"/>
      <c r="S22" s="31"/>
      <c r="T22" s="31"/>
      <c r="U22" s="31"/>
      <c r="V22" s="31"/>
      <c r="W22" s="1"/>
      <c r="X22" s="1"/>
      <c r="Y22" s="1"/>
      <c r="Z22" s="1"/>
      <c r="AA22" s="1"/>
      <c r="AB22" s="1"/>
      <c r="AC22" s="1"/>
      <c r="AD22" s="1"/>
      <c r="AE22" s="1"/>
    </row>
    <row r="23" spans="1:31">
      <c r="A23" s="76">
        <v>3</v>
      </c>
      <c r="B23" s="40" t="s">
        <v>0</v>
      </c>
      <c r="C23" s="305">
        <f t="shared" si="5"/>
        <v>24629</v>
      </c>
      <c r="D23" s="139">
        <f t="shared" si="6"/>
        <v>17352</v>
      </c>
      <c r="E23" s="306">
        <f t="shared" si="3"/>
        <v>136.55466844089599</v>
      </c>
      <c r="F23" s="306">
        <f t="shared" si="4"/>
        <v>141.93752881512219</v>
      </c>
      <c r="G23" s="77"/>
      <c r="H23" s="127">
        <v>900</v>
      </c>
      <c r="I23" s="119">
        <v>1</v>
      </c>
      <c r="J23" s="40" t="s">
        <v>4</v>
      </c>
      <c r="K23" s="165">
        <f t="shared" si="1"/>
        <v>2</v>
      </c>
      <c r="L23" s="40" t="s">
        <v>6</v>
      </c>
      <c r="M23" s="455">
        <v>16038</v>
      </c>
      <c r="N23" s="128">
        <f t="shared" si="2"/>
        <v>19407</v>
      </c>
      <c r="Q23" s="1"/>
      <c r="R23" s="57"/>
      <c r="S23" s="31"/>
      <c r="T23" s="31"/>
      <c r="U23" s="31"/>
      <c r="V23" s="31"/>
      <c r="W23" s="1"/>
      <c r="X23" s="1"/>
      <c r="Y23" s="1"/>
      <c r="Z23" s="1"/>
      <c r="AA23" s="1"/>
      <c r="AB23" s="1"/>
      <c r="AC23" s="1"/>
      <c r="AD23" s="1"/>
      <c r="AE23" s="1"/>
    </row>
    <row r="24" spans="1:31">
      <c r="A24" s="76">
        <v>4</v>
      </c>
      <c r="B24" s="40" t="s">
        <v>72</v>
      </c>
      <c r="C24" s="283">
        <f t="shared" si="5"/>
        <v>22255</v>
      </c>
      <c r="D24" s="9">
        <f t="shared" si="6"/>
        <v>17614</v>
      </c>
      <c r="E24" s="66">
        <f t="shared" si="3"/>
        <v>172.42581544898115</v>
      </c>
      <c r="F24" s="66">
        <f t="shared" si="4"/>
        <v>126.3483592596798</v>
      </c>
      <c r="G24" s="77"/>
      <c r="H24" s="127">
        <v>609</v>
      </c>
      <c r="I24" s="119">
        <v>10</v>
      </c>
      <c r="J24" s="40" t="s">
        <v>18</v>
      </c>
      <c r="K24" s="165">
        <f t="shared" si="1"/>
        <v>40</v>
      </c>
      <c r="L24" s="40" t="s">
        <v>2</v>
      </c>
      <c r="M24" s="455">
        <v>13934</v>
      </c>
      <c r="N24" s="128">
        <f t="shared" si="2"/>
        <v>18409</v>
      </c>
      <c r="Q24" s="1"/>
      <c r="R24" s="57"/>
      <c r="S24" s="31"/>
      <c r="T24" s="31"/>
      <c r="U24" s="31"/>
      <c r="V24" s="31"/>
      <c r="W24" s="1"/>
      <c r="X24" s="1"/>
      <c r="Y24" s="1"/>
      <c r="Z24" s="1"/>
      <c r="AA24" s="1"/>
      <c r="AB24" s="1"/>
      <c r="AC24" s="1"/>
      <c r="AD24" s="1"/>
      <c r="AE24" s="1"/>
    </row>
    <row r="25" spans="1:31">
      <c r="A25" s="76">
        <v>5</v>
      </c>
      <c r="B25" s="40" t="s">
        <v>6</v>
      </c>
      <c r="C25" s="283">
        <f t="shared" si="5"/>
        <v>19407</v>
      </c>
      <c r="D25" s="9">
        <f t="shared" si="6"/>
        <v>13036</v>
      </c>
      <c r="E25" s="66">
        <f t="shared" si="3"/>
        <v>121.00635989524879</v>
      </c>
      <c r="F25" s="66">
        <f t="shared" si="4"/>
        <v>148.87235348266339</v>
      </c>
      <c r="G25" s="87"/>
      <c r="H25" s="127">
        <v>573</v>
      </c>
      <c r="I25" s="119">
        <v>4</v>
      </c>
      <c r="J25" s="40" t="s">
        <v>13</v>
      </c>
      <c r="K25" s="165">
        <f t="shared" si="1"/>
        <v>13</v>
      </c>
      <c r="L25" s="40" t="s">
        <v>7</v>
      </c>
      <c r="M25" s="455">
        <v>14685</v>
      </c>
      <c r="N25" s="128">
        <f t="shared" si="2"/>
        <v>16643</v>
      </c>
      <c r="Q25" s="1"/>
      <c r="R25" s="57"/>
      <c r="S25" s="31"/>
      <c r="T25" s="31"/>
      <c r="U25" s="31"/>
      <c r="V25" s="31"/>
      <c r="W25" s="1"/>
      <c r="X25" s="1"/>
      <c r="Y25" s="1"/>
      <c r="Z25" s="1"/>
      <c r="AA25" s="1"/>
      <c r="AB25" s="1"/>
      <c r="AC25" s="1"/>
      <c r="AD25" s="1"/>
      <c r="AE25" s="1"/>
    </row>
    <row r="26" spans="1:31">
      <c r="A26" s="76">
        <v>6</v>
      </c>
      <c r="B26" s="40" t="s">
        <v>2</v>
      </c>
      <c r="C26" s="283">
        <f t="shared" si="5"/>
        <v>18409</v>
      </c>
      <c r="D26" s="9">
        <f t="shared" si="6"/>
        <v>14246</v>
      </c>
      <c r="E26" s="66">
        <f t="shared" si="3"/>
        <v>132.11568824458161</v>
      </c>
      <c r="F26" s="66">
        <f t="shared" si="4"/>
        <v>129.22223782114278</v>
      </c>
      <c r="G26" s="77"/>
      <c r="H26" s="127">
        <v>377</v>
      </c>
      <c r="I26" s="119">
        <v>32</v>
      </c>
      <c r="J26" s="40" t="s">
        <v>37</v>
      </c>
      <c r="K26" s="165">
        <f t="shared" si="1"/>
        <v>34</v>
      </c>
      <c r="L26" s="40" t="s">
        <v>1</v>
      </c>
      <c r="M26" s="455">
        <v>13099</v>
      </c>
      <c r="N26" s="128">
        <f t="shared" si="2"/>
        <v>16199</v>
      </c>
      <c r="Q26" s="1"/>
      <c r="R26" s="57"/>
      <c r="S26" s="31"/>
      <c r="T26" s="31"/>
      <c r="U26" s="31"/>
      <c r="V26" s="31"/>
      <c r="W26" s="1"/>
      <c r="X26" s="1"/>
      <c r="Y26" s="1"/>
      <c r="Z26" s="1"/>
      <c r="AA26" s="1"/>
      <c r="AB26" s="1"/>
      <c r="AC26" s="1"/>
      <c r="AD26" s="1"/>
      <c r="AE26" s="1"/>
    </row>
    <row r="27" spans="1:31">
      <c r="A27" s="76">
        <v>7</v>
      </c>
      <c r="B27" s="40" t="s">
        <v>7</v>
      </c>
      <c r="C27" s="283">
        <f t="shared" si="5"/>
        <v>16643</v>
      </c>
      <c r="D27" s="9">
        <f t="shared" si="6"/>
        <v>12214</v>
      </c>
      <c r="E27" s="66">
        <f t="shared" si="3"/>
        <v>113.33333333333333</v>
      </c>
      <c r="F27" s="66">
        <f t="shared" si="4"/>
        <v>136.26166693957754</v>
      </c>
      <c r="G27" s="77"/>
      <c r="H27" s="53">
        <v>259</v>
      </c>
      <c r="I27" s="119">
        <v>12</v>
      </c>
      <c r="J27" s="40" t="s">
        <v>20</v>
      </c>
      <c r="K27" s="165">
        <f t="shared" si="1"/>
        <v>16</v>
      </c>
      <c r="L27" s="40" t="s">
        <v>3</v>
      </c>
      <c r="M27" s="456">
        <v>9664</v>
      </c>
      <c r="N27" s="128">
        <f t="shared" si="2"/>
        <v>9742</v>
      </c>
      <c r="Q27" s="1"/>
      <c r="R27" s="57"/>
      <c r="S27" s="31"/>
      <c r="T27" s="31"/>
      <c r="U27" s="31"/>
      <c r="V27" s="3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4.25" thickBot="1">
      <c r="A28" s="76">
        <v>8</v>
      </c>
      <c r="B28" s="40" t="s">
        <v>1</v>
      </c>
      <c r="C28" s="283">
        <f t="shared" si="5"/>
        <v>16199</v>
      </c>
      <c r="D28" s="9">
        <f t="shared" si="6"/>
        <v>13254</v>
      </c>
      <c r="E28" s="66">
        <f t="shared" si="3"/>
        <v>123.66592869684709</v>
      </c>
      <c r="F28" s="66">
        <f t="shared" si="4"/>
        <v>122.2197072581862</v>
      </c>
      <c r="G28" s="88"/>
      <c r="H28" s="127">
        <v>124</v>
      </c>
      <c r="I28" s="119">
        <v>20</v>
      </c>
      <c r="J28" s="40" t="s">
        <v>26</v>
      </c>
      <c r="K28" s="258">
        <f t="shared" si="1"/>
        <v>38</v>
      </c>
      <c r="L28" s="103" t="s">
        <v>40</v>
      </c>
      <c r="M28" s="481">
        <v>8391</v>
      </c>
      <c r="N28" s="238">
        <f t="shared" si="2"/>
        <v>9551</v>
      </c>
      <c r="Q28" s="1"/>
      <c r="R28" s="57"/>
      <c r="S28" s="31"/>
      <c r="T28" s="31"/>
      <c r="U28" s="31"/>
      <c r="V28" s="3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4.25" thickTop="1">
      <c r="A29" s="76">
        <v>9</v>
      </c>
      <c r="B29" s="40" t="s">
        <v>3</v>
      </c>
      <c r="C29" s="283">
        <f t="shared" si="5"/>
        <v>9742</v>
      </c>
      <c r="D29" s="9">
        <f t="shared" si="6"/>
        <v>10297</v>
      </c>
      <c r="E29" s="66">
        <f t="shared" si="3"/>
        <v>100.80711920529801</v>
      </c>
      <c r="F29" s="66">
        <f t="shared" si="4"/>
        <v>94.610080606001745</v>
      </c>
      <c r="G29" s="87"/>
      <c r="H29" s="127">
        <v>104</v>
      </c>
      <c r="I29" s="119">
        <v>5</v>
      </c>
      <c r="J29" s="40" t="s">
        <v>14</v>
      </c>
      <c r="K29" s="163"/>
      <c r="L29" s="163" t="s">
        <v>70</v>
      </c>
      <c r="M29" s="457">
        <v>200484</v>
      </c>
      <c r="N29" s="246">
        <f>SUM(H44)</f>
        <v>234341</v>
      </c>
      <c r="Q29" s="1"/>
      <c r="R29" s="57"/>
      <c r="S29" s="31"/>
      <c r="T29" s="31"/>
      <c r="U29" s="31"/>
      <c r="V29" s="3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4.25" thickBot="1">
      <c r="A30" s="89">
        <v>10</v>
      </c>
      <c r="B30" s="103" t="s">
        <v>40</v>
      </c>
      <c r="C30" s="283">
        <f t="shared" si="5"/>
        <v>9551</v>
      </c>
      <c r="D30" s="9">
        <f t="shared" si="6"/>
        <v>11334</v>
      </c>
      <c r="E30" s="72">
        <f t="shared" si="3"/>
        <v>113.82433559766416</v>
      </c>
      <c r="F30" s="78">
        <f t="shared" si="4"/>
        <v>84.268572436915477</v>
      </c>
      <c r="G30" s="90"/>
      <c r="H30" s="127">
        <v>101</v>
      </c>
      <c r="I30" s="119">
        <v>39</v>
      </c>
      <c r="J30" s="40" t="s">
        <v>41</v>
      </c>
      <c r="K30" s="1"/>
      <c r="Q30" s="1"/>
      <c r="R30" s="57"/>
      <c r="S30" s="31"/>
      <c r="T30" s="31"/>
      <c r="U30" s="31"/>
      <c r="V30" s="3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4.25" thickBot="1">
      <c r="A31" s="80"/>
      <c r="B31" s="81" t="s">
        <v>61</v>
      </c>
      <c r="C31" s="82">
        <f>SUM(H44)</f>
        <v>234341</v>
      </c>
      <c r="D31" s="82">
        <f>SUM(L14)</f>
        <v>165081</v>
      </c>
      <c r="E31" s="85">
        <f>SUM(N29/M29*100)</f>
        <v>116.88763193072764</v>
      </c>
      <c r="F31" s="78">
        <f t="shared" si="4"/>
        <v>141.95516140561298</v>
      </c>
      <c r="G31" s="86"/>
      <c r="H31" s="53">
        <v>61</v>
      </c>
      <c r="I31" s="119">
        <v>29</v>
      </c>
      <c r="J31" s="40" t="s">
        <v>58</v>
      </c>
      <c r="K31" s="1"/>
      <c r="L31" s="65"/>
      <c r="M31" s="31"/>
      <c r="N31" s="31"/>
      <c r="Q31" s="1"/>
      <c r="R31" s="57"/>
      <c r="S31" s="31"/>
      <c r="T31" s="31"/>
      <c r="U31" s="31"/>
      <c r="V31" s="31"/>
      <c r="W31" s="1"/>
      <c r="X31" s="1"/>
      <c r="Y31" s="1"/>
      <c r="Z31" s="1"/>
      <c r="AA31" s="1"/>
      <c r="AB31" s="1"/>
      <c r="AC31" s="1"/>
      <c r="AD31" s="1"/>
      <c r="AE31" s="1"/>
    </row>
    <row r="32" spans="1:31">
      <c r="H32" s="128">
        <v>53</v>
      </c>
      <c r="I32" s="119">
        <v>15</v>
      </c>
      <c r="J32" s="40" t="s">
        <v>22</v>
      </c>
      <c r="K32" s="1"/>
      <c r="L32" s="65"/>
      <c r="M32" s="31"/>
      <c r="N32" s="31"/>
      <c r="Q32" s="1"/>
      <c r="R32" s="57"/>
      <c r="S32" s="31"/>
      <c r="T32" s="31"/>
      <c r="U32" s="31"/>
      <c r="V32" s="31"/>
      <c r="W32" s="1"/>
      <c r="X32" s="1"/>
      <c r="Y32" s="1"/>
      <c r="Z32" s="1"/>
      <c r="AA32" s="1"/>
      <c r="AB32" s="1"/>
      <c r="AC32" s="1"/>
      <c r="AD32" s="1"/>
      <c r="AE32" s="1"/>
    </row>
    <row r="33" spans="3:31">
      <c r="C33" s="31"/>
      <c r="D33" s="1"/>
      <c r="E33" s="22"/>
      <c r="H33" s="127">
        <v>22</v>
      </c>
      <c r="I33" s="119">
        <v>18</v>
      </c>
      <c r="J33" s="40" t="s">
        <v>24</v>
      </c>
      <c r="K33" s="1"/>
      <c r="L33" s="65"/>
      <c r="M33" s="31"/>
      <c r="N33" s="31"/>
      <c r="Q33" s="1"/>
      <c r="R33" s="57"/>
      <c r="S33" s="31"/>
      <c r="T33" s="31"/>
      <c r="U33" s="31"/>
      <c r="V33" s="31"/>
      <c r="W33" s="1"/>
      <c r="X33" s="1"/>
      <c r="Y33" s="1"/>
      <c r="Z33" s="1"/>
      <c r="AA33" s="1"/>
      <c r="AB33" s="1"/>
      <c r="AC33" s="1"/>
      <c r="AD33" s="1"/>
      <c r="AE33" s="1"/>
    </row>
    <row r="34" spans="3:31">
      <c r="H34" s="127">
        <v>9</v>
      </c>
      <c r="I34" s="119">
        <v>37</v>
      </c>
      <c r="J34" s="40" t="s">
        <v>39</v>
      </c>
      <c r="K34" s="1"/>
      <c r="L34" s="65"/>
      <c r="M34" s="31"/>
      <c r="N34" s="31"/>
      <c r="Q34" s="1"/>
      <c r="R34" s="57"/>
      <c r="S34" s="31"/>
      <c r="T34" s="31"/>
      <c r="U34" s="31"/>
      <c r="V34" s="31"/>
      <c r="W34" s="1"/>
      <c r="X34" s="1"/>
      <c r="Y34" s="1"/>
      <c r="Z34" s="1"/>
      <c r="AA34" s="1"/>
      <c r="AB34" s="1"/>
      <c r="AC34" s="1"/>
      <c r="AD34" s="1"/>
      <c r="AE34" s="1"/>
    </row>
    <row r="35" spans="3:31">
      <c r="C35" s="31"/>
      <c r="D35" s="1"/>
      <c r="E35" s="22"/>
      <c r="F35" s="1"/>
      <c r="H35" s="171">
        <v>7</v>
      </c>
      <c r="I35" s="119">
        <v>23</v>
      </c>
      <c r="J35" s="40" t="s">
        <v>29</v>
      </c>
      <c r="K35" s="1"/>
      <c r="L35" s="65"/>
      <c r="M35" s="31"/>
      <c r="N35" s="31"/>
      <c r="Q35" s="1"/>
      <c r="R35" s="57"/>
      <c r="S35" s="31"/>
      <c r="T35" s="31"/>
      <c r="U35" s="31"/>
      <c r="V35" s="31"/>
      <c r="W35" s="1"/>
      <c r="X35" s="1"/>
      <c r="Y35" s="1"/>
      <c r="Z35" s="1"/>
      <c r="AA35" s="1"/>
      <c r="AB35" s="1"/>
      <c r="AC35" s="1"/>
      <c r="AD35" s="1"/>
      <c r="AE35" s="1"/>
    </row>
    <row r="36" spans="3:31">
      <c r="H36" s="128">
        <v>0</v>
      </c>
      <c r="I36" s="119">
        <v>6</v>
      </c>
      <c r="J36" s="40" t="s">
        <v>15</v>
      </c>
      <c r="K36" s="1"/>
      <c r="L36" s="65"/>
      <c r="M36" s="31"/>
      <c r="N36" s="31"/>
      <c r="Q36" s="1"/>
      <c r="R36" s="57"/>
      <c r="S36" s="31"/>
      <c r="T36" s="31"/>
      <c r="U36" s="31"/>
      <c r="V36" s="31"/>
      <c r="W36" s="1"/>
      <c r="X36" s="1"/>
      <c r="Y36" s="1"/>
      <c r="Z36" s="1"/>
      <c r="AA36" s="1"/>
      <c r="AB36" s="1"/>
      <c r="AC36" s="1"/>
      <c r="AD36" s="1"/>
      <c r="AE36" s="1"/>
    </row>
    <row r="37" spans="3:31">
      <c r="H37" s="127">
        <v>0</v>
      </c>
      <c r="I37" s="119">
        <v>7</v>
      </c>
      <c r="J37" s="40" t="s">
        <v>16</v>
      </c>
      <c r="K37" s="1"/>
      <c r="L37" s="65"/>
      <c r="M37" s="31"/>
      <c r="N37" s="31"/>
      <c r="Q37" s="1"/>
      <c r="R37" s="57"/>
      <c r="S37" s="31"/>
      <c r="T37" s="31"/>
      <c r="U37" s="31"/>
      <c r="V37" s="31"/>
      <c r="W37" s="1"/>
      <c r="X37" s="1"/>
      <c r="Y37" s="1"/>
      <c r="Z37" s="1"/>
      <c r="AA37" s="1"/>
      <c r="AB37" s="1"/>
      <c r="AC37" s="1"/>
      <c r="AD37" s="1"/>
      <c r="AE37" s="1"/>
    </row>
    <row r="38" spans="3:31">
      <c r="H38" s="471">
        <v>0</v>
      </c>
      <c r="I38" s="119">
        <v>8</v>
      </c>
      <c r="J38" s="40" t="s">
        <v>17</v>
      </c>
      <c r="K38" s="1"/>
      <c r="L38" s="65"/>
      <c r="M38" s="31"/>
      <c r="N38" s="31"/>
      <c r="Q38" s="1"/>
      <c r="R38" s="57"/>
      <c r="S38" s="31"/>
      <c r="T38" s="31"/>
      <c r="U38" s="31"/>
      <c r="V38" s="31"/>
      <c r="W38" s="1"/>
      <c r="X38" s="1"/>
      <c r="Y38" s="1"/>
      <c r="Z38" s="1"/>
      <c r="AA38" s="1"/>
      <c r="AB38" s="1"/>
      <c r="AC38" s="1"/>
      <c r="AD38" s="1"/>
      <c r="AE38" s="1"/>
    </row>
    <row r="39" spans="3:31">
      <c r="H39" s="127">
        <v>0</v>
      </c>
      <c r="I39" s="119">
        <v>19</v>
      </c>
      <c r="J39" s="40" t="s">
        <v>25</v>
      </c>
      <c r="K39" s="1"/>
      <c r="L39" s="65"/>
      <c r="M39" s="31"/>
      <c r="N39" s="31"/>
      <c r="Q39" s="1"/>
      <c r="R39" s="57"/>
      <c r="S39" s="31"/>
      <c r="T39" s="31"/>
      <c r="U39" s="31"/>
      <c r="V39" s="31"/>
      <c r="W39" s="1"/>
      <c r="X39" s="1"/>
      <c r="Y39" s="1"/>
      <c r="Z39" s="1"/>
      <c r="AA39" s="1"/>
      <c r="AB39" s="1"/>
      <c r="AC39" s="1"/>
      <c r="AD39" s="1"/>
      <c r="AE39" s="1"/>
    </row>
    <row r="40" spans="3:31">
      <c r="H40" s="127">
        <v>0</v>
      </c>
      <c r="I40" s="119">
        <v>22</v>
      </c>
      <c r="J40" s="40" t="s">
        <v>28</v>
      </c>
      <c r="K40" s="1"/>
      <c r="L40" s="65"/>
      <c r="M40" s="31"/>
      <c r="N40" s="31"/>
      <c r="Q40" s="1"/>
      <c r="R40" s="57"/>
      <c r="S40" s="31"/>
      <c r="T40" s="31"/>
      <c r="U40" s="31"/>
      <c r="V40" s="31"/>
      <c r="W40" s="1"/>
      <c r="X40" s="1"/>
      <c r="Y40" s="1"/>
      <c r="Z40" s="1"/>
      <c r="AA40" s="1"/>
      <c r="AB40" s="1"/>
      <c r="AC40" s="1"/>
      <c r="AD40" s="1"/>
      <c r="AE40" s="1"/>
    </row>
    <row r="41" spans="3:31">
      <c r="H41" s="127">
        <v>0</v>
      </c>
      <c r="I41" s="119">
        <v>28</v>
      </c>
      <c r="J41" s="40" t="s">
        <v>34</v>
      </c>
      <c r="K41" s="1"/>
      <c r="L41" s="1"/>
      <c r="N41" s="31"/>
      <c r="Q41" s="1"/>
      <c r="R41" s="57"/>
      <c r="S41" s="31"/>
      <c r="T41" s="31"/>
      <c r="U41" s="31"/>
      <c r="V41" s="31"/>
      <c r="W41" s="1"/>
      <c r="X41" s="1"/>
      <c r="Y41" s="1"/>
      <c r="Z41" s="1"/>
      <c r="AA41" s="1"/>
      <c r="AB41" s="1"/>
      <c r="AC41" s="1"/>
      <c r="AD41" s="1"/>
      <c r="AE41" s="1"/>
    </row>
    <row r="42" spans="3:31">
      <c r="H42" s="127">
        <v>0</v>
      </c>
      <c r="I42" s="119">
        <v>30</v>
      </c>
      <c r="J42" s="40" t="s">
        <v>35</v>
      </c>
      <c r="K42" s="1"/>
      <c r="L42" s="1"/>
      <c r="M42" s="57"/>
      <c r="N42" s="31"/>
      <c r="Q42" s="1"/>
      <c r="R42" s="57"/>
      <c r="S42" s="31"/>
      <c r="T42" s="31"/>
      <c r="U42" s="31"/>
      <c r="V42" s="31"/>
      <c r="W42" s="1"/>
      <c r="X42" s="1"/>
      <c r="Y42" s="1"/>
      <c r="Z42" s="1"/>
      <c r="AA42" s="1"/>
      <c r="AB42" s="1"/>
      <c r="AC42" s="1"/>
      <c r="AD42" s="1"/>
      <c r="AE42" s="1"/>
    </row>
    <row r="43" spans="3:31">
      <c r="H43" s="127">
        <v>0</v>
      </c>
      <c r="I43" s="119">
        <v>35</v>
      </c>
      <c r="J43" s="40" t="s">
        <v>38</v>
      </c>
      <c r="K43" s="1"/>
      <c r="L43" s="1"/>
      <c r="M43" s="57"/>
      <c r="N43" s="31"/>
      <c r="Q43" s="1"/>
      <c r="R43" s="57"/>
      <c r="S43" s="37"/>
      <c r="T43" s="37"/>
      <c r="U43" s="37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3:31">
      <c r="H44" s="168">
        <f>SUM(H4:H43)</f>
        <v>234341</v>
      </c>
      <c r="I44" s="119"/>
      <c r="J44" s="5" t="s">
        <v>52</v>
      </c>
      <c r="K44" s="1"/>
      <c r="L44" s="1"/>
      <c r="M44" s="57"/>
      <c r="N44" s="31"/>
      <c r="Q44" s="1"/>
      <c r="R44" s="5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3:31">
      <c r="K45" s="1"/>
      <c r="L45" s="1"/>
      <c r="M45" s="57"/>
      <c r="N45" s="31"/>
      <c r="Q45" s="1"/>
      <c r="R45" s="15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3:31">
      <c r="L46" s="1"/>
      <c r="M46" s="57"/>
      <c r="N46" s="31"/>
      <c r="Q46" s="1"/>
      <c r="R46" s="152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3:31">
      <c r="L47" s="1"/>
      <c r="M47" s="57"/>
      <c r="N47" s="31"/>
      <c r="Q47" s="1"/>
      <c r="R47" s="153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1"/>
    </row>
    <row r="48" spans="3:31">
      <c r="C48" s="1"/>
      <c r="D48" s="1"/>
      <c r="E48" s="1"/>
      <c r="F48" s="1"/>
      <c r="G48" s="1"/>
      <c r="H48" s="267" t="s">
        <v>221</v>
      </c>
      <c r="I48" s="119"/>
      <c r="J48" s="268" t="s">
        <v>105</v>
      </c>
      <c r="K48" s="5"/>
      <c r="L48" s="459" t="s">
        <v>208</v>
      </c>
      <c r="M48" s="57"/>
      <c r="N48" s="31"/>
      <c r="Q48" s="1"/>
      <c r="R48" s="57"/>
      <c r="S48" s="31"/>
      <c r="T48" s="31"/>
      <c r="U48" s="31"/>
      <c r="V48" s="31"/>
      <c r="W48" s="1"/>
      <c r="X48" s="1"/>
      <c r="Y48" s="1"/>
      <c r="Z48" s="1"/>
      <c r="AA48" s="1"/>
      <c r="AB48" s="1"/>
      <c r="AC48" s="1"/>
      <c r="AD48" s="1"/>
      <c r="AE48" s="1"/>
    </row>
    <row r="49" spans="1:31">
      <c r="A49" s="1"/>
      <c r="B49" s="1"/>
      <c r="C49" s="1"/>
      <c r="D49" s="1"/>
      <c r="E49" s="1"/>
      <c r="F49" s="1"/>
      <c r="G49" s="1"/>
      <c r="H49" s="135" t="s">
        <v>123</v>
      </c>
      <c r="I49" s="119"/>
      <c r="J49" s="206" t="s">
        <v>11</v>
      </c>
      <c r="K49" s="5"/>
      <c r="L49" s="459" t="s">
        <v>123</v>
      </c>
      <c r="M49" s="118"/>
      <c r="Q49" s="1"/>
      <c r="R49" s="57"/>
      <c r="S49" s="31"/>
      <c r="T49" s="31"/>
      <c r="U49" s="31"/>
      <c r="V49" s="31"/>
      <c r="W49" s="1"/>
      <c r="X49" s="1"/>
      <c r="Y49" s="1"/>
      <c r="Z49" s="1"/>
      <c r="AA49" s="1"/>
      <c r="AB49" s="1"/>
      <c r="AC49" s="1"/>
      <c r="AD49" s="1"/>
      <c r="AE49" s="1"/>
    </row>
    <row r="50" spans="1:31">
      <c r="A50" s="1"/>
      <c r="B50" s="1"/>
      <c r="C50" s="1"/>
      <c r="D50" s="1"/>
      <c r="E50" s="1"/>
      <c r="F50" s="1"/>
      <c r="G50" s="1"/>
      <c r="H50" s="52">
        <v>32791</v>
      </c>
      <c r="I50" s="119">
        <v>16</v>
      </c>
      <c r="J50" s="40" t="s">
        <v>3</v>
      </c>
      <c r="K50" s="452">
        <f>SUM(I50)</f>
        <v>16</v>
      </c>
      <c r="L50" s="460">
        <v>29306</v>
      </c>
      <c r="M50" s="54"/>
      <c r="Q50" s="1"/>
      <c r="R50" s="57"/>
      <c r="S50" s="31"/>
      <c r="T50" s="31"/>
      <c r="U50" s="31"/>
      <c r="V50" s="31"/>
      <c r="W50" s="1"/>
      <c r="X50" s="1"/>
      <c r="Y50" s="1"/>
      <c r="Z50" s="1"/>
      <c r="AA50" s="1"/>
      <c r="AB50" s="1"/>
      <c r="AC50" s="1"/>
      <c r="AD50" s="1"/>
      <c r="AE50" s="1"/>
    </row>
    <row r="51" spans="1:31">
      <c r="A51" s="1"/>
      <c r="B51" s="1"/>
      <c r="C51" s="1"/>
      <c r="D51" s="1"/>
      <c r="E51" s="1"/>
      <c r="F51" s="1"/>
      <c r="G51" s="1"/>
      <c r="H51" s="53">
        <v>2404</v>
      </c>
      <c r="I51" s="119">
        <v>26</v>
      </c>
      <c r="J51" s="40" t="s">
        <v>32</v>
      </c>
      <c r="K51" s="452">
        <f t="shared" ref="K51:K59" si="7">SUM(I51)</f>
        <v>26</v>
      </c>
      <c r="L51" s="461">
        <v>3810</v>
      </c>
      <c r="M51" s="54"/>
      <c r="Q51" s="1"/>
      <c r="R51" s="57"/>
      <c r="S51" s="31"/>
      <c r="T51" s="31"/>
      <c r="U51" s="31"/>
      <c r="V51" s="3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25" thickBot="1">
      <c r="A52" s="1"/>
      <c r="B52" s="1"/>
      <c r="C52" s="1"/>
      <c r="D52" s="1"/>
      <c r="E52" s="1"/>
      <c r="F52" s="1"/>
      <c r="G52" s="1"/>
      <c r="H52" s="53">
        <v>1825</v>
      </c>
      <c r="I52" s="119">
        <v>38</v>
      </c>
      <c r="J52" s="40" t="s">
        <v>40</v>
      </c>
      <c r="K52" s="452">
        <f t="shared" si="7"/>
        <v>38</v>
      </c>
      <c r="L52" s="461">
        <v>1389</v>
      </c>
      <c r="M52" s="54"/>
      <c r="Q52" s="1"/>
      <c r="R52" s="57"/>
      <c r="S52" s="31"/>
      <c r="T52" s="31"/>
      <c r="U52" s="31"/>
      <c r="V52" s="31"/>
      <c r="W52" s="1"/>
      <c r="X52" s="1"/>
      <c r="Y52" s="1"/>
      <c r="Z52" s="1"/>
      <c r="AA52" s="1"/>
      <c r="AB52" s="1"/>
      <c r="AC52" s="1"/>
      <c r="AD52" s="1"/>
      <c r="AE52" s="1"/>
    </row>
    <row r="53" spans="1:31">
      <c r="A53" s="73" t="s">
        <v>48</v>
      </c>
      <c r="B53" s="74" t="s">
        <v>57</v>
      </c>
      <c r="C53" s="74" t="s">
        <v>221</v>
      </c>
      <c r="D53" s="74" t="s">
        <v>208</v>
      </c>
      <c r="E53" s="74" t="s">
        <v>55</v>
      </c>
      <c r="F53" s="74" t="s">
        <v>54</v>
      </c>
      <c r="G53" s="75" t="s">
        <v>56</v>
      </c>
      <c r="H53" s="53">
        <v>1684</v>
      </c>
      <c r="I53" s="119">
        <v>33</v>
      </c>
      <c r="J53" s="40" t="s">
        <v>0</v>
      </c>
      <c r="K53" s="452">
        <f t="shared" si="7"/>
        <v>33</v>
      </c>
      <c r="L53" s="461">
        <v>1558</v>
      </c>
      <c r="M53" s="54"/>
      <c r="Q53" s="1"/>
      <c r="R53" s="57"/>
      <c r="S53" s="31"/>
      <c r="T53" s="31"/>
      <c r="U53" s="31"/>
      <c r="V53" s="31"/>
      <c r="W53" s="1"/>
      <c r="X53" s="1"/>
      <c r="Y53" s="1"/>
      <c r="Z53" s="1"/>
      <c r="AA53" s="1"/>
      <c r="AB53" s="1"/>
      <c r="AC53" s="1"/>
      <c r="AD53" s="1"/>
      <c r="AE53" s="1"/>
    </row>
    <row r="54" spans="1:31">
      <c r="A54" s="76">
        <v>1</v>
      </c>
      <c r="B54" s="40" t="s">
        <v>3</v>
      </c>
      <c r="C54" s="52">
        <f>SUM(H50)</f>
        <v>32791</v>
      </c>
      <c r="D54" s="139">
        <f>SUM(L50)</f>
        <v>29306</v>
      </c>
      <c r="E54" s="66">
        <f t="shared" ref="E54:E63" si="8">SUM(N67/M67*100)</f>
        <v>99.650519662067708</v>
      </c>
      <c r="F54" s="66">
        <f t="shared" ref="F54:F61" si="9">SUM(C54/D54*100)</f>
        <v>111.89176277895312</v>
      </c>
      <c r="G54" s="77"/>
      <c r="H54" s="53">
        <v>871</v>
      </c>
      <c r="I54" s="119">
        <v>36</v>
      </c>
      <c r="J54" s="40" t="s">
        <v>5</v>
      </c>
      <c r="K54" s="452">
        <f t="shared" si="7"/>
        <v>36</v>
      </c>
      <c r="L54" s="461">
        <v>43</v>
      </c>
      <c r="M54" s="54"/>
      <c r="Q54" s="1"/>
      <c r="R54" s="57"/>
      <c r="S54" s="31"/>
      <c r="T54" s="31"/>
      <c r="U54" s="31"/>
      <c r="V54" s="31"/>
      <c r="W54" s="1"/>
      <c r="X54" s="1"/>
      <c r="Y54" s="1"/>
      <c r="Z54" s="1"/>
      <c r="AA54" s="1"/>
      <c r="AB54" s="1"/>
      <c r="AC54" s="1"/>
      <c r="AD54" s="1"/>
      <c r="AE54" s="1"/>
    </row>
    <row r="55" spans="1:31">
      <c r="A55" s="76">
        <v>2</v>
      </c>
      <c r="B55" s="40" t="s">
        <v>32</v>
      </c>
      <c r="C55" s="52">
        <f t="shared" ref="C55:C63" si="10">SUM(H51)</f>
        <v>2404</v>
      </c>
      <c r="D55" s="139">
        <f t="shared" ref="D55:D63" si="11">SUM(L51)</f>
        <v>3810</v>
      </c>
      <c r="E55" s="66">
        <f t="shared" si="8"/>
        <v>87.22786647314949</v>
      </c>
      <c r="F55" s="66">
        <f t="shared" si="9"/>
        <v>63.097112860892388</v>
      </c>
      <c r="G55" s="77"/>
      <c r="H55" s="53">
        <v>711</v>
      </c>
      <c r="I55" s="119">
        <v>34</v>
      </c>
      <c r="J55" s="40" t="s">
        <v>1</v>
      </c>
      <c r="K55" s="452">
        <f t="shared" si="7"/>
        <v>34</v>
      </c>
      <c r="L55" s="461">
        <v>780</v>
      </c>
      <c r="M55" s="54"/>
      <c r="Q55" s="1"/>
      <c r="R55" s="57"/>
      <c r="S55" s="31"/>
      <c r="T55" s="31"/>
      <c r="U55" s="31"/>
      <c r="V55" s="31"/>
      <c r="W55" s="1"/>
      <c r="X55" s="1"/>
      <c r="Y55" s="1"/>
      <c r="Z55" s="1"/>
      <c r="AA55" s="1"/>
      <c r="AB55" s="1"/>
      <c r="AC55" s="1"/>
      <c r="AD55" s="1"/>
      <c r="AE55" s="1"/>
    </row>
    <row r="56" spans="1:31">
      <c r="A56" s="76">
        <v>3</v>
      </c>
      <c r="B56" s="40" t="s">
        <v>40</v>
      </c>
      <c r="C56" s="52">
        <f t="shared" si="10"/>
        <v>1825</v>
      </c>
      <c r="D56" s="139">
        <f t="shared" si="11"/>
        <v>1389</v>
      </c>
      <c r="E56" s="66">
        <f t="shared" si="8"/>
        <v>132.5344952795933</v>
      </c>
      <c r="F56" s="66">
        <f t="shared" si="9"/>
        <v>131.38948884089271</v>
      </c>
      <c r="G56" s="77"/>
      <c r="H56" s="53">
        <v>648</v>
      </c>
      <c r="I56" s="119">
        <v>40</v>
      </c>
      <c r="J56" s="40" t="s">
        <v>2</v>
      </c>
      <c r="K56" s="452">
        <f t="shared" si="7"/>
        <v>40</v>
      </c>
      <c r="L56" s="461">
        <v>1770</v>
      </c>
      <c r="M56" s="54"/>
      <c r="Q56" s="1"/>
      <c r="R56" s="57"/>
      <c r="S56" s="31"/>
      <c r="T56" s="31"/>
      <c r="U56" s="31"/>
      <c r="V56" s="31"/>
      <c r="W56" s="1"/>
      <c r="X56" s="1"/>
      <c r="Y56" s="1"/>
      <c r="Z56" s="1"/>
      <c r="AA56" s="1"/>
      <c r="AB56" s="1"/>
      <c r="AC56" s="1"/>
      <c r="AD56" s="1"/>
      <c r="AE56" s="1"/>
    </row>
    <row r="57" spans="1:31">
      <c r="A57" s="76">
        <v>4</v>
      </c>
      <c r="B57" s="40" t="s">
        <v>0</v>
      </c>
      <c r="C57" s="52">
        <f t="shared" si="10"/>
        <v>1684</v>
      </c>
      <c r="D57" s="139">
        <f t="shared" si="11"/>
        <v>1558</v>
      </c>
      <c r="E57" s="66">
        <f t="shared" si="8"/>
        <v>233.88888888888891</v>
      </c>
      <c r="F57" s="66">
        <f t="shared" si="9"/>
        <v>108.08729139922978</v>
      </c>
      <c r="G57" s="77"/>
      <c r="H57" s="127">
        <v>500</v>
      </c>
      <c r="I57" s="119">
        <v>31</v>
      </c>
      <c r="J57" s="40" t="s">
        <v>131</v>
      </c>
      <c r="K57" s="452">
        <f t="shared" si="7"/>
        <v>31</v>
      </c>
      <c r="L57" s="461">
        <v>608</v>
      </c>
      <c r="M57" s="54"/>
      <c r="Q57" s="1"/>
      <c r="R57" s="57"/>
      <c r="S57" s="31"/>
      <c r="T57" s="31"/>
      <c r="U57" s="31"/>
      <c r="V57" s="31"/>
      <c r="W57" s="1"/>
      <c r="X57" s="1"/>
      <c r="Y57" s="1"/>
      <c r="Z57" s="1"/>
      <c r="AA57" s="1"/>
      <c r="AB57" s="1"/>
      <c r="AC57" s="1"/>
      <c r="AD57" s="1"/>
      <c r="AE57" s="1"/>
    </row>
    <row r="58" spans="1:31">
      <c r="A58" s="76">
        <v>5</v>
      </c>
      <c r="B58" s="40" t="s">
        <v>5</v>
      </c>
      <c r="C58" s="52">
        <f t="shared" si="10"/>
        <v>871</v>
      </c>
      <c r="D58" s="139">
        <f t="shared" si="11"/>
        <v>43</v>
      </c>
      <c r="E58" s="66">
        <f t="shared" si="8"/>
        <v>104.81347773766547</v>
      </c>
      <c r="F58" s="66">
        <f t="shared" si="9"/>
        <v>2025.5813953488371</v>
      </c>
      <c r="G58" s="87"/>
      <c r="H58" s="53">
        <v>368</v>
      </c>
      <c r="I58" s="119">
        <v>25</v>
      </c>
      <c r="J58" s="40" t="s">
        <v>31</v>
      </c>
      <c r="K58" s="452">
        <f t="shared" si="7"/>
        <v>25</v>
      </c>
      <c r="L58" s="461">
        <v>2014</v>
      </c>
      <c r="M58" s="54"/>
      <c r="Q58" s="1"/>
      <c r="R58" s="57"/>
      <c r="S58" s="31"/>
      <c r="T58" s="31"/>
      <c r="U58" s="31"/>
      <c r="V58" s="3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25" thickBot="1">
      <c r="A59" s="76">
        <v>6</v>
      </c>
      <c r="B59" s="40" t="s">
        <v>1</v>
      </c>
      <c r="C59" s="52">
        <f t="shared" si="10"/>
        <v>711</v>
      </c>
      <c r="D59" s="139">
        <f t="shared" si="11"/>
        <v>780</v>
      </c>
      <c r="E59" s="66">
        <f t="shared" si="8"/>
        <v>93.429697766097235</v>
      </c>
      <c r="F59" s="66">
        <f t="shared" si="9"/>
        <v>91.153846153846146</v>
      </c>
      <c r="G59" s="77"/>
      <c r="H59" s="482">
        <v>320</v>
      </c>
      <c r="I59" s="198">
        <v>14</v>
      </c>
      <c r="J59" s="103" t="s">
        <v>21</v>
      </c>
      <c r="K59" s="453">
        <f t="shared" si="7"/>
        <v>14</v>
      </c>
      <c r="L59" s="462">
        <v>468</v>
      </c>
      <c r="M59" s="54"/>
      <c r="Q59" s="1"/>
      <c r="R59" s="57"/>
      <c r="S59" s="31"/>
      <c r="T59" s="31"/>
      <c r="U59" s="31"/>
      <c r="V59" s="3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4.25" thickTop="1">
      <c r="A60" s="76">
        <v>7</v>
      </c>
      <c r="B60" s="40" t="s">
        <v>2</v>
      </c>
      <c r="C60" s="52">
        <f t="shared" si="10"/>
        <v>648</v>
      </c>
      <c r="D60" s="139">
        <f t="shared" si="11"/>
        <v>1770</v>
      </c>
      <c r="E60" s="66">
        <f t="shared" si="8"/>
        <v>108.7248322147651</v>
      </c>
      <c r="F60" s="66">
        <f t="shared" si="9"/>
        <v>36.610169491525426</v>
      </c>
      <c r="G60" s="77"/>
      <c r="H60" s="537">
        <v>257</v>
      </c>
      <c r="I60" s="312">
        <v>13</v>
      </c>
      <c r="J60" s="395" t="s">
        <v>7</v>
      </c>
      <c r="K60" s="247" t="s">
        <v>9</v>
      </c>
      <c r="L60" s="463">
        <v>43134</v>
      </c>
      <c r="M60" s="57"/>
      <c r="N60" s="31"/>
      <c r="Q60" s="1"/>
      <c r="R60" s="57"/>
      <c r="S60" s="31"/>
      <c r="T60" s="31"/>
      <c r="U60" s="31"/>
      <c r="V60" s="31"/>
      <c r="W60" s="1"/>
      <c r="X60" s="1"/>
      <c r="Y60" s="1"/>
      <c r="Z60" s="1"/>
      <c r="AA60" s="1"/>
      <c r="AB60" s="1"/>
      <c r="AC60" s="1"/>
      <c r="AD60" s="1"/>
      <c r="AE60" s="1"/>
    </row>
    <row r="61" spans="1:31">
      <c r="A61" s="76">
        <v>8</v>
      </c>
      <c r="B61" s="40" t="s">
        <v>131</v>
      </c>
      <c r="C61" s="52">
        <f t="shared" si="10"/>
        <v>500</v>
      </c>
      <c r="D61" s="139">
        <f t="shared" si="11"/>
        <v>608</v>
      </c>
      <c r="E61" s="66">
        <f t="shared" si="8"/>
        <v>81.037277147487842</v>
      </c>
      <c r="F61" s="66">
        <f t="shared" si="9"/>
        <v>82.23684210526315</v>
      </c>
      <c r="G61" s="88"/>
      <c r="H61" s="53">
        <v>193</v>
      </c>
      <c r="I61" s="119">
        <v>24</v>
      </c>
      <c r="J61" s="40" t="s">
        <v>30</v>
      </c>
      <c r="K61" s="67"/>
      <c r="L61" s="1"/>
      <c r="M61" s="57"/>
      <c r="N61" s="31"/>
      <c r="Q61" s="1"/>
      <c r="R61" s="57"/>
      <c r="S61" s="31"/>
      <c r="T61" s="31"/>
      <c r="U61" s="31"/>
      <c r="V61" s="31"/>
      <c r="W61" s="1"/>
      <c r="X61" s="1"/>
      <c r="Y61" s="1"/>
      <c r="Z61" s="1"/>
      <c r="AA61" s="1"/>
      <c r="AB61" s="1"/>
      <c r="AC61" s="1"/>
      <c r="AD61" s="1"/>
      <c r="AE61" s="1"/>
    </row>
    <row r="62" spans="1:31">
      <c r="A62" s="76">
        <v>9</v>
      </c>
      <c r="B62" s="40" t="s">
        <v>31</v>
      </c>
      <c r="C62" s="52">
        <f t="shared" si="10"/>
        <v>368</v>
      </c>
      <c r="D62" s="139">
        <f t="shared" si="11"/>
        <v>2014</v>
      </c>
      <c r="E62" s="66">
        <f t="shared" si="8"/>
        <v>89.537712895377126</v>
      </c>
      <c r="F62" s="66">
        <f>SUM(C62/D62*100)</f>
        <v>18.272095332671302</v>
      </c>
      <c r="G62" s="87"/>
      <c r="H62" s="53">
        <v>107</v>
      </c>
      <c r="I62" s="119">
        <v>19</v>
      </c>
      <c r="J62" s="40" t="s">
        <v>25</v>
      </c>
      <c r="K62" s="67"/>
      <c r="L62" s="1"/>
      <c r="M62" s="57"/>
      <c r="N62" s="31"/>
      <c r="Q62" s="1"/>
      <c r="R62" s="57"/>
      <c r="S62" s="31"/>
      <c r="T62" s="31"/>
      <c r="U62" s="31"/>
      <c r="V62" s="3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thickBot="1">
      <c r="A63" s="89">
        <v>10</v>
      </c>
      <c r="B63" s="103" t="s">
        <v>21</v>
      </c>
      <c r="C63" s="52">
        <f t="shared" si="10"/>
        <v>320</v>
      </c>
      <c r="D63" s="139">
        <f t="shared" si="11"/>
        <v>468</v>
      </c>
      <c r="E63" s="72">
        <f t="shared" si="8"/>
        <v>116.7883211678832</v>
      </c>
      <c r="F63" s="72">
        <f>SUM(C63/D63*100)</f>
        <v>68.376068376068375</v>
      </c>
      <c r="G63" s="90"/>
      <c r="H63" s="53">
        <v>80</v>
      </c>
      <c r="I63" s="119">
        <v>9</v>
      </c>
      <c r="J63" s="475" t="s">
        <v>217</v>
      </c>
      <c r="K63" s="67"/>
      <c r="L63" s="1"/>
      <c r="M63" s="57"/>
      <c r="N63" s="31"/>
      <c r="Q63" s="1"/>
      <c r="R63" s="57"/>
      <c r="S63" s="31"/>
      <c r="T63" s="31"/>
      <c r="U63" s="31"/>
      <c r="V63" s="3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thickBot="1">
      <c r="A64" s="80"/>
      <c r="B64" s="81" t="s">
        <v>62</v>
      </c>
      <c r="C64" s="82">
        <f>SUM(H90)</f>
        <v>42894</v>
      </c>
      <c r="D64" s="82">
        <f>SUM(L60)</f>
        <v>43134</v>
      </c>
      <c r="E64" s="85">
        <f>SUM(N77/M77*100)</f>
        <v>101.30367011477965</v>
      </c>
      <c r="F64" s="85">
        <f>SUM(C64/D64*100)</f>
        <v>99.443594380303253</v>
      </c>
      <c r="G64" s="86"/>
      <c r="H64" s="498">
        <v>49</v>
      </c>
      <c r="I64" s="119">
        <v>1</v>
      </c>
      <c r="J64" s="40" t="s">
        <v>4</v>
      </c>
      <c r="K64" s="61"/>
      <c r="L64" s="1"/>
      <c r="M64" s="57"/>
      <c r="N64" s="31"/>
      <c r="Q64" s="1"/>
      <c r="R64" s="57"/>
      <c r="S64" s="31"/>
      <c r="T64" s="31"/>
      <c r="U64" s="31"/>
      <c r="V64" s="31"/>
      <c r="W64" s="1"/>
      <c r="X64" s="1"/>
      <c r="Y64" s="1"/>
      <c r="Z64" s="1"/>
      <c r="AA64" s="1"/>
      <c r="AB64" s="1"/>
      <c r="AC64" s="1"/>
      <c r="AD64" s="1"/>
      <c r="AE64" s="1"/>
    </row>
    <row r="65" spans="3:31">
      <c r="H65" s="128">
        <v>46</v>
      </c>
      <c r="I65" s="119">
        <v>4</v>
      </c>
      <c r="J65" s="40" t="s">
        <v>13</v>
      </c>
      <c r="L65" s="1"/>
      <c r="M65" s="57"/>
      <c r="N65" s="31"/>
      <c r="Q65" s="1"/>
      <c r="R65" s="57"/>
      <c r="S65" s="31"/>
      <c r="T65" s="31"/>
      <c r="U65" s="31"/>
      <c r="V65" s="31"/>
      <c r="W65" s="1"/>
      <c r="X65" s="1"/>
      <c r="Y65" s="1"/>
      <c r="Z65" s="1"/>
      <c r="AA65" s="1"/>
      <c r="AB65" s="1"/>
      <c r="AC65" s="1"/>
      <c r="AD65" s="1"/>
      <c r="AE65" s="1"/>
    </row>
    <row r="66" spans="3:31">
      <c r="H66" s="53">
        <v>28</v>
      </c>
      <c r="I66" s="119">
        <v>15</v>
      </c>
      <c r="J66" s="40" t="s">
        <v>22</v>
      </c>
      <c r="K66" s="1"/>
      <c r="L66" s="269" t="s">
        <v>105</v>
      </c>
      <c r="M66" s="491" t="s">
        <v>78</v>
      </c>
      <c r="N66" s="51" t="s">
        <v>84</v>
      </c>
      <c r="Q66" s="1"/>
      <c r="R66" s="57"/>
      <c r="S66" s="31"/>
      <c r="T66" s="31"/>
      <c r="U66" s="31"/>
      <c r="V66" s="31"/>
      <c r="W66" s="1"/>
      <c r="X66" s="1"/>
      <c r="Y66" s="1"/>
      <c r="Z66" s="1"/>
      <c r="AA66" s="1"/>
      <c r="AB66" s="1"/>
      <c r="AC66" s="1"/>
      <c r="AD66" s="1"/>
      <c r="AE66" s="1"/>
    </row>
    <row r="67" spans="3:31">
      <c r="C67" s="31"/>
      <c r="H67" s="53">
        <v>9</v>
      </c>
      <c r="I67" s="119">
        <v>23</v>
      </c>
      <c r="J67" s="40" t="s">
        <v>29</v>
      </c>
      <c r="K67" s="5">
        <f>SUM(I50)</f>
        <v>16</v>
      </c>
      <c r="L67" s="40" t="s">
        <v>3</v>
      </c>
      <c r="M67" s="243">
        <v>32906</v>
      </c>
      <c r="N67" s="128">
        <f>SUM(H50)</f>
        <v>32791</v>
      </c>
      <c r="Q67" s="1"/>
      <c r="R67" s="57"/>
      <c r="S67" s="31"/>
      <c r="T67" s="31"/>
      <c r="U67" s="31"/>
      <c r="V67" s="31"/>
      <c r="W67" s="1"/>
      <c r="X67" s="1"/>
      <c r="Y67" s="1"/>
      <c r="Z67" s="1"/>
      <c r="AA67" s="1"/>
      <c r="AB67" s="1"/>
      <c r="AC67" s="1"/>
      <c r="AD67" s="1"/>
      <c r="AE67" s="1"/>
    </row>
    <row r="68" spans="3:31">
      <c r="C68" s="31"/>
      <c r="H68" s="53">
        <v>3</v>
      </c>
      <c r="I68" s="119">
        <v>17</v>
      </c>
      <c r="J68" s="40" t="s">
        <v>23</v>
      </c>
      <c r="K68" s="5">
        <f t="shared" ref="K68:K76" si="12">SUM(I51)</f>
        <v>26</v>
      </c>
      <c r="L68" s="40" t="s">
        <v>32</v>
      </c>
      <c r="M68" s="244">
        <v>2756</v>
      </c>
      <c r="N68" s="128">
        <f t="shared" ref="N68:N76" si="13">SUM(H51)</f>
        <v>2404</v>
      </c>
      <c r="Q68" s="1"/>
      <c r="R68" s="57"/>
      <c r="S68" s="31"/>
      <c r="T68" s="31"/>
      <c r="U68" s="31"/>
      <c r="V68" s="31"/>
      <c r="W68" s="1"/>
      <c r="X68" s="1"/>
      <c r="Y68" s="1"/>
      <c r="Z68" s="1"/>
      <c r="AA68" s="1"/>
      <c r="AB68" s="1"/>
      <c r="AC68" s="1"/>
      <c r="AD68" s="1"/>
      <c r="AE68" s="1"/>
    </row>
    <row r="69" spans="3:31">
      <c r="C69" s="1"/>
      <c r="H69" s="53">
        <v>0</v>
      </c>
      <c r="I69" s="119">
        <v>2</v>
      </c>
      <c r="J69" s="40" t="s">
        <v>6</v>
      </c>
      <c r="K69" s="5">
        <f t="shared" si="12"/>
        <v>38</v>
      </c>
      <c r="L69" s="40" t="s">
        <v>40</v>
      </c>
      <c r="M69" s="244">
        <v>1377</v>
      </c>
      <c r="N69" s="128">
        <f t="shared" si="13"/>
        <v>1825</v>
      </c>
      <c r="Q69" s="1"/>
      <c r="R69" s="57"/>
      <c r="S69" s="31"/>
      <c r="T69" s="31"/>
      <c r="U69" s="31"/>
      <c r="V69" s="31"/>
      <c r="W69" s="1"/>
      <c r="X69" s="1"/>
      <c r="Y69" s="1"/>
      <c r="Z69" s="1"/>
      <c r="AA69" s="1"/>
      <c r="AB69" s="1"/>
      <c r="AC69" s="1"/>
      <c r="AD69" s="1"/>
      <c r="AE69" s="1"/>
    </row>
    <row r="70" spans="3:31">
      <c r="H70" s="53">
        <v>0</v>
      </c>
      <c r="I70" s="119">
        <v>3</v>
      </c>
      <c r="J70" s="40" t="s">
        <v>12</v>
      </c>
      <c r="K70" s="5">
        <f t="shared" si="12"/>
        <v>33</v>
      </c>
      <c r="L70" s="40" t="s">
        <v>0</v>
      </c>
      <c r="M70" s="244">
        <v>720</v>
      </c>
      <c r="N70" s="128">
        <f t="shared" si="13"/>
        <v>1684</v>
      </c>
      <c r="Q70" s="1"/>
      <c r="R70" s="57"/>
      <c r="S70" s="31"/>
      <c r="T70" s="31"/>
      <c r="U70" s="31"/>
      <c r="V70" s="31"/>
      <c r="W70" s="1"/>
      <c r="X70" s="1"/>
      <c r="Y70" s="1"/>
      <c r="Z70" s="1"/>
      <c r="AA70" s="1"/>
      <c r="AB70" s="1"/>
      <c r="AC70" s="1"/>
      <c r="AD70" s="1"/>
      <c r="AE70" s="1"/>
    </row>
    <row r="71" spans="3:31">
      <c r="H71" s="127">
        <v>0</v>
      </c>
      <c r="I71" s="119">
        <v>5</v>
      </c>
      <c r="J71" s="40" t="s">
        <v>14</v>
      </c>
      <c r="K71" s="5">
        <f t="shared" si="12"/>
        <v>36</v>
      </c>
      <c r="L71" s="40" t="s">
        <v>5</v>
      </c>
      <c r="M71" s="244">
        <v>831</v>
      </c>
      <c r="N71" s="128">
        <f t="shared" si="13"/>
        <v>871</v>
      </c>
      <c r="Q71" s="1"/>
      <c r="R71" s="57"/>
      <c r="S71" s="31"/>
      <c r="T71" s="31"/>
      <c r="U71" s="31"/>
      <c r="V71" s="31"/>
      <c r="W71" s="1"/>
      <c r="X71" s="1"/>
      <c r="Y71" s="1"/>
      <c r="Z71" s="1"/>
      <c r="AA71" s="1"/>
      <c r="AB71" s="1"/>
      <c r="AC71" s="1"/>
      <c r="AD71" s="1"/>
      <c r="AE71" s="1"/>
    </row>
    <row r="72" spans="3:31">
      <c r="H72" s="127">
        <v>0</v>
      </c>
      <c r="I72" s="119">
        <v>6</v>
      </c>
      <c r="J72" s="40" t="s">
        <v>15</v>
      </c>
      <c r="K72" s="5">
        <f t="shared" si="12"/>
        <v>34</v>
      </c>
      <c r="L72" s="40" t="s">
        <v>1</v>
      </c>
      <c r="M72" s="244">
        <v>761</v>
      </c>
      <c r="N72" s="128">
        <f t="shared" si="13"/>
        <v>711</v>
      </c>
      <c r="Q72" s="1"/>
      <c r="R72" s="57"/>
      <c r="S72" s="31"/>
      <c r="T72" s="31"/>
      <c r="U72" s="31"/>
      <c r="V72" s="31"/>
      <c r="W72" s="1"/>
      <c r="X72" s="1"/>
      <c r="Y72" s="1"/>
      <c r="Z72" s="1"/>
      <c r="AA72" s="1"/>
      <c r="AB72" s="1"/>
      <c r="AC72" s="1"/>
      <c r="AD72" s="1"/>
      <c r="AE72" s="1"/>
    </row>
    <row r="73" spans="3:31">
      <c r="H73" s="53">
        <v>0</v>
      </c>
      <c r="I73" s="119">
        <v>7</v>
      </c>
      <c r="J73" s="40" t="s">
        <v>16</v>
      </c>
      <c r="K73" s="5">
        <f t="shared" si="12"/>
        <v>40</v>
      </c>
      <c r="L73" s="40" t="s">
        <v>2</v>
      </c>
      <c r="M73" s="244">
        <v>596</v>
      </c>
      <c r="N73" s="128">
        <f t="shared" si="13"/>
        <v>648</v>
      </c>
      <c r="Q73" s="1"/>
      <c r="R73" s="57"/>
      <c r="S73" s="31"/>
      <c r="T73" s="31"/>
      <c r="U73" s="31"/>
      <c r="V73" s="31"/>
      <c r="W73" s="1"/>
      <c r="X73" s="1"/>
      <c r="Y73" s="1"/>
      <c r="Z73" s="1"/>
      <c r="AA73" s="1"/>
      <c r="AB73" s="1"/>
      <c r="AC73" s="1"/>
      <c r="AD73" s="1"/>
      <c r="AE73" s="1"/>
    </row>
    <row r="74" spans="3:31">
      <c r="H74" s="53">
        <v>0</v>
      </c>
      <c r="I74" s="119">
        <v>8</v>
      </c>
      <c r="J74" s="40" t="s">
        <v>17</v>
      </c>
      <c r="K74" s="5">
        <f t="shared" si="12"/>
        <v>31</v>
      </c>
      <c r="L74" s="40" t="s">
        <v>131</v>
      </c>
      <c r="M74" s="244">
        <v>617</v>
      </c>
      <c r="N74" s="128">
        <f t="shared" si="13"/>
        <v>500</v>
      </c>
      <c r="Q74" s="1"/>
      <c r="R74" s="57"/>
      <c r="S74" s="31"/>
      <c r="T74" s="31"/>
      <c r="U74" s="31"/>
      <c r="V74" s="31"/>
      <c r="W74" s="1"/>
      <c r="X74" s="1"/>
      <c r="Y74" s="1"/>
      <c r="Z74" s="1"/>
      <c r="AA74" s="1"/>
      <c r="AB74" s="1"/>
      <c r="AC74" s="1"/>
      <c r="AD74" s="1"/>
      <c r="AE74" s="1"/>
    </row>
    <row r="75" spans="3:31">
      <c r="H75" s="53">
        <v>0</v>
      </c>
      <c r="I75" s="119">
        <v>10</v>
      </c>
      <c r="J75" s="40" t="s">
        <v>18</v>
      </c>
      <c r="K75" s="5">
        <f t="shared" si="12"/>
        <v>25</v>
      </c>
      <c r="L75" s="40" t="s">
        <v>31</v>
      </c>
      <c r="M75" s="244">
        <v>411</v>
      </c>
      <c r="N75" s="128">
        <f t="shared" si="13"/>
        <v>368</v>
      </c>
      <c r="Q75" s="1"/>
      <c r="R75" s="57"/>
      <c r="S75" s="31"/>
      <c r="T75" s="31"/>
      <c r="U75" s="31"/>
      <c r="V75" s="31"/>
      <c r="W75" s="1"/>
      <c r="X75" s="1"/>
      <c r="Y75" s="1"/>
      <c r="Z75" s="1"/>
      <c r="AA75" s="1"/>
      <c r="AB75" s="1"/>
      <c r="AC75" s="1"/>
      <c r="AD75" s="1"/>
      <c r="AE75" s="1"/>
    </row>
    <row r="76" spans="3:31" ht="14.25" thickBot="1">
      <c r="H76" s="127">
        <v>0</v>
      </c>
      <c r="I76" s="119">
        <v>11</v>
      </c>
      <c r="J76" s="40" t="s">
        <v>19</v>
      </c>
      <c r="K76" s="18">
        <f t="shared" si="12"/>
        <v>14</v>
      </c>
      <c r="L76" s="103" t="s">
        <v>21</v>
      </c>
      <c r="M76" s="245">
        <v>274</v>
      </c>
      <c r="N76" s="238">
        <f t="shared" si="13"/>
        <v>320</v>
      </c>
      <c r="Q76" s="1"/>
      <c r="R76" s="57"/>
      <c r="S76" s="31"/>
      <c r="T76" s="31"/>
      <c r="U76" s="31"/>
      <c r="V76" s="31"/>
      <c r="W76" s="1"/>
      <c r="X76" s="1"/>
      <c r="Y76" s="1"/>
      <c r="Z76" s="1"/>
      <c r="AA76" s="1"/>
      <c r="AB76" s="1"/>
      <c r="AC76" s="1"/>
      <c r="AD76" s="1"/>
      <c r="AE76" s="1"/>
    </row>
    <row r="77" spans="3:31" ht="14.25" thickTop="1">
      <c r="H77" s="53">
        <v>0</v>
      </c>
      <c r="I77" s="119">
        <v>12</v>
      </c>
      <c r="J77" s="40" t="s">
        <v>20</v>
      </c>
      <c r="K77" s="5"/>
      <c r="L77" s="163" t="s">
        <v>70</v>
      </c>
      <c r="M77" s="420">
        <v>42342</v>
      </c>
      <c r="N77" s="246">
        <f>SUM(H90)</f>
        <v>42894</v>
      </c>
      <c r="Q77" s="1"/>
      <c r="R77" s="57"/>
      <c r="S77" s="31"/>
      <c r="T77" s="31"/>
      <c r="U77" s="31"/>
      <c r="V77" s="31"/>
      <c r="W77" s="1"/>
      <c r="X77" s="1"/>
      <c r="Y77" s="1"/>
      <c r="Z77" s="1"/>
      <c r="AA77" s="1"/>
      <c r="AB77" s="1"/>
      <c r="AC77" s="1"/>
      <c r="AD77" s="1"/>
      <c r="AE77" s="1"/>
    </row>
    <row r="78" spans="3:31">
      <c r="H78" s="52">
        <v>0</v>
      </c>
      <c r="I78" s="119">
        <v>18</v>
      </c>
      <c r="J78" s="40" t="s">
        <v>24</v>
      </c>
      <c r="M78" s="58"/>
      <c r="Q78" s="1"/>
      <c r="R78" s="57"/>
      <c r="S78" s="31"/>
      <c r="T78" s="31"/>
      <c r="U78" s="31"/>
      <c r="V78" s="31"/>
      <c r="W78" s="1"/>
      <c r="X78" s="1"/>
      <c r="Y78" s="1"/>
      <c r="Z78" s="1"/>
      <c r="AA78" s="1"/>
      <c r="AB78" s="1"/>
      <c r="AC78" s="1"/>
      <c r="AD78" s="1"/>
      <c r="AE78" s="1"/>
    </row>
    <row r="79" spans="3:31">
      <c r="H79" s="53">
        <v>0</v>
      </c>
      <c r="I79" s="119">
        <v>20</v>
      </c>
      <c r="J79" s="40" t="s">
        <v>26</v>
      </c>
      <c r="Q79" s="1"/>
      <c r="R79" s="57"/>
      <c r="S79" s="31"/>
      <c r="T79" s="31"/>
      <c r="U79" s="31"/>
      <c r="V79" s="31"/>
      <c r="W79" s="1"/>
      <c r="X79" s="1"/>
      <c r="Y79" s="1"/>
      <c r="Z79" s="1"/>
      <c r="AA79" s="1"/>
      <c r="AB79" s="1"/>
      <c r="AC79" s="1"/>
      <c r="AD79" s="1"/>
      <c r="AE79" s="1"/>
    </row>
    <row r="80" spans="3:31">
      <c r="H80" s="498">
        <v>0</v>
      </c>
      <c r="I80" s="119">
        <v>21</v>
      </c>
      <c r="J80" s="40" t="s">
        <v>81</v>
      </c>
      <c r="Q80" s="1"/>
      <c r="R80" s="57"/>
      <c r="S80" s="31"/>
      <c r="T80" s="31"/>
      <c r="U80" s="31"/>
      <c r="V80" s="31"/>
      <c r="W80" s="1"/>
      <c r="X80" s="1"/>
      <c r="Y80" s="1"/>
      <c r="Z80" s="1"/>
      <c r="AA80" s="1"/>
      <c r="AB80" s="1"/>
      <c r="AC80" s="1"/>
      <c r="AD80" s="1"/>
      <c r="AE80" s="1"/>
    </row>
    <row r="81" spans="8:31">
      <c r="H81" s="52">
        <v>0</v>
      </c>
      <c r="I81" s="119">
        <v>22</v>
      </c>
      <c r="J81" s="40" t="s">
        <v>28</v>
      </c>
      <c r="Q81" s="1"/>
      <c r="R81" s="57"/>
      <c r="S81" s="31"/>
      <c r="T81" s="31"/>
      <c r="U81" s="31"/>
      <c r="V81" s="31"/>
      <c r="W81" s="1"/>
      <c r="X81" s="1"/>
      <c r="Y81" s="1"/>
      <c r="Z81" s="1"/>
      <c r="AA81" s="1"/>
      <c r="AB81" s="1"/>
      <c r="AC81" s="1"/>
      <c r="AD81" s="1"/>
      <c r="AE81" s="1"/>
    </row>
    <row r="82" spans="8:31">
      <c r="H82" s="127">
        <v>0</v>
      </c>
      <c r="I82" s="119">
        <v>27</v>
      </c>
      <c r="J82" s="40" t="s">
        <v>33</v>
      </c>
      <c r="Q82" s="1"/>
      <c r="R82" s="57"/>
      <c r="S82" s="31"/>
      <c r="T82" s="31"/>
      <c r="U82" s="31"/>
      <c r="V82" s="31"/>
      <c r="W82" s="1"/>
      <c r="X82" s="1"/>
      <c r="Y82" s="1"/>
      <c r="Z82" s="1"/>
      <c r="AA82" s="1"/>
      <c r="AB82" s="1"/>
      <c r="AC82" s="1"/>
      <c r="AD82" s="1"/>
      <c r="AE82" s="1"/>
    </row>
    <row r="83" spans="8:31">
      <c r="H83" s="53">
        <v>0</v>
      </c>
      <c r="I83" s="119">
        <v>28</v>
      </c>
      <c r="J83" s="40" t="s">
        <v>34</v>
      </c>
      <c r="Q83" s="1"/>
      <c r="R83" s="57"/>
      <c r="S83" s="31"/>
      <c r="T83" s="31"/>
      <c r="U83" s="31"/>
      <c r="V83" s="31"/>
      <c r="W83" s="1"/>
      <c r="X83" s="1"/>
      <c r="Y83" s="1"/>
      <c r="Z83" s="1"/>
      <c r="AA83" s="1"/>
      <c r="AB83" s="1"/>
      <c r="AC83" s="1"/>
      <c r="AD83" s="1"/>
      <c r="AE83" s="1"/>
    </row>
    <row r="84" spans="8:31">
      <c r="H84" s="53">
        <v>0</v>
      </c>
      <c r="I84" s="119">
        <v>29</v>
      </c>
      <c r="J84" s="40" t="s">
        <v>58</v>
      </c>
      <c r="Q84" s="1"/>
      <c r="R84" s="57"/>
      <c r="S84" s="31"/>
      <c r="T84" s="31"/>
      <c r="U84" s="31"/>
      <c r="V84" s="31"/>
      <c r="W84" s="1"/>
      <c r="X84" s="1"/>
      <c r="Y84" s="1"/>
      <c r="Z84" s="1"/>
      <c r="AA84" s="1"/>
      <c r="AB84" s="1"/>
      <c r="AC84" s="1"/>
      <c r="AD84" s="1"/>
      <c r="AE84" s="1"/>
    </row>
    <row r="85" spans="8:31">
      <c r="H85" s="53">
        <v>0</v>
      </c>
      <c r="I85" s="119">
        <v>30</v>
      </c>
      <c r="J85" s="40" t="s">
        <v>35</v>
      </c>
      <c r="Q85" s="1"/>
      <c r="R85" s="57"/>
      <c r="S85" s="31"/>
      <c r="T85" s="31"/>
      <c r="U85" s="31"/>
      <c r="V85" s="31"/>
      <c r="W85" s="1"/>
      <c r="X85" s="1"/>
      <c r="Y85" s="1"/>
      <c r="Z85" s="1"/>
      <c r="AA85" s="1"/>
      <c r="AB85" s="1"/>
      <c r="AC85" s="1"/>
      <c r="AD85" s="1"/>
      <c r="AE85" s="1"/>
    </row>
    <row r="86" spans="8:31">
      <c r="H86" s="127">
        <v>0</v>
      </c>
      <c r="I86" s="119">
        <v>32</v>
      </c>
      <c r="J86" s="40" t="s">
        <v>37</v>
      </c>
      <c r="Q86" s="1"/>
      <c r="R86" s="57"/>
      <c r="S86" s="31"/>
      <c r="T86" s="31"/>
      <c r="U86" s="31"/>
      <c r="V86" s="31"/>
      <c r="W86" s="1"/>
      <c r="X86" s="1"/>
      <c r="Y86" s="1"/>
      <c r="Z86" s="1"/>
      <c r="AA86" s="1"/>
      <c r="AB86" s="1"/>
      <c r="AC86" s="1"/>
      <c r="AD86" s="1"/>
      <c r="AE86" s="1"/>
    </row>
    <row r="87" spans="8:31">
      <c r="H87" s="127">
        <v>0</v>
      </c>
      <c r="I87" s="119">
        <v>35</v>
      </c>
      <c r="J87" s="40" t="s">
        <v>38</v>
      </c>
      <c r="Q87" s="1"/>
      <c r="R87" s="57"/>
      <c r="S87" s="31"/>
      <c r="T87" s="31"/>
      <c r="U87" s="31"/>
      <c r="V87" s="31"/>
      <c r="W87" s="1"/>
      <c r="X87" s="1"/>
      <c r="Y87" s="1"/>
      <c r="Z87" s="1"/>
      <c r="AA87" s="1"/>
      <c r="AB87" s="1"/>
      <c r="AC87" s="1"/>
      <c r="AD87" s="1"/>
      <c r="AE87" s="1"/>
    </row>
    <row r="88" spans="8:31">
      <c r="H88" s="127">
        <v>0</v>
      </c>
      <c r="I88" s="119">
        <v>37</v>
      </c>
      <c r="J88" s="40" t="s">
        <v>39</v>
      </c>
      <c r="Q88" s="1"/>
      <c r="R88" s="57"/>
      <c r="S88" s="37"/>
      <c r="T88" s="37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8:31">
      <c r="H89" s="53">
        <v>0</v>
      </c>
      <c r="I89" s="119">
        <v>39</v>
      </c>
      <c r="J89" s="40" t="s">
        <v>41</v>
      </c>
      <c r="Q89" s="1"/>
      <c r="R89" s="57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8:31">
      <c r="H90" s="166">
        <f>SUM(H50:H89)</f>
        <v>42894</v>
      </c>
      <c r="I90" s="119"/>
      <c r="J90" s="5" t="s">
        <v>52</v>
      </c>
      <c r="Q90" s="1"/>
      <c r="R90" s="154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8:31">
      <c r="Q91" s="1"/>
      <c r="R91" s="154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8:31">
      <c r="Q92" s="1"/>
      <c r="R92" s="154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8:31">
      <c r="Q93" s="1"/>
      <c r="R93" s="154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8:31">
      <c r="Q94" s="1"/>
      <c r="R94" s="154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8:31">
      <c r="Q95" s="1"/>
      <c r="R95" s="154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</sheetData>
  <sortState ref="H49:J89">
    <sortCondition descending="1" ref="H4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D91"/>
  <sheetViews>
    <sheetView zoomScaleNormal="100" workbookViewId="0">
      <selection activeCell="N80" sqref="N80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style="1" customWidth="1"/>
    <col min="14" max="14" width="14.25" style="1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229" t="s">
        <v>125</v>
      </c>
      <c r="I1" t="s">
        <v>53</v>
      </c>
      <c r="J1" s="55"/>
      <c r="K1" s="1"/>
      <c r="L1" s="56"/>
      <c r="N1" s="56"/>
      <c r="O1" s="57"/>
      <c r="Q1" s="1"/>
      <c r="R1" s="15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8:30" ht="13.5" customHeight="1">
      <c r="H2" s="409" t="s">
        <v>224</v>
      </c>
      <c r="I2" s="5"/>
      <c r="J2" s="260" t="s">
        <v>125</v>
      </c>
      <c r="K2" s="117"/>
      <c r="L2" s="443" t="s">
        <v>211</v>
      </c>
      <c r="N2" s="57"/>
      <c r="O2" s="2"/>
      <c r="Q2" s="1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8:30" ht="13.5" customHeight="1">
      <c r="H3" s="28" t="s">
        <v>123</v>
      </c>
      <c r="I3" s="5"/>
      <c r="J3" s="206" t="s">
        <v>11</v>
      </c>
      <c r="K3" s="117"/>
      <c r="L3" s="444" t="s">
        <v>123</v>
      </c>
      <c r="N3" s="57"/>
      <c r="O3" s="2"/>
      <c r="Q3" s="1"/>
      <c r="R3" s="57"/>
      <c r="S3" s="31"/>
      <c r="T3" s="31"/>
      <c r="U3" s="31"/>
      <c r="V3" s="31"/>
      <c r="W3" s="1"/>
      <c r="X3" s="1"/>
      <c r="Y3" s="1"/>
      <c r="Z3" s="1"/>
      <c r="AA3" s="1"/>
      <c r="AB3" s="1"/>
      <c r="AC3" s="1"/>
      <c r="AD3" s="1"/>
    </row>
    <row r="4" spans="8:30" ht="13.5" customHeight="1">
      <c r="H4" s="128">
        <v>44173</v>
      </c>
      <c r="I4" s="119">
        <v>33</v>
      </c>
      <c r="J4" s="229" t="s">
        <v>0</v>
      </c>
      <c r="K4" s="169">
        <f>SUM(I4)</f>
        <v>33</v>
      </c>
      <c r="L4" s="436">
        <v>47915</v>
      </c>
      <c r="M4" s="136"/>
      <c r="N4" s="134"/>
      <c r="O4" s="2"/>
      <c r="Q4" s="1"/>
      <c r="R4" s="57"/>
      <c r="S4" s="31"/>
      <c r="T4" s="31"/>
      <c r="U4" s="31"/>
      <c r="V4" s="31"/>
      <c r="W4" s="1"/>
      <c r="X4" s="1"/>
      <c r="Y4" s="1"/>
      <c r="Z4" s="1"/>
      <c r="AA4" s="1"/>
      <c r="AB4" s="1"/>
      <c r="AC4" s="1"/>
      <c r="AD4" s="1"/>
    </row>
    <row r="5" spans="8:30" ht="13.5" customHeight="1">
      <c r="H5" s="127">
        <v>21978</v>
      </c>
      <c r="I5" s="119">
        <v>34</v>
      </c>
      <c r="J5" s="229" t="s">
        <v>1</v>
      </c>
      <c r="K5" s="169">
        <f t="shared" ref="K5:K13" si="0">SUM(I5)</f>
        <v>34</v>
      </c>
      <c r="L5" s="437">
        <v>10113</v>
      </c>
      <c r="M5" s="136"/>
      <c r="N5" s="134"/>
      <c r="O5" s="2"/>
      <c r="Q5" s="1"/>
      <c r="R5" s="57"/>
      <c r="S5" s="31"/>
      <c r="T5" s="31"/>
      <c r="U5" s="31"/>
      <c r="V5" s="31"/>
      <c r="W5" s="1"/>
      <c r="X5" s="1"/>
      <c r="Y5" s="1"/>
      <c r="Z5" s="1"/>
      <c r="AA5" s="1"/>
      <c r="AB5" s="1"/>
      <c r="AC5" s="1"/>
      <c r="AD5" s="1"/>
    </row>
    <row r="6" spans="8:30" ht="13.5" customHeight="1">
      <c r="H6" s="127">
        <v>14331</v>
      </c>
      <c r="I6" s="119">
        <v>40</v>
      </c>
      <c r="J6" s="229" t="s">
        <v>2</v>
      </c>
      <c r="K6" s="169">
        <f t="shared" si="0"/>
        <v>40</v>
      </c>
      <c r="L6" s="437">
        <v>19169</v>
      </c>
      <c r="M6" s="136"/>
      <c r="N6" s="129"/>
      <c r="O6" s="2"/>
      <c r="Q6" s="1"/>
      <c r="R6" s="57"/>
      <c r="S6" s="31"/>
      <c r="T6" s="31"/>
      <c r="U6" s="31"/>
      <c r="V6" s="31"/>
      <c r="W6" s="1"/>
      <c r="X6" s="1"/>
      <c r="Y6" s="1"/>
      <c r="Z6" s="1"/>
      <c r="AA6" s="1"/>
      <c r="AB6" s="1"/>
      <c r="AC6" s="1"/>
      <c r="AD6" s="1"/>
    </row>
    <row r="7" spans="8:30" ht="13.5" customHeight="1">
      <c r="H7" s="127">
        <v>9723</v>
      </c>
      <c r="I7" s="119">
        <v>13</v>
      </c>
      <c r="J7" s="229" t="s">
        <v>7</v>
      </c>
      <c r="K7" s="169">
        <f t="shared" si="0"/>
        <v>13</v>
      </c>
      <c r="L7" s="437">
        <v>4705</v>
      </c>
      <c r="M7" s="136"/>
      <c r="O7" s="2"/>
      <c r="Q7" s="1"/>
      <c r="R7" s="57"/>
      <c r="S7" s="31"/>
      <c r="T7" s="31"/>
      <c r="U7" s="31"/>
      <c r="V7" s="31"/>
      <c r="W7" s="1"/>
      <c r="X7" s="1"/>
      <c r="Y7" s="1"/>
      <c r="Z7" s="1"/>
      <c r="AA7" s="1"/>
      <c r="AB7" s="1"/>
      <c r="AC7" s="1"/>
      <c r="AD7" s="1"/>
    </row>
    <row r="8" spans="8:30" ht="13.5" customHeight="1">
      <c r="H8" s="408">
        <v>7679</v>
      </c>
      <c r="I8" s="119">
        <v>9</v>
      </c>
      <c r="J8" s="500" t="s">
        <v>216</v>
      </c>
      <c r="K8" s="169">
        <f t="shared" si="0"/>
        <v>9</v>
      </c>
      <c r="L8" s="437">
        <v>6048</v>
      </c>
      <c r="M8" s="136"/>
      <c r="N8" s="134"/>
      <c r="O8" s="2"/>
      <c r="Q8" s="1"/>
      <c r="R8" s="57"/>
      <c r="S8" s="31"/>
      <c r="T8" s="31"/>
      <c r="U8" s="31"/>
      <c r="V8" s="31"/>
      <c r="W8" s="1"/>
      <c r="X8" s="1"/>
      <c r="Y8" s="1"/>
      <c r="Z8" s="1"/>
      <c r="AA8" s="1"/>
      <c r="AB8" s="1"/>
      <c r="AC8" s="1"/>
      <c r="AD8" s="1"/>
    </row>
    <row r="9" spans="8:30" ht="13.5" customHeight="1">
      <c r="H9" s="127">
        <v>7173</v>
      </c>
      <c r="I9" s="119">
        <v>36</v>
      </c>
      <c r="J9" s="229" t="s">
        <v>5</v>
      </c>
      <c r="K9" s="169">
        <f t="shared" si="0"/>
        <v>36</v>
      </c>
      <c r="L9" s="437">
        <v>3987</v>
      </c>
      <c r="M9" s="136"/>
      <c r="O9" s="2"/>
      <c r="Q9" s="1"/>
      <c r="R9" s="57"/>
      <c r="S9" s="31"/>
      <c r="T9" s="31"/>
      <c r="U9" s="31"/>
      <c r="V9" s="31"/>
      <c r="W9" s="1"/>
      <c r="X9" s="1"/>
      <c r="Y9" s="1"/>
      <c r="Z9" s="1"/>
      <c r="AA9" s="1"/>
      <c r="AB9" s="1"/>
      <c r="AC9" s="1"/>
      <c r="AD9" s="1"/>
    </row>
    <row r="10" spans="8:30" ht="13.5" customHeight="1">
      <c r="H10" s="127">
        <v>5673</v>
      </c>
      <c r="I10" s="119">
        <v>24</v>
      </c>
      <c r="J10" s="229" t="s">
        <v>30</v>
      </c>
      <c r="K10" s="169">
        <f t="shared" si="0"/>
        <v>24</v>
      </c>
      <c r="L10" s="437">
        <v>4280</v>
      </c>
      <c r="M10" s="136"/>
      <c r="O10" s="2"/>
      <c r="Q10" s="1"/>
      <c r="R10" s="57"/>
      <c r="S10" s="31"/>
      <c r="T10" s="31"/>
      <c r="U10" s="31"/>
      <c r="V10" s="31"/>
      <c r="W10" s="1"/>
      <c r="X10" s="1"/>
      <c r="Y10" s="1"/>
      <c r="Z10" s="1"/>
      <c r="AA10" s="1"/>
      <c r="AB10" s="1"/>
      <c r="AC10" s="1"/>
      <c r="AD10" s="1"/>
    </row>
    <row r="11" spans="8:30" ht="13.5" customHeight="1">
      <c r="H11" s="127">
        <v>2800</v>
      </c>
      <c r="I11" s="119">
        <v>12</v>
      </c>
      <c r="J11" s="229" t="s">
        <v>20</v>
      </c>
      <c r="K11" s="169">
        <f t="shared" si="0"/>
        <v>12</v>
      </c>
      <c r="L11" s="437">
        <v>1450</v>
      </c>
      <c r="M11" s="136"/>
      <c r="O11" s="2"/>
      <c r="Q11" s="1"/>
      <c r="R11" s="57"/>
      <c r="S11" s="31"/>
      <c r="T11" s="31"/>
      <c r="U11" s="31"/>
      <c r="V11" s="31"/>
      <c r="W11" s="1"/>
      <c r="X11" s="1"/>
      <c r="Y11" s="1"/>
      <c r="Z11" s="1"/>
      <c r="AA11" s="1"/>
      <c r="AB11" s="1"/>
      <c r="AC11" s="1"/>
      <c r="AD11" s="1"/>
    </row>
    <row r="12" spans="8:30" ht="13.5" customHeight="1">
      <c r="H12" s="408">
        <v>2072</v>
      </c>
      <c r="I12" s="119">
        <v>25</v>
      </c>
      <c r="J12" s="229" t="s">
        <v>31</v>
      </c>
      <c r="K12" s="169">
        <f t="shared" si="0"/>
        <v>25</v>
      </c>
      <c r="L12" s="437">
        <v>1756</v>
      </c>
      <c r="M12" s="136"/>
      <c r="O12" s="1"/>
      <c r="Q12" s="1"/>
      <c r="R12" s="57"/>
      <c r="S12" s="31"/>
      <c r="T12" s="31"/>
      <c r="U12" s="130"/>
      <c r="V12" s="31"/>
      <c r="W12" s="1"/>
      <c r="X12" s="1"/>
      <c r="Y12" s="1"/>
      <c r="Z12" s="1"/>
      <c r="AA12" s="1"/>
      <c r="AB12" s="1"/>
      <c r="AC12" s="1"/>
      <c r="AD12" s="1"/>
    </row>
    <row r="13" spans="8:30" ht="13.5" customHeight="1" thickBot="1">
      <c r="H13" s="538">
        <v>944</v>
      </c>
      <c r="I13" s="198">
        <v>22</v>
      </c>
      <c r="J13" s="311" t="s">
        <v>28</v>
      </c>
      <c r="K13" s="259">
        <f t="shared" si="0"/>
        <v>22</v>
      </c>
      <c r="L13" s="445">
        <v>786</v>
      </c>
      <c r="M13" s="137"/>
      <c r="N13" s="138"/>
      <c r="O13" s="1"/>
      <c r="Q13" s="1"/>
      <c r="R13" s="57"/>
      <c r="S13" s="31"/>
      <c r="T13" s="31"/>
      <c r="U13" s="31"/>
      <c r="V13" s="31"/>
      <c r="W13" s="1"/>
      <c r="X13" s="1"/>
      <c r="Y13" s="1"/>
      <c r="Z13" s="1"/>
      <c r="AA13" s="1"/>
      <c r="AB13" s="1"/>
      <c r="AC13" s="1"/>
      <c r="AD13" s="1"/>
    </row>
    <row r="14" spans="8:30" ht="13.5" customHeight="1" thickTop="1">
      <c r="H14" s="470">
        <v>935</v>
      </c>
      <c r="I14" s="312">
        <v>17</v>
      </c>
      <c r="J14" s="313" t="s">
        <v>23</v>
      </c>
      <c r="K14" s="117" t="s">
        <v>9</v>
      </c>
      <c r="L14" s="446">
        <v>107882</v>
      </c>
      <c r="N14" s="57"/>
      <c r="O14" s="1"/>
      <c r="Q14" s="1"/>
      <c r="R14" s="57"/>
      <c r="S14" s="31"/>
      <c r="T14" s="31"/>
      <c r="U14" s="31"/>
      <c r="V14" s="31"/>
      <c r="W14" s="1"/>
      <c r="X14" s="1"/>
      <c r="Y14" s="1"/>
      <c r="Z14" s="1"/>
      <c r="AA14" s="1"/>
      <c r="AB14" s="1"/>
      <c r="AC14" s="1"/>
      <c r="AD14" s="1"/>
    </row>
    <row r="15" spans="8:30" ht="13.5" customHeight="1">
      <c r="H15" s="127">
        <v>652</v>
      </c>
      <c r="I15" s="119">
        <v>21</v>
      </c>
      <c r="J15" s="229" t="s">
        <v>27</v>
      </c>
      <c r="K15" s="61"/>
      <c r="L15" s="31"/>
      <c r="N15" s="65"/>
      <c r="O15" s="1"/>
      <c r="Q15" s="1"/>
      <c r="R15" s="57"/>
      <c r="S15" s="31"/>
      <c r="T15" s="31"/>
      <c r="U15" s="31"/>
      <c r="V15" s="31"/>
      <c r="W15" s="1"/>
      <c r="X15" s="1"/>
      <c r="Y15" s="1"/>
      <c r="Z15" s="1"/>
      <c r="AA15" s="1"/>
      <c r="AB15" s="1"/>
      <c r="AC15" s="1"/>
      <c r="AD15" s="1"/>
    </row>
    <row r="16" spans="8:30" ht="13.5" customHeight="1">
      <c r="H16" s="127">
        <v>603</v>
      </c>
      <c r="I16" s="119">
        <v>31</v>
      </c>
      <c r="J16" s="119" t="s">
        <v>190</v>
      </c>
      <c r="K16" s="61"/>
      <c r="Q16" s="1"/>
      <c r="R16" s="57"/>
      <c r="S16" s="31"/>
      <c r="T16" s="31"/>
      <c r="U16" s="31"/>
      <c r="V16" s="31"/>
      <c r="W16" s="1"/>
      <c r="X16" s="1"/>
      <c r="Y16" s="1"/>
      <c r="Z16" s="1"/>
      <c r="AA16" s="1"/>
      <c r="AB16" s="1"/>
      <c r="AC16" s="1"/>
      <c r="AD16" s="1"/>
    </row>
    <row r="17" spans="1:30" ht="13.5" customHeight="1">
      <c r="H17" s="127">
        <v>551</v>
      </c>
      <c r="I17" s="119">
        <v>4</v>
      </c>
      <c r="J17" s="229" t="s">
        <v>13</v>
      </c>
      <c r="K17" s="54"/>
      <c r="L17" s="31"/>
      <c r="Q17" s="1"/>
      <c r="R17" s="57"/>
      <c r="S17" s="31"/>
      <c r="T17" s="31"/>
      <c r="U17" s="31"/>
      <c r="V17" s="31"/>
      <c r="W17" s="1"/>
      <c r="X17" s="1"/>
      <c r="Y17" s="1"/>
      <c r="Z17" s="1"/>
      <c r="AA17" s="1"/>
      <c r="AB17" s="1"/>
      <c r="AC17" s="1"/>
      <c r="AD17" s="1"/>
    </row>
    <row r="18" spans="1:30" ht="13.5" customHeight="1">
      <c r="H18" s="171">
        <v>513</v>
      </c>
      <c r="I18" s="119">
        <v>6</v>
      </c>
      <c r="J18" s="229" t="s">
        <v>15</v>
      </c>
      <c r="K18" s="54"/>
      <c r="L18" s="31"/>
      <c r="Q18" s="1"/>
      <c r="R18" s="57"/>
      <c r="S18" s="31"/>
      <c r="T18" s="31"/>
      <c r="U18" s="31"/>
      <c r="V18" s="31"/>
      <c r="W18" s="1"/>
      <c r="X18" s="1"/>
      <c r="Y18" s="1"/>
      <c r="Z18" s="1"/>
      <c r="AA18" s="1"/>
      <c r="AB18" s="1"/>
      <c r="AC18" s="1"/>
      <c r="AD18" s="1"/>
    </row>
    <row r="19" spans="1:30" ht="13.5" customHeight="1">
      <c r="H19" s="128">
        <v>462</v>
      </c>
      <c r="I19" s="119">
        <v>26</v>
      </c>
      <c r="J19" s="229" t="s">
        <v>32</v>
      </c>
      <c r="K19" s="1"/>
      <c r="L19" s="65" t="s">
        <v>79</v>
      </c>
      <c r="M19" s="133" t="s">
        <v>71</v>
      </c>
      <c r="N19" s="51" t="s">
        <v>84</v>
      </c>
      <c r="Q19" s="1"/>
      <c r="R19" s="57"/>
      <c r="S19" s="31"/>
      <c r="T19" s="31"/>
      <c r="U19" s="31"/>
      <c r="V19" s="31"/>
      <c r="W19" s="1"/>
      <c r="X19" s="1"/>
      <c r="Y19" s="1"/>
      <c r="Z19" s="1"/>
      <c r="AA19" s="1"/>
      <c r="AB19" s="1"/>
      <c r="AC19" s="1"/>
      <c r="AD19" s="1"/>
    </row>
    <row r="20" spans="1:30" ht="13.5" customHeight="1" thickBot="1">
      <c r="H20" s="127">
        <v>378</v>
      </c>
      <c r="I20" s="119">
        <v>14</v>
      </c>
      <c r="J20" s="229" t="s">
        <v>21</v>
      </c>
      <c r="K20" s="169">
        <f>SUM(I4)</f>
        <v>33</v>
      </c>
      <c r="L20" s="229" t="s">
        <v>0</v>
      </c>
      <c r="M20" s="447">
        <v>45907</v>
      </c>
      <c r="N20" s="128">
        <f>SUM(H4)</f>
        <v>44173</v>
      </c>
      <c r="Q20" s="1"/>
      <c r="R20" s="57"/>
      <c r="S20" s="31"/>
      <c r="T20" s="31"/>
      <c r="U20" s="31"/>
      <c r="V20" s="31"/>
      <c r="W20" s="1"/>
      <c r="X20" s="1"/>
      <c r="Y20" s="1"/>
      <c r="Z20" s="1"/>
      <c r="AA20" s="1"/>
      <c r="AB20" s="1"/>
      <c r="AC20" s="1"/>
      <c r="AD20" s="1"/>
    </row>
    <row r="21" spans="1:30" ht="13.5" customHeight="1">
      <c r="A21" s="73" t="s">
        <v>48</v>
      </c>
      <c r="B21" s="74" t="s">
        <v>57</v>
      </c>
      <c r="C21" s="74" t="s">
        <v>221</v>
      </c>
      <c r="D21" s="74" t="s">
        <v>208</v>
      </c>
      <c r="E21" s="74" t="s">
        <v>55</v>
      </c>
      <c r="F21" s="74" t="s">
        <v>54</v>
      </c>
      <c r="G21" s="75" t="s">
        <v>56</v>
      </c>
      <c r="H21" s="127">
        <v>258</v>
      </c>
      <c r="I21" s="119">
        <v>38</v>
      </c>
      <c r="J21" s="229" t="s">
        <v>40</v>
      </c>
      <c r="K21" s="169">
        <f t="shared" ref="K21:K29" si="1">SUM(I5)</f>
        <v>34</v>
      </c>
      <c r="L21" s="229" t="s">
        <v>1</v>
      </c>
      <c r="M21" s="448">
        <v>20644</v>
      </c>
      <c r="N21" s="128">
        <f t="shared" ref="N21:N29" si="2">SUM(H5)</f>
        <v>21978</v>
      </c>
      <c r="Q21" s="1"/>
      <c r="R21" s="57"/>
      <c r="S21" s="31"/>
      <c r="T21" s="31"/>
      <c r="U21" s="31"/>
      <c r="V21" s="31"/>
      <c r="W21" s="1"/>
      <c r="X21" s="1"/>
      <c r="Y21" s="1"/>
      <c r="Z21" s="1"/>
      <c r="AA21" s="1"/>
      <c r="AB21" s="1"/>
      <c r="AC21" s="1"/>
      <c r="AD21" s="1"/>
    </row>
    <row r="22" spans="1:30" ht="13.5" customHeight="1">
      <c r="A22" s="76">
        <v>1</v>
      </c>
      <c r="B22" s="229" t="s">
        <v>0</v>
      </c>
      <c r="C22" s="52">
        <f>SUM(H4)</f>
        <v>44173</v>
      </c>
      <c r="D22" s="139">
        <f>SUM(L4)</f>
        <v>47915</v>
      </c>
      <c r="E22" s="70">
        <f t="shared" ref="E22:E31" si="3">SUM(N20/M20*100)</f>
        <v>96.222798266059641</v>
      </c>
      <c r="F22" s="66">
        <f t="shared" ref="F22:F32" si="4">SUM(C22/D22*100)</f>
        <v>92.190337055201923</v>
      </c>
      <c r="G22" s="77"/>
      <c r="H22" s="127">
        <v>256</v>
      </c>
      <c r="I22" s="119">
        <v>39</v>
      </c>
      <c r="J22" s="229" t="s">
        <v>41</v>
      </c>
      <c r="K22" s="169">
        <f t="shared" si="1"/>
        <v>40</v>
      </c>
      <c r="L22" s="229" t="s">
        <v>2</v>
      </c>
      <c r="M22" s="448">
        <v>18401</v>
      </c>
      <c r="N22" s="128">
        <f t="shared" si="2"/>
        <v>14331</v>
      </c>
      <c r="Q22" s="1"/>
      <c r="R22" s="57"/>
      <c r="S22" s="31"/>
      <c r="T22" s="31"/>
      <c r="U22" s="31"/>
      <c r="V22" s="31"/>
      <c r="W22" s="1"/>
      <c r="X22" s="1"/>
      <c r="Y22" s="1"/>
      <c r="Z22" s="1"/>
      <c r="AA22" s="1"/>
      <c r="AB22" s="1"/>
      <c r="AC22" s="1"/>
      <c r="AD22" s="1"/>
    </row>
    <row r="23" spans="1:30" ht="13.5" customHeight="1">
      <c r="A23" s="76">
        <v>2</v>
      </c>
      <c r="B23" s="229" t="s">
        <v>1</v>
      </c>
      <c r="C23" s="52">
        <f t="shared" ref="C23:C31" si="5">SUM(H5)</f>
        <v>21978</v>
      </c>
      <c r="D23" s="139">
        <f t="shared" ref="D23:D31" si="6">SUM(L5)</f>
        <v>10113</v>
      </c>
      <c r="E23" s="70">
        <f t="shared" si="3"/>
        <v>106.46192598333657</v>
      </c>
      <c r="F23" s="66">
        <f t="shared" si="4"/>
        <v>217.32423613171167</v>
      </c>
      <c r="G23" s="77"/>
      <c r="H23" s="127">
        <v>250</v>
      </c>
      <c r="I23" s="119">
        <v>1</v>
      </c>
      <c r="J23" s="229" t="s">
        <v>4</v>
      </c>
      <c r="K23" s="169">
        <f t="shared" si="1"/>
        <v>13</v>
      </c>
      <c r="L23" s="229" t="s">
        <v>7</v>
      </c>
      <c r="M23" s="448">
        <v>6192</v>
      </c>
      <c r="N23" s="128">
        <f t="shared" si="2"/>
        <v>9723</v>
      </c>
      <c r="Q23" s="1"/>
      <c r="R23" s="57"/>
      <c r="S23" s="31"/>
      <c r="T23" s="31"/>
      <c r="U23" s="31"/>
      <c r="V23" s="31"/>
      <c r="W23" s="1"/>
      <c r="X23" s="1"/>
      <c r="Y23" s="1"/>
      <c r="Z23" s="1"/>
      <c r="AA23" s="1"/>
      <c r="AB23" s="1"/>
      <c r="AC23" s="1"/>
      <c r="AD23" s="1"/>
    </row>
    <row r="24" spans="1:30" ht="13.5" customHeight="1">
      <c r="A24" s="76">
        <v>3</v>
      </c>
      <c r="B24" s="229" t="s">
        <v>2</v>
      </c>
      <c r="C24" s="52">
        <f t="shared" si="5"/>
        <v>14331</v>
      </c>
      <c r="D24" s="139">
        <f t="shared" si="6"/>
        <v>19169</v>
      </c>
      <c r="E24" s="70">
        <f t="shared" si="3"/>
        <v>77.881636867561539</v>
      </c>
      <c r="F24" s="66">
        <f t="shared" si="4"/>
        <v>74.761333402890088</v>
      </c>
      <c r="G24" s="77"/>
      <c r="H24" s="127">
        <v>180</v>
      </c>
      <c r="I24" s="119">
        <v>18</v>
      </c>
      <c r="J24" s="229" t="s">
        <v>24</v>
      </c>
      <c r="K24" s="169">
        <f t="shared" si="1"/>
        <v>9</v>
      </c>
      <c r="L24" s="500" t="s">
        <v>215</v>
      </c>
      <c r="M24" s="448">
        <v>6822</v>
      </c>
      <c r="N24" s="128">
        <f t="shared" si="2"/>
        <v>7679</v>
      </c>
      <c r="Q24" s="1"/>
      <c r="R24" s="57"/>
      <c r="S24" s="31"/>
      <c r="T24" s="31"/>
      <c r="U24" s="31"/>
      <c r="V24" s="31"/>
      <c r="W24" s="1"/>
      <c r="X24" s="1"/>
      <c r="Y24" s="1"/>
      <c r="Z24" s="1"/>
      <c r="AA24" s="1"/>
      <c r="AB24" s="1"/>
      <c r="AC24" s="1"/>
      <c r="AD24" s="1"/>
    </row>
    <row r="25" spans="1:30" ht="13.5" customHeight="1">
      <c r="A25" s="76">
        <v>4</v>
      </c>
      <c r="B25" s="229" t="s">
        <v>7</v>
      </c>
      <c r="C25" s="52">
        <f t="shared" si="5"/>
        <v>9723</v>
      </c>
      <c r="D25" s="139">
        <f t="shared" si="6"/>
        <v>4705</v>
      </c>
      <c r="E25" s="70">
        <f t="shared" si="3"/>
        <v>157.02519379844961</v>
      </c>
      <c r="F25" s="66">
        <f t="shared" si="4"/>
        <v>206.65249734325184</v>
      </c>
      <c r="G25" s="77"/>
      <c r="H25" s="127">
        <v>104</v>
      </c>
      <c r="I25" s="119">
        <v>15</v>
      </c>
      <c r="J25" s="229" t="s">
        <v>22</v>
      </c>
      <c r="K25" s="169">
        <f t="shared" si="1"/>
        <v>36</v>
      </c>
      <c r="L25" s="229" t="s">
        <v>5</v>
      </c>
      <c r="M25" s="448">
        <v>8679</v>
      </c>
      <c r="N25" s="128">
        <f t="shared" si="2"/>
        <v>7173</v>
      </c>
      <c r="Q25" s="1"/>
      <c r="R25" s="57"/>
      <c r="S25" s="31"/>
      <c r="T25" s="31"/>
      <c r="U25" s="31"/>
      <c r="V25" s="31"/>
      <c r="W25" s="1"/>
      <c r="X25" s="1"/>
      <c r="Y25" s="1"/>
      <c r="Z25" s="1"/>
      <c r="AA25" s="1"/>
      <c r="AB25" s="1"/>
      <c r="AC25" s="1"/>
      <c r="AD25" s="1"/>
    </row>
    <row r="26" spans="1:30" ht="13.5" customHeight="1">
      <c r="A26" s="76">
        <v>5</v>
      </c>
      <c r="B26" s="500" t="s">
        <v>215</v>
      </c>
      <c r="C26" s="52">
        <f t="shared" si="5"/>
        <v>7679</v>
      </c>
      <c r="D26" s="139">
        <f t="shared" si="6"/>
        <v>6048</v>
      </c>
      <c r="E26" s="70">
        <f t="shared" si="3"/>
        <v>112.56229844620347</v>
      </c>
      <c r="F26" s="66">
        <f t="shared" si="4"/>
        <v>126.96759259259258</v>
      </c>
      <c r="G26" s="87"/>
      <c r="H26" s="127">
        <v>91</v>
      </c>
      <c r="I26" s="119">
        <v>20</v>
      </c>
      <c r="J26" s="229" t="s">
        <v>26</v>
      </c>
      <c r="K26" s="169">
        <f t="shared" si="1"/>
        <v>24</v>
      </c>
      <c r="L26" s="229" t="s">
        <v>30</v>
      </c>
      <c r="M26" s="448">
        <v>6517</v>
      </c>
      <c r="N26" s="128">
        <f t="shared" si="2"/>
        <v>5673</v>
      </c>
      <c r="Q26" s="1"/>
      <c r="R26" s="57"/>
      <c r="S26" s="31"/>
      <c r="T26" s="31"/>
      <c r="U26" s="31"/>
      <c r="V26" s="31"/>
      <c r="W26" s="1"/>
      <c r="X26" s="1"/>
      <c r="Y26" s="1"/>
      <c r="Z26" s="1"/>
      <c r="AA26" s="1"/>
      <c r="AB26" s="1"/>
      <c r="AC26" s="1"/>
      <c r="AD26" s="1"/>
    </row>
    <row r="27" spans="1:30" ht="13.5" customHeight="1">
      <c r="A27" s="76">
        <v>6</v>
      </c>
      <c r="B27" s="229" t="s">
        <v>5</v>
      </c>
      <c r="C27" s="52">
        <f t="shared" si="5"/>
        <v>7173</v>
      </c>
      <c r="D27" s="139">
        <f t="shared" si="6"/>
        <v>3987</v>
      </c>
      <c r="E27" s="70">
        <f t="shared" si="3"/>
        <v>82.647770480470101</v>
      </c>
      <c r="F27" s="66">
        <f t="shared" si="4"/>
        <v>179.9097065462754</v>
      </c>
      <c r="G27" s="91"/>
      <c r="H27" s="127">
        <v>32</v>
      </c>
      <c r="I27" s="119">
        <v>32</v>
      </c>
      <c r="J27" s="229" t="s">
        <v>37</v>
      </c>
      <c r="K27" s="169">
        <f t="shared" si="1"/>
        <v>12</v>
      </c>
      <c r="L27" s="229" t="s">
        <v>20</v>
      </c>
      <c r="M27" s="448">
        <v>1400</v>
      </c>
      <c r="N27" s="128">
        <f t="shared" si="2"/>
        <v>2800</v>
      </c>
      <c r="Q27" s="1"/>
      <c r="R27" s="57"/>
      <c r="S27" s="31"/>
      <c r="T27" s="31"/>
      <c r="U27" s="31"/>
      <c r="V27" s="31"/>
      <c r="W27" s="1"/>
      <c r="X27" s="1"/>
      <c r="Y27" s="1"/>
      <c r="Z27" s="1"/>
      <c r="AA27" s="1"/>
      <c r="AB27" s="1"/>
      <c r="AC27" s="1"/>
      <c r="AD27" s="1"/>
    </row>
    <row r="28" spans="1:30" ht="13.5" customHeight="1">
      <c r="A28" s="76">
        <v>7</v>
      </c>
      <c r="B28" s="229" t="s">
        <v>30</v>
      </c>
      <c r="C28" s="52">
        <f t="shared" si="5"/>
        <v>5673</v>
      </c>
      <c r="D28" s="139">
        <f t="shared" si="6"/>
        <v>4280</v>
      </c>
      <c r="E28" s="70">
        <f t="shared" si="3"/>
        <v>87.049255792542581</v>
      </c>
      <c r="F28" s="66">
        <f t="shared" si="4"/>
        <v>132.54672897196264</v>
      </c>
      <c r="G28" s="77"/>
      <c r="H28" s="127">
        <v>24</v>
      </c>
      <c r="I28" s="119">
        <v>29</v>
      </c>
      <c r="J28" s="229" t="s">
        <v>118</v>
      </c>
      <c r="K28" s="169">
        <f t="shared" si="1"/>
        <v>25</v>
      </c>
      <c r="L28" s="229" t="s">
        <v>31</v>
      </c>
      <c r="M28" s="448">
        <v>2304</v>
      </c>
      <c r="N28" s="128">
        <f t="shared" si="2"/>
        <v>2072</v>
      </c>
      <c r="Q28" s="1"/>
      <c r="R28" s="57"/>
      <c r="S28" s="31"/>
      <c r="T28" s="31"/>
      <c r="U28" s="31"/>
      <c r="V28" s="31"/>
      <c r="W28" s="1"/>
      <c r="X28" s="1"/>
      <c r="Y28" s="1"/>
      <c r="Z28" s="1"/>
      <c r="AA28" s="1"/>
      <c r="AB28" s="1"/>
      <c r="AC28" s="1"/>
      <c r="AD28" s="1"/>
    </row>
    <row r="29" spans="1:30" ht="13.5" customHeight="1" thickBot="1">
      <c r="A29" s="76">
        <v>8</v>
      </c>
      <c r="B29" s="229" t="s">
        <v>20</v>
      </c>
      <c r="C29" s="52">
        <f t="shared" si="5"/>
        <v>2800</v>
      </c>
      <c r="D29" s="139">
        <f t="shared" si="6"/>
        <v>1450</v>
      </c>
      <c r="E29" s="70">
        <f t="shared" si="3"/>
        <v>200</v>
      </c>
      <c r="F29" s="66">
        <f t="shared" si="4"/>
        <v>193.10344827586206</v>
      </c>
      <c r="G29" s="88"/>
      <c r="H29" s="127">
        <v>21</v>
      </c>
      <c r="I29" s="119">
        <v>27</v>
      </c>
      <c r="J29" s="229" t="s">
        <v>33</v>
      </c>
      <c r="K29" s="259">
        <f t="shared" si="1"/>
        <v>22</v>
      </c>
      <c r="L29" s="311" t="s">
        <v>28</v>
      </c>
      <c r="M29" s="449">
        <v>2292</v>
      </c>
      <c r="N29" s="128">
        <f t="shared" si="2"/>
        <v>944</v>
      </c>
      <c r="Q29" s="1"/>
      <c r="R29" s="57"/>
      <c r="S29" s="31"/>
      <c r="T29" s="31"/>
      <c r="U29" s="31"/>
      <c r="V29" s="31"/>
      <c r="W29" s="1"/>
      <c r="X29" s="1"/>
      <c r="Y29" s="1"/>
      <c r="Z29" s="1"/>
      <c r="AA29" s="1"/>
      <c r="AB29" s="1"/>
      <c r="AC29" s="1"/>
      <c r="AD29" s="1"/>
    </row>
    <row r="30" spans="1:30" ht="13.5" customHeight="1" thickTop="1">
      <c r="A30" s="76">
        <v>9</v>
      </c>
      <c r="B30" s="229" t="s">
        <v>31</v>
      </c>
      <c r="C30" s="52">
        <f t="shared" si="5"/>
        <v>2072</v>
      </c>
      <c r="D30" s="139">
        <f t="shared" si="6"/>
        <v>1756</v>
      </c>
      <c r="E30" s="70">
        <f t="shared" si="3"/>
        <v>89.930555555555557</v>
      </c>
      <c r="F30" s="66">
        <f t="shared" si="4"/>
        <v>117.99544419134395</v>
      </c>
      <c r="G30" s="87"/>
      <c r="H30" s="127">
        <v>20</v>
      </c>
      <c r="I30" s="119">
        <v>28</v>
      </c>
      <c r="J30" s="229" t="s">
        <v>34</v>
      </c>
      <c r="K30" s="163"/>
      <c r="L30" s="469" t="s">
        <v>133</v>
      </c>
      <c r="M30" s="450">
        <v>124565</v>
      </c>
      <c r="N30" s="128">
        <f>SUM(H44)</f>
        <v>121907</v>
      </c>
      <c r="Q30" s="1"/>
      <c r="R30" s="57"/>
      <c r="S30" s="31"/>
      <c r="T30" s="31"/>
      <c r="U30" s="31"/>
      <c r="V30" s="31"/>
      <c r="W30" s="1"/>
      <c r="X30" s="1"/>
      <c r="Y30" s="1"/>
      <c r="Z30" s="1"/>
      <c r="AA30" s="1"/>
      <c r="AB30" s="1"/>
      <c r="AC30" s="1"/>
      <c r="AD30" s="1"/>
    </row>
    <row r="31" spans="1:30" ht="13.5" customHeight="1" thickBot="1">
      <c r="A31" s="89">
        <v>10</v>
      </c>
      <c r="B31" s="311" t="s">
        <v>28</v>
      </c>
      <c r="C31" s="52">
        <f t="shared" si="5"/>
        <v>944</v>
      </c>
      <c r="D31" s="139">
        <f t="shared" si="6"/>
        <v>786</v>
      </c>
      <c r="E31" s="71">
        <f t="shared" si="3"/>
        <v>41.186736474694591</v>
      </c>
      <c r="F31" s="78">
        <f t="shared" si="4"/>
        <v>120.10178117048346</v>
      </c>
      <c r="G31" s="90"/>
      <c r="H31" s="408">
        <v>18</v>
      </c>
      <c r="I31" s="119">
        <v>11</v>
      </c>
      <c r="J31" s="229" t="s">
        <v>19</v>
      </c>
      <c r="K31" s="54"/>
      <c r="L31" s="303"/>
      <c r="Q31" s="1"/>
      <c r="R31" s="57"/>
      <c r="S31" s="31"/>
      <c r="T31" s="31"/>
      <c r="U31" s="31"/>
      <c r="V31" s="31"/>
      <c r="W31" s="1"/>
      <c r="X31" s="1"/>
      <c r="Y31" s="1"/>
      <c r="Z31" s="1"/>
      <c r="AA31" s="1"/>
      <c r="AB31" s="1"/>
      <c r="AC31" s="1"/>
      <c r="AD31" s="1"/>
    </row>
    <row r="32" spans="1:30" ht="13.5" customHeight="1" thickBot="1">
      <c r="A32" s="80"/>
      <c r="B32" s="81" t="s">
        <v>62</v>
      </c>
      <c r="C32" s="82">
        <f>SUM(H44)</f>
        <v>121907</v>
      </c>
      <c r="D32" s="82">
        <f>SUM(L14)</f>
        <v>107882</v>
      </c>
      <c r="E32" s="83">
        <f>SUM(N30/M30*100)</f>
        <v>97.866174286517079</v>
      </c>
      <c r="F32" s="78">
        <f t="shared" si="4"/>
        <v>113.00031515915538</v>
      </c>
      <c r="G32" s="86"/>
      <c r="H32" s="128">
        <v>13</v>
      </c>
      <c r="I32" s="119">
        <v>16</v>
      </c>
      <c r="J32" s="229" t="s">
        <v>3</v>
      </c>
      <c r="K32" s="54"/>
      <c r="L32" s="302"/>
      <c r="Q32" s="1"/>
      <c r="R32" s="57"/>
      <c r="S32" s="31"/>
      <c r="T32" s="31"/>
      <c r="U32" s="31"/>
      <c r="V32" s="31"/>
      <c r="W32" s="1"/>
      <c r="X32" s="1"/>
      <c r="Y32" s="1"/>
      <c r="Z32" s="1"/>
      <c r="AA32" s="1"/>
      <c r="AB32" s="1"/>
      <c r="AC32" s="1"/>
      <c r="AD32" s="1"/>
    </row>
    <row r="33" spans="3:30" ht="13.5" customHeight="1">
      <c r="H33" s="127">
        <v>0</v>
      </c>
      <c r="I33" s="119">
        <v>2</v>
      </c>
      <c r="J33" s="229" t="s">
        <v>6</v>
      </c>
      <c r="K33" s="54"/>
      <c r="L33" s="302"/>
      <c r="Q33" s="1"/>
      <c r="R33" s="57"/>
      <c r="S33" s="31"/>
      <c r="T33" s="31"/>
      <c r="U33" s="31"/>
      <c r="V33" s="31"/>
      <c r="W33" s="1"/>
      <c r="X33" s="1"/>
      <c r="Y33" s="1"/>
      <c r="Z33" s="1"/>
      <c r="AA33" s="1"/>
      <c r="AB33" s="1"/>
      <c r="AC33" s="1"/>
      <c r="AD33" s="1"/>
    </row>
    <row r="34" spans="3:30" ht="13.5" customHeight="1">
      <c r="C34" s="14"/>
      <c r="D34" s="14"/>
      <c r="H34" s="171">
        <v>0</v>
      </c>
      <c r="I34" s="119">
        <v>3</v>
      </c>
      <c r="J34" s="229" t="s">
        <v>12</v>
      </c>
      <c r="K34" s="54"/>
      <c r="L34" s="302"/>
      <c r="Q34" s="1"/>
      <c r="R34" s="57"/>
      <c r="S34" s="31"/>
      <c r="T34" s="31"/>
      <c r="U34" s="31"/>
      <c r="V34" s="31"/>
      <c r="W34" s="1"/>
      <c r="X34" s="1"/>
      <c r="Y34" s="1"/>
      <c r="Z34" s="1"/>
      <c r="AA34" s="1"/>
      <c r="AB34" s="1"/>
      <c r="AC34" s="1"/>
      <c r="AD34" s="1"/>
    </row>
    <row r="35" spans="3:30" ht="13.5" customHeight="1">
      <c r="H35" s="128">
        <v>0</v>
      </c>
      <c r="I35" s="119">
        <v>5</v>
      </c>
      <c r="J35" s="229" t="s">
        <v>14</v>
      </c>
      <c r="K35" s="54"/>
      <c r="L35" s="302"/>
      <c r="Q35" s="1"/>
      <c r="R35" s="57"/>
      <c r="S35" s="31"/>
      <c r="T35" s="31"/>
      <c r="U35" s="31"/>
      <c r="V35" s="31"/>
      <c r="W35" s="1"/>
      <c r="X35" s="1"/>
      <c r="Y35" s="1"/>
      <c r="Z35" s="1"/>
      <c r="AA35" s="1"/>
      <c r="AB35" s="1"/>
      <c r="AC35" s="1"/>
      <c r="AD35" s="1"/>
    </row>
    <row r="36" spans="3:30" ht="13.5" customHeight="1">
      <c r="H36" s="127">
        <v>0</v>
      </c>
      <c r="I36" s="119">
        <v>7</v>
      </c>
      <c r="J36" s="229" t="s">
        <v>16</v>
      </c>
      <c r="K36" s="54"/>
      <c r="L36" s="302"/>
      <c r="Q36" s="1"/>
      <c r="R36" s="57"/>
      <c r="S36" s="31"/>
      <c r="T36" s="31"/>
      <c r="U36" s="31"/>
      <c r="V36" s="31"/>
      <c r="W36" s="1"/>
      <c r="X36" s="1"/>
      <c r="Y36" s="1"/>
      <c r="Z36" s="1"/>
      <c r="AA36" s="1"/>
      <c r="AB36" s="1"/>
      <c r="AC36" s="1"/>
      <c r="AD36" s="1"/>
    </row>
    <row r="37" spans="3:30" ht="13.5" customHeight="1">
      <c r="H37" s="127">
        <v>0</v>
      </c>
      <c r="I37" s="119">
        <v>8</v>
      </c>
      <c r="J37" s="229" t="s">
        <v>17</v>
      </c>
      <c r="K37" s="54"/>
      <c r="L37" s="31"/>
      <c r="Q37" s="1"/>
      <c r="R37" s="57"/>
      <c r="S37" s="31"/>
      <c r="T37" s="31"/>
      <c r="U37" s="31"/>
      <c r="V37" s="130"/>
      <c r="W37" s="1"/>
      <c r="X37" s="1"/>
      <c r="Y37" s="1"/>
      <c r="Z37" s="1"/>
      <c r="AA37" s="1"/>
      <c r="AB37" s="1"/>
      <c r="AC37" s="1"/>
      <c r="AD37" s="1"/>
    </row>
    <row r="38" spans="3:30" ht="13.5" customHeight="1">
      <c r="H38" s="127">
        <v>0</v>
      </c>
      <c r="I38" s="119">
        <v>10</v>
      </c>
      <c r="J38" s="229" t="s">
        <v>18</v>
      </c>
      <c r="K38" s="54"/>
      <c r="L38" s="31"/>
      <c r="Q38" s="1"/>
      <c r="R38" s="57"/>
      <c r="S38" s="31"/>
      <c r="T38" s="31"/>
      <c r="U38" s="31"/>
      <c r="V38" s="31"/>
      <c r="W38" s="1"/>
      <c r="X38" s="1"/>
      <c r="Y38" s="1"/>
      <c r="Z38" s="1"/>
      <c r="AA38" s="1"/>
      <c r="AB38" s="1"/>
      <c r="AC38" s="1"/>
      <c r="AD38" s="1"/>
    </row>
    <row r="39" spans="3:30" ht="13.5" customHeight="1">
      <c r="H39" s="127">
        <v>0</v>
      </c>
      <c r="I39" s="119">
        <v>19</v>
      </c>
      <c r="J39" s="229" t="s">
        <v>25</v>
      </c>
      <c r="K39" s="54"/>
      <c r="L39" s="31"/>
      <c r="Q39" s="1"/>
      <c r="R39" s="57"/>
      <c r="S39" s="31"/>
      <c r="T39" s="31"/>
      <c r="U39" s="31"/>
      <c r="V39" s="31"/>
      <c r="W39" s="1"/>
      <c r="X39" s="1"/>
      <c r="Y39" s="1"/>
      <c r="Z39" s="1"/>
      <c r="AA39" s="1"/>
      <c r="AB39" s="1"/>
      <c r="AC39" s="1"/>
      <c r="AD39" s="1"/>
    </row>
    <row r="40" spans="3:30" ht="13.5" customHeight="1">
      <c r="H40" s="127">
        <v>0</v>
      </c>
      <c r="I40" s="119">
        <v>23</v>
      </c>
      <c r="J40" s="229" t="s">
        <v>29</v>
      </c>
      <c r="K40" s="54"/>
      <c r="L40" s="31"/>
      <c r="Q40" s="1"/>
      <c r="R40" s="57"/>
      <c r="S40" s="31"/>
      <c r="T40" s="31"/>
      <c r="U40" s="31"/>
      <c r="V40" s="31"/>
      <c r="W40" s="1"/>
      <c r="X40" s="1"/>
      <c r="Y40" s="1"/>
      <c r="Z40" s="1"/>
      <c r="AA40" s="1"/>
      <c r="AB40" s="1"/>
      <c r="AC40" s="1"/>
      <c r="AD40" s="1"/>
    </row>
    <row r="41" spans="3:30" ht="13.5" customHeight="1">
      <c r="H41" s="127">
        <v>0</v>
      </c>
      <c r="I41" s="119">
        <v>30</v>
      </c>
      <c r="J41" s="229" t="s">
        <v>35</v>
      </c>
      <c r="K41" s="54"/>
      <c r="L41" s="31"/>
      <c r="Q41" s="1"/>
      <c r="R41" s="57"/>
      <c r="S41" s="31"/>
      <c r="T41" s="31"/>
      <c r="U41" s="31"/>
      <c r="V41" s="31"/>
      <c r="W41" s="1"/>
      <c r="X41" s="1"/>
      <c r="Y41" s="1"/>
      <c r="Z41" s="1"/>
      <c r="AA41" s="1"/>
      <c r="AB41" s="1"/>
      <c r="AC41" s="1"/>
      <c r="AD41" s="1"/>
    </row>
    <row r="42" spans="3:30" ht="13.5" customHeight="1">
      <c r="H42" s="127">
        <v>0</v>
      </c>
      <c r="I42" s="119">
        <v>35</v>
      </c>
      <c r="J42" s="229" t="s">
        <v>38</v>
      </c>
      <c r="K42" s="54"/>
      <c r="L42" s="31"/>
      <c r="Q42" s="1"/>
      <c r="R42" s="57"/>
      <c r="S42" s="31"/>
      <c r="T42" s="31"/>
      <c r="U42" s="31"/>
      <c r="V42" s="31"/>
      <c r="W42" s="1"/>
      <c r="X42" s="1"/>
      <c r="Y42" s="1"/>
      <c r="Z42" s="1"/>
      <c r="AA42" s="1"/>
      <c r="AB42" s="1"/>
      <c r="AC42" s="1"/>
      <c r="AD42" s="1"/>
    </row>
    <row r="43" spans="3:30" ht="13.5" customHeight="1">
      <c r="H43" s="127">
        <v>0</v>
      </c>
      <c r="I43" s="119">
        <v>37</v>
      </c>
      <c r="J43" s="229" t="s">
        <v>39</v>
      </c>
      <c r="K43" s="54"/>
      <c r="L43" s="31"/>
      <c r="Q43" s="1"/>
      <c r="R43" s="57"/>
      <c r="S43" s="37"/>
      <c r="T43" s="37"/>
      <c r="U43" s="37"/>
      <c r="V43" s="37"/>
      <c r="W43" s="1"/>
      <c r="X43" s="1"/>
      <c r="Y43" s="1"/>
      <c r="Z43" s="1"/>
      <c r="AA43" s="1"/>
      <c r="AB43" s="1"/>
      <c r="AC43" s="1"/>
      <c r="AD43" s="1"/>
    </row>
    <row r="44" spans="3:30" ht="13.5" customHeight="1">
      <c r="H44" s="166">
        <f>SUM(H4:H43)</f>
        <v>121907</v>
      </c>
      <c r="I44" s="5"/>
      <c r="J44" s="228" t="s">
        <v>130</v>
      </c>
      <c r="K44" s="69"/>
      <c r="L44" s="1"/>
      <c r="Q44" s="1"/>
      <c r="R44" s="5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3:30" ht="13.5" customHeight="1">
      <c r="K45" s="1"/>
      <c r="L45" s="1"/>
      <c r="O45" s="1"/>
      <c r="Q45" s="1"/>
      <c r="R45" s="15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3:30" ht="13.5" customHeight="1">
      <c r="K46" s="1"/>
      <c r="L46" s="1"/>
      <c r="Q46" s="1"/>
      <c r="R46" s="56"/>
      <c r="S46" s="149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pans="3:30" ht="13.5" customHeight="1">
      <c r="I47" t="s">
        <v>53</v>
      </c>
      <c r="J47" s="55"/>
      <c r="K47" s="1"/>
      <c r="L47" s="56"/>
      <c r="N47" s="56"/>
      <c r="Q47" s="1"/>
      <c r="R47" s="57"/>
      <c r="S47" s="31"/>
      <c r="T47" s="31"/>
      <c r="U47" s="31"/>
      <c r="V47" s="31"/>
      <c r="W47" s="1"/>
      <c r="X47" s="1"/>
      <c r="Y47" s="1"/>
      <c r="Z47" s="1"/>
      <c r="AA47" s="1"/>
      <c r="AB47" s="1"/>
      <c r="AC47" s="1"/>
      <c r="AD47" s="1"/>
    </row>
    <row r="48" spans="3:30" ht="13.5" customHeight="1">
      <c r="H48" s="261" t="s">
        <v>221</v>
      </c>
      <c r="I48" s="5"/>
      <c r="J48" s="256" t="s">
        <v>128</v>
      </c>
      <c r="K48" s="117"/>
      <c r="L48" s="422" t="s">
        <v>211</v>
      </c>
      <c r="N48" s="57"/>
      <c r="Q48" s="1"/>
      <c r="R48" s="57"/>
      <c r="S48" s="31"/>
      <c r="T48" s="31"/>
      <c r="U48" s="31"/>
      <c r="V48" s="31"/>
      <c r="W48" s="1"/>
      <c r="X48" s="1"/>
      <c r="Y48" s="1"/>
      <c r="Z48" s="1"/>
      <c r="AA48" s="1"/>
      <c r="AB48" s="1"/>
      <c r="AC48" s="1"/>
      <c r="AD48" s="1"/>
    </row>
    <row r="49" spans="1:30" ht="13.5" customHeight="1">
      <c r="H49" s="11" t="s">
        <v>123</v>
      </c>
      <c r="I49" s="5"/>
      <c r="J49" s="206" t="s">
        <v>11</v>
      </c>
      <c r="K49" s="140"/>
      <c r="L49" s="135" t="s">
        <v>123</v>
      </c>
      <c r="N49" s="57"/>
      <c r="Q49" s="1"/>
      <c r="R49" s="57"/>
      <c r="S49" s="31"/>
      <c r="T49" s="31"/>
      <c r="U49" s="31"/>
      <c r="V49" s="31"/>
      <c r="W49" s="1"/>
      <c r="X49" s="1"/>
      <c r="Y49" s="1"/>
      <c r="Z49" s="1"/>
      <c r="AA49" s="1"/>
      <c r="AB49" s="1"/>
      <c r="AC49" s="1"/>
      <c r="AD49" s="1"/>
    </row>
    <row r="50" spans="1:30" ht="13.5" customHeight="1">
      <c r="H50" s="128">
        <v>30649</v>
      </c>
      <c r="I50" s="229">
        <v>16</v>
      </c>
      <c r="J50" s="228" t="s">
        <v>3</v>
      </c>
      <c r="K50" s="172">
        <f>SUM(I50)</f>
        <v>16</v>
      </c>
      <c r="L50" s="423">
        <v>26754</v>
      </c>
      <c r="M50" s="114"/>
      <c r="N50" s="57"/>
      <c r="O50" s="31"/>
      <c r="Q50" s="1"/>
      <c r="R50" s="57"/>
      <c r="S50" s="31"/>
      <c r="T50" s="31"/>
      <c r="U50" s="31"/>
      <c r="V50" s="31"/>
      <c r="W50" s="1"/>
      <c r="X50" s="1"/>
      <c r="Y50" s="1"/>
      <c r="Z50" s="1"/>
      <c r="AA50" s="1"/>
      <c r="AB50" s="1"/>
      <c r="AC50" s="1"/>
      <c r="AD50" s="1"/>
    </row>
    <row r="51" spans="1:30" ht="13.5" customHeight="1">
      <c r="H51" s="127">
        <v>21971</v>
      </c>
      <c r="I51" s="229">
        <v>40</v>
      </c>
      <c r="J51" s="228" t="s">
        <v>2</v>
      </c>
      <c r="K51" s="172">
        <f t="shared" ref="K51:K59" si="7">SUM(I51)</f>
        <v>40</v>
      </c>
      <c r="L51" s="423">
        <v>18785</v>
      </c>
      <c r="M51" s="114"/>
      <c r="N51" s="57"/>
      <c r="O51" s="31"/>
      <c r="Q51" s="1"/>
      <c r="R51" s="57"/>
      <c r="S51" s="31"/>
      <c r="T51" s="31"/>
      <c r="U51" s="31"/>
      <c r="V51" s="31"/>
      <c r="W51" s="1"/>
      <c r="X51" s="1"/>
      <c r="Y51" s="1"/>
      <c r="Z51" s="1"/>
      <c r="AA51" s="1"/>
      <c r="AB51" s="1"/>
      <c r="AC51" s="1"/>
      <c r="AD51" s="1"/>
    </row>
    <row r="52" spans="1:30" ht="13.5" customHeight="1">
      <c r="H52" s="127">
        <v>16803</v>
      </c>
      <c r="I52" s="229">
        <v>26</v>
      </c>
      <c r="J52" s="228" t="s">
        <v>32</v>
      </c>
      <c r="K52" s="172">
        <f t="shared" si="7"/>
        <v>26</v>
      </c>
      <c r="L52" s="423">
        <v>15380</v>
      </c>
      <c r="M52" s="114"/>
      <c r="N52" s="57"/>
      <c r="O52" s="31"/>
      <c r="Q52" s="1"/>
      <c r="R52" s="57"/>
      <c r="S52" s="31"/>
      <c r="T52" s="31"/>
      <c r="U52" s="31"/>
      <c r="V52" s="31"/>
      <c r="W52" s="1"/>
      <c r="X52" s="1"/>
      <c r="Y52" s="1"/>
      <c r="Z52" s="1"/>
      <c r="AA52" s="1"/>
      <c r="AB52" s="1"/>
      <c r="AC52" s="1"/>
      <c r="AD52" s="1"/>
    </row>
    <row r="53" spans="1:30" ht="13.5" customHeight="1" thickBot="1">
      <c r="H53" s="127">
        <v>15644</v>
      </c>
      <c r="I53" s="229">
        <v>36</v>
      </c>
      <c r="J53" s="228" t="s">
        <v>5</v>
      </c>
      <c r="K53" s="172">
        <f t="shared" si="7"/>
        <v>36</v>
      </c>
      <c r="L53" s="423">
        <v>14034</v>
      </c>
      <c r="M53" s="114"/>
      <c r="N53" s="57"/>
      <c r="O53" s="1"/>
      <c r="Q53" s="1"/>
      <c r="R53" s="57"/>
      <c r="S53" s="31"/>
      <c r="T53" s="31"/>
      <c r="U53" s="31"/>
      <c r="V53" s="31"/>
      <c r="W53" s="1"/>
      <c r="X53" s="1"/>
      <c r="Y53" s="1"/>
      <c r="Z53" s="1"/>
      <c r="AA53" s="1"/>
      <c r="AB53" s="1"/>
      <c r="AC53" s="1"/>
      <c r="AD53" s="1"/>
    </row>
    <row r="54" spans="1:30" ht="13.5" customHeight="1">
      <c r="A54" s="73" t="s">
        <v>48</v>
      </c>
      <c r="B54" s="74" t="s">
        <v>57</v>
      </c>
      <c r="C54" s="74" t="s">
        <v>221</v>
      </c>
      <c r="D54" s="74" t="s">
        <v>208</v>
      </c>
      <c r="E54" s="74" t="s">
        <v>55</v>
      </c>
      <c r="F54" s="74" t="s">
        <v>54</v>
      </c>
      <c r="G54" s="75" t="s">
        <v>56</v>
      </c>
      <c r="H54" s="127">
        <v>12497</v>
      </c>
      <c r="I54" s="229">
        <v>17</v>
      </c>
      <c r="J54" s="228" t="s">
        <v>23</v>
      </c>
      <c r="K54" s="172">
        <f t="shared" si="7"/>
        <v>17</v>
      </c>
      <c r="L54" s="423">
        <v>8653</v>
      </c>
      <c r="M54" s="114"/>
      <c r="N54" s="57"/>
      <c r="O54" s="1"/>
      <c r="Q54" s="1"/>
      <c r="R54" s="57"/>
      <c r="S54" s="31"/>
      <c r="T54" s="31"/>
      <c r="U54" s="31"/>
      <c r="V54" s="31"/>
      <c r="W54" s="1"/>
      <c r="X54" s="1"/>
      <c r="Y54" s="1"/>
      <c r="Z54" s="1"/>
      <c r="AA54" s="1"/>
      <c r="AB54" s="1"/>
      <c r="AC54" s="1"/>
      <c r="AD54" s="1"/>
    </row>
    <row r="55" spans="1:30" ht="13.5" customHeight="1">
      <c r="A55" s="76">
        <v>1</v>
      </c>
      <c r="B55" s="228" t="s">
        <v>3</v>
      </c>
      <c r="C55" s="52">
        <f>SUM(H50)</f>
        <v>30649</v>
      </c>
      <c r="D55" s="9">
        <f>SUM(L50)</f>
        <v>26754</v>
      </c>
      <c r="E55" s="66">
        <f>SUM(N66/M66*100)</f>
        <v>110.24423581885543</v>
      </c>
      <c r="F55" s="66">
        <f t="shared" ref="F55:F65" si="8">SUM(C55/D55*100)</f>
        <v>114.55857068101966</v>
      </c>
      <c r="G55" s="77"/>
      <c r="H55" s="127">
        <v>11203</v>
      </c>
      <c r="I55" s="229">
        <v>38</v>
      </c>
      <c r="J55" s="228" t="s">
        <v>40</v>
      </c>
      <c r="K55" s="172">
        <f t="shared" si="7"/>
        <v>38</v>
      </c>
      <c r="L55" s="423">
        <v>10241</v>
      </c>
      <c r="M55" s="114"/>
      <c r="N55" s="57"/>
      <c r="O55" s="1"/>
      <c r="Q55" s="1"/>
      <c r="R55" s="57"/>
      <c r="S55" s="31"/>
      <c r="T55" s="31"/>
      <c r="U55" s="31"/>
      <c r="V55" s="31"/>
      <c r="W55" s="1"/>
      <c r="X55" s="1"/>
      <c r="Y55" s="1"/>
      <c r="Z55" s="1"/>
      <c r="AA55" s="1"/>
      <c r="AB55" s="1"/>
      <c r="AC55" s="1"/>
      <c r="AD55" s="1"/>
    </row>
    <row r="56" spans="1:30" ht="13.5" customHeight="1">
      <c r="A56" s="76">
        <v>2</v>
      </c>
      <c r="B56" s="228" t="s">
        <v>2</v>
      </c>
      <c r="C56" s="52">
        <f t="shared" ref="C56:C64" si="9">SUM(H51)</f>
        <v>21971</v>
      </c>
      <c r="D56" s="9">
        <f t="shared" ref="D56:D64" si="10">SUM(L51)</f>
        <v>18785</v>
      </c>
      <c r="E56" s="66">
        <f t="shared" ref="E56:E65" si="11">SUM(N67/M67*100)</f>
        <v>100.66434527627599</v>
      </c>
      <c r="F56" s="66">
        <f t="shared" si="8"/>
        <v>116.96034069736491</v>
      </c>
      <c r="G56" s="77"/>
      <c r="H56" s="127">
        <v>10736</v>
      </c>
      <c r="I56" s="229">
        <v>24</v>
      </c>
      <c r="J56" s="228" t="s">
        <v>30</v>
      </c>
      <c r="K56" s="172">
        <f t="shared" si="7"/>
        <v>24</v>
      </c>
      <c r="L56" s="423">
        <v>11745</v>
      </c>
      <c r="M56" s="114"/>
      <c r="N56" s="57"/>
      <c r="O56" s="1"/>
      <c r="Q56" s="1"/>
      <c r="R56" s="57"/>
      <c r="S56" s="31"/>
      <c r="T56" s="31"/>
      <c r="U56" s="31"/>
      <c r="V56" s="31"/>
      <c r="W56" s="1"/>
      <c r="X56" s="1"/>
      <c r="Y56" s="1"/>
      <c r="Z56" s="1"/>
      <c r="AA56" s="1"/>
      <c r="AB56" s="1"/>
      <c r="AC56" s="1"/>
      <c r="AD56" s="1"/>
    </row>
    <row r="57" spans="1:30" ht="13.5" customHeight="1">
      <c r="A57" s="76">
        <v>3</v>
      </c>
      <c r="B57" s="228" t="s">
        <v>32</v>
      </c>
      <c r="C57" s="52">
        <f t="shared" si="9"/>
        <v>16803</v>
      </c>
      <c r="D57" s="9">
        <f t="shared" si="10"/>
        <v>15380</v>
      </c>
      <c r="E57" s="66">
        <f t="shared" si="11"/>
        <v>99.928635147190008</v>
      </c>
      <c r="F57" s="66">
        <f t="shared" si="8"/>
        <v>109.25227568270482</v>
      </c>
      <c r="G57" s="77"/>
      <c r="H57" s="408">
        <v>6755</v>
      </c>
      <c r="I57" s="228">
        <v>25</v>
      </c>
      <c r="J57" s="228" t="s">
        <v>31</v>
      </c>
      <c r="K57" s="172">
        <f t="shared" si="7"/>
        <v>25</v>
      </c>
      <c r="L57" s="423">
        <v>6354</v>
      </c>
      <c r="M57" s="114"/>
      <c r="N57" s="57"/>
      <c r="O57" s="1"/>
      <c r="Q57" s="1"/>
      <c r="R57" s="57"/>
      <c r="S57" s="31"/>
      <c r="T57" s="31"/>
      <c r="U57" s="31"/>
      <c r="V57" s="31"/>
      <c r="W57" s="1"/>
      <c r="X57" s="1"/>
      <c r="Y57" s="1"/>
      <c r="Z57" s="1"/>
      <c r="AA57" s="1"/>
      <c r="AB57" s="1"/>
      <c r="AC57" s="1"/>
      <c r="AD57" s="1"/>
    </row>
    <row r="58" spans="1:30" ht="13.5" customHeight="1">
      <c r="A58" s="76">
        <v>4</v>
      </c>
      <c r="B58" s="228" t="s">
        <v>5</v>
      </c>
      <c r="C58" s="52">
        <f t="shared" si="9"/>
        <v>15644</v>
      </c>
      <c r="D58" s="9">
        <f t="shared" si="10"/>
        <v>14034</v>
      </c>
      <c r="E58" s="66">
        <f t="shared" si="11"/>
        <v>97.73834811945521</v>
      </c>
      <c r="F58" s="66">
        <f t="shared" si="8"/>
        <v>111.47213909077954</v>
      </c>
      <c r="G58" s="77"/>
      <c r="H58" s="458">
        <v>4942</v>
      </c>
      <c r="I58" s="311">
        <v>33</v>
      </c>
      <c r="J58" s="231" t="s">
        <v>0</v>
      </c>
      <c r="K58" s="172">
        <f t="shared" si="7"/>
        <v>33</v>
      </c>
      <c r="L58" s="421">
        <v>1358</v>
      </c>
      <c r="M58" s="114"/>
      <c r="N58" s="57"/>
      <c r="O58" s="1"/>
      <c r="Q58" s="1"/>
      <c r="R58" s="57"/>
      <c r="S58" s="31"/>
      <c r="T58" s="31"/>
      <c r="U58" s="31"/>
      <c r="V58" s="31"/>
      <c r="W58" s="1"/>
      <c r="X58" s="1"/>
      <c r="Y58" s="1"/>
      <c r="Z58" s="1"/>
      <c r="AA58" s="1"/>
      <c r="AB58" s="1"/>
      <c r="AC58" s="1"/>
      <c r="AD58" s="1"/>
    </row>
    <row r="59" spans="1:30" ht="13.5" customHeight="1" thickBot="1">
      <c r="A59" s="76">
        <v>5</v>
      </c>
      <c r="B59" s="228" t="s">
        <v>23</v>
      </c>
      <c r="C59" s="52">
        <f t="shared" si="9"/>
        <v>12497</v>
      </c>
      <c r="D59" s="9">
        <f t="shared" si="10"/>
        <v>8653</v>
      </c>
      <c r="E59" s="66">
        <f t="shared" si="11"/>
        <v>86.502388039039246</v>
      </c>
      <c r="F59" s="66">
        <f t="shared" si="8"/>
        <v>144.42389922570206</v>
      </c>
      <c r="G59" s="87"/>
      <c r="H59" s="458">
        <v>4615</v>
      </c>
      <c r="I59" s="311">
        <v>37</v>
      </c>
      <c r="J59" s="231" t="s">
        <v>39</v>
      </c>
      <c r="K59" s="172">
        <f t="shared" si="7"/>
        <v>37</v>
      </c>
      <c r="L59" s="421">
        <v>8598</v>
      </c>
      <c r="M59" s="114"/>
      <c r="N59" s="57"/>
      <c r="O59" s="1"/>
      <c r="Q59" s="1"/>
      <c r="R59" s="57"/>
      <c r="S59" s="31"/>
      <c r="T59" s="31"/>
      <c r="U59" s="31"/>
      <c r="V59" s="31"/>
      <c r="W59" s="1"/>
      <c r="X59" s="1"/>
      <c r="Y59" s="1"/>
      <c r="Z59" s="1"/>
      <c r="AA59" s="1"/>
      <c r="AB59" s="1"/>
      <c r="AC59" s="1"/>
      <c r="AD59" s="1"/>
    </row>
    <row r="60" spans="1:30" ht="13.5" customHeight="1">
      <c r="A60" s="76">
        <v>6</v>
      </c>
      <c r="B60" s="228" t="s">
        <v>40</v>
      </c>
      <c r="C60" s="52">
        <f t="shared" si="9"/>
        <v>11203</v>
      </c>
      <c r="D60" s="9">
        <f t="shared" si="10"/>
        <v>10241</v>
      </c>
      <c r="E60" s="66">
        <f t="shared" si="11"/>
        <v>105.62888930793891</v>
      </c>
      <c r="F60" s="66">
        <f t="shared" si="8"/>
        <v>109.39361390489211</v>
      </c>
      <c r="G60" s="77"/>
      <c r="H60" s="499">
        <v>3211</v>
      </c>
      <c r="I60" s="313">
        <v>30</v>
      </c>
      <c r="J60" s="314" t="s">
        <v>122</v>
      </c>
      <c r="K60" s="117" t="s">
        <v>9</v>
      </c>
      <c r="L60" s="425">
        <v>139971</v>
      </c>
      <c r="O60" s="1"/>
      <c r="Q60" s="1"/>
      <c r="R60" s="57"/>
      <c r="S60" s="31"/>
      <c r="T60" s="31"/>
      <c r="U60" s="31"/>
      <c r="V60" s="31"/>
      <c r="W60" s="1"/>
      <c r="X60" s="1"/>
      <c r="Y60" s="1"/>
      <c r="Z60" s="1"/>
      <c r="AA60" s="1"/>
      <c r="AB60" s="1"/>
      <c r="AC60" s="1"/>
      <c r="AD60" s="1"/>
    </row>
    <row r="61" spans="1:30" ht="13.5" customHeight="1">
      <c r="A61" s="76">
        <v>7</v>
      </c>
      <c r="B61" s="228" t="s">
        <v>30</v>
      </c>
      <c r="C61" s="52">
        <f t="shared" si="9"/>
        <v>10736</v>
      </c>
      <c r="D61" s="9">
        <f t="shared" si="10"/>
        <v>11745</v>
      </c>
      <c r="E61" s="66">
        <f t="shared" si="11"/>
        <v>81.124376605712555</v>
      </c>
      <c r="F61" s="66">
        <f t="shared" si="8"/>
        <v>91.409110259684965</v>
      </c>
      <c r="G61" s="77"/>
      <c r="H61" s="127">
        <v>2957</v>
      </c>
      <c r="I61" s="228">
        <v>15</v>
      </c>
      <c r="J61" s="228" t="s">
        <v>22</v>
      </c>
      <c r="K61" s="61"/>
      <c r="L61" s="31"/>
      <c r="N61" s="65"/>
      <c r="O61" s="1"/>
      <c r="Q61" s="1"/>
      <c r="R61" s="57"/>
      <c r="S61" s="31"/>
      <c r="T61" s="31"/>
      <c r="U61" s="31"/>
      <c r="V61" s="31"/>
      <c r="W61" s="1"/>
      <c r="X61" s="1"/>
      <c r="Y61" s="1"/>
      <c r="Z61" s="1"/>
      <c r="AA61" s="1"/>
      <c r="AB61" s="1"/>
      <c r="AC61" s="1"/>
      <c r="AD61" s="1"/>
    </row>
    <row r="62" spans="1:30" ht="13.5" customHeight="1">
      <c r="A62" s="76">
        <v>8</v>
      </c>
      <c r="B62" s="228" t="s">
        <v>31</v>
      </c>
      <c r="C62" s="52">
        <f t="shared" si="9"/>
        <v>6755</v>
      </c>
      <c r="D62" s="9">
        <f t="shared" si="10"/>
        <v>6354</v>
      </c>
      <c r="E62" s="66">
        <f t="shared" si="11"/>
        <v>106.54574132492114</v>
      </c>
      <c r="F62" s="66">
        <f t="shared" si="8"/>
        <v>106.31098520616935</v>
      </c>
      <c r="G62" s="88"/>
      <c r="H62" s="127">
        <v>2454</v>
      </c>
      <c r="I62" s="229">
        <v>34</v>
      </c>
      <c r="J62" s="228" t="s">
        <v>1</v>
      </c>
      <c r="K62" s="61"/>
      <c r="Q62" s="1"/>
      <c r="R62" s="57"/>
      <c r="S62" s="31"/>
      <c r="T62" s="31"/>
      <c r="U62" s="31"/>
      <c r="V62" s="31"/>
      <c r="W62" s="1"/>
      <c r="X62" s="1"/>
      <c r="Y62" s="1"/>
      <c r="Z62" s="1"/>
      <c r="AA62" s="1"/>
      <c r="AB62" s="1"/>
      <c r="AC62" s="1"/>
      <c r="AD62" s="1"/>
    </row>
    <row r="63" spans="1:30" ht="13.5" customHeight="1">
      <c r="A63" s="76">
        <v>9</v>
      </c>
      <c r="B63" s="231" t="s">
        <v>0</v>
      </c>
      <c r="C63" s="52">
        <f t="shared" si="9"/>
        <v>4942</v>
      </c>
      <c r="D63" s="9">
        <f t="shared" si="10"/>
        <v>1358</v>
      </c>
      <c r="E63" s="66">
        <f t="shared" si="11"/>
        <v>74.23764458464774</v>
      </c>
      <c r="F63" s="66">
        <f t="shared" si="8"/>
        <v>363.91752577319585</v>
      </c>
      <c r="G63" s="87"/>
      <c r="H63" s="127">
        <v>2334</v>
      </c>
      <c r="I63" s="228">
        <v>18</v>
      </c>
      <c r="J63" s="228" t="s">
        <v>24</v>
      </c>
      <c r="K63" s="54"/>
      <c r="L63" s="31"/>
      <c r="Q63" s="1"/>
      <c r="R63" s="57"/>
      <c r="S63" s="31"/>
      <c r="T63" s="31"/>
      <c r="U63" s="31"/>
      <c r="V63" s="31"/>
      <c r="W63" s="1"/>
      <c r="X63" s="1"/>
      <c r="Y63" s="1"/>
      <c r="Z63" s="1"/>
      <c r="AA63" s="1"/>
      <c r="AB63" s="1"/>
      <c r="AC63" s="1"/>
      <c r="AD63" s="1"/>
    </row>
    <row r="64" spans="1:30" ht="13.5" customHeight="1" thickBot="1">
      <c r="A64" s="89">
        <v>10</v>
      </c>
      <c r="B64" s="231" t="s">
        <v>39</v>
      </c>
      <c r="C64" s="52">
        <f t="shared" si="9"/>
        <v>4615</v>
      </c>
      <c r="D64" s="9">
        <f t="shared" si="10"/>
        <v>8598</v>
      </c>
      <c r="E64" s="72">
        <f t="shared" si="11"/>
        <v>73.616206731536124</v>
      </c>
      <c r="F64" s="66">
        <f t="shared" si="8"/>
        <v>53.675273319376601</v>
      </c>
      <c r="G64" s="90"/>
      <c r="H64" s="528">
        <v>2220</v>
      </c>
      <c r="I64" s="228">
        <v>39</v>
      </c>
      <c r="J64" s="228" t="s">
        <v>41</v>
      </c>
      <c r="K64" s="54"/>
      <c r="L64" s="31"/>
      <c r="Q64" s="1"/>
      <c r="R64" s="57"/>
      <c r="S64" s="31"/>
      <c r="T64" s="31"/>
      <c r="U64" s="31"/>
      <c r="V64" s="31"/>
      <c r="W64" s="1"/>
      <c r="X64" s="1"/>
      <c r="Y64" s="1"/>
      <c r="Z64" s="1"/>
      <c r="AA64" s="1"/>
      <c r="AB64" s="1"/>
      <c r="AC64" s="1"/>
      <c r="AD64" s="1"/>
    </row>
    <row r="65" spans="1:30" ht="13.5" customHeight="1" thickBot="1">
      <c r="A65" s="80"/>
      <c r="B65" s="81" t="s">
        <v>62</v>
      </c>
      <c r="C65" s="82">
        <f>SUM(H90)</f>
        <v>154726</v>
      </c>
      <c r="D65" s="82">
        <f>SUM(L60)</f>
        <v>139971</v>
      </c>
      <c r="E65" s="85">
        <f t="shared" si="11"/>
        <v>96.024377528982455</v>
      </c>
      <c r="F65" s="85">
        <f t="shared" si="8"/>
        <v>110.54146930435591</v>
      </c>
      <c r="G65" s="86"/>
      <c r="H65" s="128">
        <v>1783</v>
      </c>
      <c r="I65" s="229">
        <v>35</v>
      </c>
      <c r="J65" s="228" t="s">
        <v>38</v>
      </c>
      <c r="K65" s="1"/>
      <c r="L65" s="270" t="s">
        <v>128</v>
      </c>
      <c r="M65" s="203" t="s">
        <v>89</v>
      </c>
      <c r="N65" t="s">
        <v>84</v>
      </c>
      <c r="Q65" s="1"/>
      <c r="R65" s="57"/>
      <c r="S65" s="31"/>
      <c r="T65" s="31"/>
      <c r="U65" s="31"/>
      <c r="V65" s="31"/>
      <c r="W65" s="1"/>
      <c r="X65" s="1"/>
      <c r="Y65" s="1"/>
      <c r="Z65" s="1"/>
      <c r="AA65" s="1"/>
      <c r="AB65" s="1"/>
      <c r="AC65" s="1"/>
      <c r="AD65" s="1"/>
    </row>
    <row r="66" spans="1:30" ht="13.5" customHeight="1">
      <c r="H66" s="127">
        <v>1395</v>
      </c>
      <c r="I66" s="229">
        <v>14</v>
      </c>
      <c r="J66" s="228" t="s">
        <v>21</v>
      </c>
      <c r="K66" s="165">
        <f>SUM(I50)</f>
        <v>16</v>
      </c>
      <c r="L66" s="228" t="s">
        <v>3</v>
      </c>
      <c r="M66" s="435">
        <v>27801</v>
      </c>
      <c r="N66" s="128">
        <f>SUM(H50)</f>
        <v>30649</v>
      </c>
      <c r="Q66" s="1"/>
      <c r="R66" s="57"/>
      <c r="S66" s="31"/>
      <c r="T66" s="31"/>
      <c r="U66" s="31"/>
      <c r="V66" s="31"/>
      <c r="W66" s="1"/>
      <c r="X66" s="1"/>
      <c r="Y66" s="1"/>
      <c r="Z66" s="1"/>
      <c r="AA66" s="1"/>
      <c r="AB66" s="1"/>
      <c r="AC66" s="1"/>
      <c r="AD66" s="1"/>
    </row>
    <row r="67" spans="1:30" ht="13.5" customHeight="1">
      <c r="H67" s="127">
        <v>1124</v>
      </c>
      <c r="I67" s="229">
        <v>29</v>
      </c>
      <c r="J67" s="228" t="s">
        <v>118</v>
      </c>
      <c r="K67" s="165">
        <f t="shared" ref="K67:K75" si="12">SUM(I51)</f>
        <v>40</v>
      </c>
      <c r="L67" s="228" t="s">
        <v>2</v>
      </c>
      <c r="M67" s="433">
        <v>21826</v>
      </c>
      <c r="N67" s="128">
        <f t="shared" ref="N67:N75" si="13">SUM(H51)</f>
        <v>21971</v>
      </c>
      <c r="Q67" s="1"/>
      <c r="R67" s="57"/>
      <c r="S67" s="31"/>
      <c r="T67" s="31"/>
      <c r="U67" s="31"/>
      <c r="V67" s="31"/>
      <c r="W67" s="1"/>
      <c r="X67" s="1"/>
      <c r="Y67" s="1"/>
      <c r="Z67" s="1"/>
      <c r="AA67" s="1"/>
      <c r="AB67" s="1"/>
      <c r="AC67" s="1"/>
      <c r="AD67" s="1"/>
    </row>
    <row r="68" spans="1:30" ht="13.5" customHeight="1">
      <c r="C68" s="31"/>
      <c r="D68" s="1"/>
      <c r="H68" s="408">
        <v>395</v>
      </c>
      <c r="I68" s="228">
        <v>21</v>
      </c>
      <c r="J68" s="228" t="s">
        <v>27</v>
      </c>
      <c r="K68" s="165">
        <f t="shared" si="12"/>
        <v>26</v>
      </c>
      <c r="L68" s="228" t="s">
        <v>32</v>
      </c>
      <c r="M68" s="433">
        <v>16815</v>
      </c>
      <c r="N68" s="128">
        <f t="shared" si="13"/>
        <v>16803</v>
      </c>
      <c r="Q68" s="1"/>
      <c r="R68" s="57"/>
      <c r="S68" s="31"/>
      <c r="T68" s="31"/>
      <c r="U68" s="31"/>
      <c r="V68" s="31"/>
      <c r="W68" s="1"/>
      <c r="X68" s="1"/>
      <c r="Y68" s="1"/>
      <c r="Z68" s="1"/>
      <c r="AA68" s="1"/>
      <c r="AB68" s="1"/>
      <c r="AC68" s="1"/>
      <c r="AD68" s="1"/>
    </row>
    <row r="69" spans="1:30" ht="13.5" customHeight="1">
      <c r="H69" s="127">
        <v>373</v>
      </c>
      <c r="I69" s="228">
        <v>1</v>
      </c>
      <c r="J69" s="228" t="s">
        <v>4</v>
      </c>
      <c r="K69" s="165">
        <f t="shared" si="12"/>
        <v>36</v>
      </c>
      <c r="L69" s="228" t="s">
        <v>5</v>
      </c>
      <c r="M69" s="433">
        <v>16006</v>
      </c>
      <c r="N69" s="128">
        <f t="shared" si="13"/>
        <v>15644</v>
      </c>
      <c r="Q69" s="1"/>
      <c r="R69" s="57"/>
      <c r="S69" s="31"/>
      <c r="T69" s="31"/>
      <c r="U69" s="31"/>
      <c r="V69" s="31"/>
      <c r="W69" s="1"/>
      <c r="X69" s="1"/>
      <c r="Y69" s="1"/>
      <c r="Z69" s="1"/>
      <c r="AA69" s="1"/>
      <c r="AB69" s="1"/>
      <c r="AC69" s="1"/>
      <c r="AD69" s="1"/>
    </row>
    <row r="70" spans="1:30" ht="13.5" customHeight="1">
      <c r="H70" s="127">
        <v>330</v>
      </c>
      <c r="I70" s="228">
        <v>13</v>
      </c>
      <c r="J70" s="228" t="s">
        <v>7</v>
      </c>
      <c r="K70" s="165">
        <f t="shared" si="12"/>
        <v>17</v>
      </c>
      <c r="L70" s="228" t="s">
        <v>23</v>
      </c>
      <c r="M70" s="433">
        <v>14447</v>
      </c>
      <c r="N70" s="128">
        <f t="shared" si="13"/>
        <v>12497</v>
      </c>
      <c r="Q70" s="1"/>
      <c r="R70" s="57"/>
      <c r="S70" s="31"/>
      <c r="T70" s="31"/>
      <c r="U70" s="31"/>
      <c r="V70" s="31"/>
      <c r="W70" s="1"/>
      <c r="X70" s="1"/>
      <c r="Y70" s="1"/>
      <c r="Z70" s="1"/>
      <c r="AA70" s="1"/>
      <c r="AB70" s="1"/>
      <c r="AC70" s="1"/>
      <c r="AD70" s="1"/>
    </row>
    <row r="71" spans="1:30" ht="13.5" customHeight="1">
      <c r="H71" s="127">
        <v>137</v>
      </c>
      <c r="I71" s="228">
        <v>22</v>
      </c>
      <c r="J71" s="228" t="s">
        <v>28</v>
      </c>
      <c r="K71" s="165">
        <f t="shared" si="12"/>
        <v>38</v>
      </c>
      <c r="L71" s="228" t="s">
        <v>40</v>
      </c>
      <c r="M71" s="433">
        <v>10606</v>
      </c>
      <c r="N71" s="128">
        <f t="shared" si="13"/>
        <v>11203</v>
      </c>
      <c r="Q71" s="1"/>
      <c r="R71" s="57"/>
      <c r="S71" s="31"/>
      <c r="T71" s="31"/>
      <c r="U71" s="31"/>
      <c r="V71" s="31"/>
      <c r="W71" s="1"/>
      <c r="X71" s="1"/>
      <c r="Y71" s="1"/>
      <c r="Z71" s="1"/>
      <c r="AA71" s="1"/>
      <c r="AB71" s="1"/>
      <c r="AC71" s="1"/>
      <c r="AD71" s="1"/>
    </row>
    <row r="72" spans="1:30" ht="13.5" customHeight="1">
      <c r="H72" s="127">
        <v>101</v>
      </c>
      <c r="I72" s="228">
        <v>28</v>
      </c>
      <c r="J72" s="228" t="s">
        <v>34</v>
      </c>
      <c r="K72" s="165">
        <f t="shared" si="12"/>
        <v>24</v>
      </c>
      <c r="L72" s="228" t="s">
        <v>30</v>
      </c>
      <c r="M72" s="433">
        <v>13234</v>
      </c>
      <c r="N72" s="128">
        <f t="shared" si="13"/>
        <v>10736</v>
      </c>
      <c r="Q72" s="1"/>
      <c r="R72" s="57"/>
      <c r="S72" s="31"/>
      <c r="T72" s="31"/>
      <c r="U72" s="31"/>
      <c r="V72" s="31"/>
      <c r="W72" s="1"/>
      <c r="X72" s="1"/>
      <c r="Y72" s="1"/>
      <c r="Z72" s="1"/>
      <c r="AA72" s="1"/>
      <c r="AB72" s="1"/>
      <c r="AC72" s="1"/>
      <c r="AD72" s="1"/>
    </row>
    <row r="73" spans="1:30" ht="13.5" customHeight="1">
      <c r="H73" s="408">
        <v>70</v>
      </c>
      <c r="I73" s="228">
        <v>27</v>
      </c>
      <c r="J73" s="228" t="s">
        <v>33</v>
      </c>
      <c r="K73" s="165">
        <f t="shared" si="12"/>
        <v>25</v>
      </c>
      <c r="L73" s="228" t="s">
        <v>31</v>
      </c>
      <c r="M73" s="433">
        <v>6340</v>
      </c>
      <c r="N73" s="128">
        <f t="shared" si="13"/>
        <v>6755</v>
      </c>
      <c r="Q73" s="1"/>
      <c r="R73" s="57"/>
      <c r="S73" s="31"/>
      <c r="T73" s="31"/>
      <c r="U73" s="31"/>
      <c r="V73" s="31"/>
      <c r="W73" s="1"/>
      <c r="X73" s="1"/>
      <c r="Y73" s="1"/>
      <c r="Z73" s="1"/>
      <c r="AA73" s="1"/>
      <c r="AB73" s="1"/>
      <c r="AC73" s="1"/>
      <c r="AD73" s="1"/>
    </row>
    <row r="74" spans="1:30" ht="13.5" customHeight="1">
      <c r="H74" s="127">
        <v>14</v>
      </c>
      <c r="I74" s="228">
        <v>9</v>
      </c>
      <c r="J74" s="475" t="s">
        <v>216</v>
      </c>
      <c r="K74" s="165">
        <f t="shared" si="12"/>
        <v>33</v>
      </c>
      <c r="L74" s="231" t="s">
        <v>0</v>
      </c>
      <c r="M74" s="434">
        <v>6657</v>
      </c>
      <c r="N74" s="128">
        <f t="shared" si="13"/>
        <v>4942</v>
      </c>
      <c r="Q74" s="1"/>
      <c r="R74" s="57"/>
      <c r="S74" s="31"/>
      <c r="T74" s="31"/>
      <c r="U74" s="31"/>
      <c r="V74" s="31"/>
      <c r="W74" s="1"/>
      <c r="X74" s="1"/>
      <c r="Y74" s="1"/>
      <c r="Z74" s="1"/>
      <c r="AA74" s="1"/>
      <c r="AB74" s="1"/>
      <c r="AC74" s="1"/>
      <c r="AD74" s="1"/>
    </row>
    <row r="75" spans="1:30" ht="13.5" customHeight="1" thickBot="1">
      <c r="H75" s="127">
        <v>10</v>
      </c>
      <c r="I75" s="228">
        <v>23</v>
      </c>
      <c r="J75" s="228" t="s">
        <v>29</v>
      </c>
      <c r="K75" s="165">
        <f t="shared" si="12"/>
        <v>37</v>
      </c>
      <c r="L75" s="231" t="s">
        <v>39</v>
      </c>
      <c r="M75" s="434">
        <v>6269</v>
      </c>
      <c r="N75" s="238">
        <f t="shared" si="13"/>
        <v>4615</v>
      </c>
      <c r="Q75" s="1"/>
      <c r="R75" s="57"/>
      <c r="S75" s="31"/>
      <c r="T75" s="31"/>
      <c r="U75" s="31"/>
      <c r="V75" s="31"/>
      <c r="W75" s="1"/>
      <c r="X75" s="1"/>
      <c r="Y75" s="1"/>
      <c r="Z75" s="1"/>
      <c r="AA75" s="1"/>
      <c r="AB75" s="1"/>
      <c r="AC75" s="1"/>
      <c r="AD75" s="1"/>
    </row>
    <row r="76" spans="1:30" ht="13.5" customHeight="1" thickTop="1">
      <c r="H76" s="408">
        <v>3</v>
      </c>
      <c r="I76" s="228">
        <v>4</v>
      </c>
      <c r="J76" s="228" t="s">
        <v>13</v>
      </c>
      <c r="K76" s="5"/>
      <c r="L76" s="469" t="s">
        <v>133</v>
      </c>
      <c r="M76" s="486">
        <v>161132</v>
      </c>
      <c r="N76" s="246">
        <f>SUM(H90)</f>
        <v>154726</v>
      </c>
      <c r="Q76" s="1"/>
      <c r="R76" s="57"/>
      <c r="S76" s="31"/>
      <c r="T76" s="31"/>
      <c r="U76" s="31"/>
      <c r="V76" s="31"/>
      <c r="W76" s="1"/>
      <c r="X76" s="1"/>
      <c r="Y76" s="1"/>
      <c r="Z76" s="1"/>
      <c r="AA76" s="1"/>
      <c r="AB76" s="1"/>
      <c r="AC76" s="1"/>
      <c r="AD76" s="1"/>
    </row>
    <row r="77" spans="1:30" ht="13.5" customHeight="1">
      <c r="H77" s="127">
        <v>0</v>
      </c>
      <c r="I77" s="228">
        <v>2</v>
      </c>
      <c r="J77" s="228" t="s">
        <v>6</v>
      </c>
      <c r="K77" s="54"/>
      <c r="L77" s="36"/>
      <c r="Q77" s="1"/>
      <c r="R77" s="57"/>
      <c r="S77" s="31"/>
      <c r="T77" s="31"/>
      <c r="U77" s="31"/>
      <c r="V77" s="31"/>
      <c r="W77" s="1"/>
      <c r="X77" s="1"/>
      <c r="Y77" s="1"/>
      <c r="Z77" s="1"/>
      <c r="AA77" s="1"/>
      <c r="AB77" s="1"/>
      <c r="AC77" s="1"/>
      <c r="AD77" s="1"/>
    </row>
    <row r="78" spans="1:30" ht="13.5" customHeight="1">
      <c r="H78" s="128">
        <v>0</v>
      </c>
      <c r="I78" s="228">
        <v>3</v>
      </c>
      <c r="J78" s="228" t="s">
        <v>12</v>
      </c>
      <c r="K78" s="54"/>
      <c r="L78" s="36"/>
      <c r="Q78" s="1"/>
      <c r="R78" s="57"/>
      <c r="S78" s="31"/>
      <c r="T78" s="31"/>
      <c r="U78" s="31"/>
      <c r="V78" s="31"/>
      <c r="W78" s="1"/>
      <c r="X78" s="1"/>
      <c r="Y78" s="1"/>
      <c r="Z78" s="1"/>
      <c r="AA78" s="1"/>
      <c r="AB78" s="1"/>
      <c r="AC78" s="1"/>
      <c r="AD78" s="1"/>
    </row>
    <row r="79" spans="1:30" ht="13.5" customHeight="1">
      <c r="H79" s="127">
        <v>0</v>
      </c>
      <c r="I79" s="228">
        <v>5</v>
      </c>
      <c r="J79" s="228" t="s">
        <v>14</v>
      </c>
      <c r="K79" s="54"/>
      <c r="L79" s="36"/>
      <c r="Q79" s="1"/>
      <c r="R79" s="57"/>
      <c r="S79" s="31"/>
      <c r="T79" s="31"/>
      <c r="U79" s="31"/>
      <c r="V79" s="31"/>
      <c r="W79" s="1"/>
      <c r="X79" s="1"/>
      <c r="Y79" s="1"/>
      <c r="Z79" s="1"/>
      <c r="AA79" s="1"/>
      <c r="AB79" s="1"/>
      <c r="AC79" s="1"/>
      <c r="AD79" s="1"/>
    </row>
    <row r="80" spans="1:30" ht="13.5" customHeight="1">
      <c r="H80" s="171">
        <v>0</v>
      </c>
      <c r="I80" s="228">
        <v>6</v>
      </c>
      <c r="J80" s="228" t="s">
        <v>15</v>
      </c>
      <c r="K80" s="54"/>
      <c r="L80" s="36"/>
      <c r="Q80" s="1"/>
      <c r="R80" s="57"/>
      <c r="S80" s="31"/>
      <c r="T80" s="31"/>
      <c r="U80" s="31"/>
      <c r="V80" s="31"/>
      <c r="W80" s="1"/>
      <c r="X80" s="1"/>
      <c r="Y80" s="1"/>
      <c r="Z80" s="1"/>
      <c r="AA80" s="1"/>
      <c r="AB80" s="1"/>
      <c r="AC80" s="1"/>
      <c r="AD80" s="1"/>
    </row>
    <row r="81" spans="8:30" ht="13.5" customHeight="1">
      <c r="H81" s="128">
        <v>0</v>
      </c>
      <c r="I81" s="228">
        <v>7</v>
      </c>
      <c r="J81" s="228" t="s">
        <v>16</v>
      </c>
      <c r="K81" s="54"/>
      <c r="L81" s="36"/>
      <c r="Q81" s="1"/>
      <c r="R81" s="57"/>
      <c r="S81" s="31"/>
      <c r="T81" s="31"/>
      <c r="U81" s="31"/>
      <c r="V81" s="31"/>
      <c r="W81" s="1"/>
      <c r="X81" s="1"/>
      <c r="Y81" s="1"/>
      <c r="Z81" s="1"/>
      <c r="AA81" s="1"/>
      <c r="AB81" s="1"/>
      <c r="AC81" s="1"/>
      <c r="AD81" s="1"/>
    </row>
    <row r="82" spans="8:30" ht="13.5" customHeight="1">
      <c r="H82" s="127">
        <v>0</v>
      </c>
      <c r="I82" s="228">
        <v>8</v>
      </c>
      <c r="J82" s="228" t="s">
        <v>17</v>
      </c>
      <c r="K82" s="54"/>
      <c r="L82" s="36"/>
      <c r="Q82" s="1"/>
      <c r="R82" s="57"/>
      <c r="S82" s="31"/>
      <c r="T82" s="31"/>
      <c r="U82" s="31"/>
      <c r="V82" s="31"/>
      <c r="W82" s="1"/>
      <c r="X82" s="1"/>
      <c r="Y82" s="1"/>
      <c r="Z82" s="1"/>
      <c r="AA82" s="1"/>
      <c r="AB82" s="1"/>
      <c r="AC82" s="1"/>
      <c r="AD82" s="1"/>
    </row>
    <row r="83" spans="8:30" ht="13.5" customHeight="1">
      <c r="H83" s="127">
        <v>0</v>
      </c>
      <c r="I83" s="228">
        <v>10</v>
      </c>
      <c r="J83" s="228" t="s">
        <v>18</v>
      </c>
      <c r="K83" s="54"/>
      <c r="L83" s="36"/>
      <c r="Q83" s="1"/>
      <c r="R83" s="57"/>
      <c r="S83" s="31"/>
      <c r="T83" s="31"/>
      <c r="U83" s="31"/>
      <c r="V83" s="31"/>
      <c r="W83" s="1"/>
      <c r="X83" s="1"/>
      <c r="Y83" s="1"/>
      <c r="Z83" s="1"/>
      <c r="AA83" s="1"/>
      <c r="AB83" s="1"/>
      <c r="AC83" s="1"/>
      <c r="AD83" s="1"/>
    </row>
    <row r="84" spans="8:30" ht="13.5" customHeight="1">
      <c r="H84" s="127">
        <v>0</v>
      </c>
      <c r="I84" s="228">
        <v>11</v>
      </c>
      <c r="J84" s="228" t="s">
        <v>19</v>
      </c>
      <c r="K84" s="54"/>
      <c r="L84" s="36"/>
      <c r="Q84" s="1"/>
      <c r="R84" s="57"/>
      <c r="S84" s="31"/>
      <c r="T84" s="31"/>
      <c r="U84" s="31"/>
      <c r="V84" s="31"/>
      <c r="W84" s="1"/>
      <c r="X84" s="1"/>
      <c r="Y84" s="1"/>
      <c r="Z84" s="1"/>
      <c r="AA84" s="1"/>
      <c r="AB84" s="1"/>
      <c r="AC84" s="1"/>
      <c r="AD84" s="1"/>
    </row>
    <row r="85" spans="8:30" ht="13.5" customHeight="1">
      <c r="H85" s="127">
        <v>0</v>
      </c>
      <c r="I85" s="229">
        <v>12</v>
      </c>
      <c r="J85" s="229" t="s">
        <v>20</v>
      </c>
      <c r="K85" s="54"/>
      <c r="L85" s="36"/>
      <c r="Q85" s="1"/>
      <c r="R85" s="57"/>
      <c r="S85" s="31"/>
      <c r="T85" s="31"/>
      <c r="U85" s="31"/>
      <c r="V85" s="31"/>
      <c r="W85" s="1"/>
      <c r="X85" s="1"/>
      <c r="Y85" s="1"/>
      <c r="Z85" s="1"/>
      <c r="AA85" s="1"/>
      <c r="AB85" s="1"/>
      <c r="AC85" s="1"/>
      <c r="AD85" s="1"/>
    </row>
    <row r="86" spans="8:30" ht="13.5" customHeight="1">
      <c r="H86" s="408">
        <v>0</v>
      </c>
      <c r="I86" s="228">
        <v>19</v>
      </c>
      <c r="J86" s="228" t="s">
        <v>25</v>
      </c>
      <c r="K86" s="54"/>
      <c r="L86" s="36"/>
      <c r="Q86" s="1"/>
      <c r="R86" s="57"/>
      <c r="S86" s="31"/>
      <c r="T86" s="31"/>
      <c r="U86" s="31"/>
      <c r="V86" s="31"/>
      <c r="W86" s="1"/>
      <c r="X86" s="1"/>
      <c r="Y86" s="1"/>
      <c r="Z86" s="1"/>
      <c r="AA86" s="1"/>
      <c r="AB86" s="1"/>
      <c r="AC86" s="1"/>
      <c r="AD86" s="1"/>
    </row>
    <row r="87" spans="8:30" ht="13.5" customHeight="1">
      <c r="H87" s="127">
        <v>0</v>
      </c>
      <c r="I87" s="228">
        <v>20</v>
      </c>
      <c r="J87" s="228" t="s">
        <v>26</v>
      </c>
      <c r="K87" s="54"/>
      <c r="L87" s="31"/>
      <c r="Q87" s="1"/>
      <c r="R87" s="57"/>
      <c r="S87" s="37"/>
      <c r="T87" s="37"/>
      <c r="U87" s="37"/>
      <c r="V87" s="1"/>
      <c r="W87" s="1"/>
      <c r="X87" s="1"/>
      <c r="Y87" s="1"/>
      <c r="Z87" s="1"/>
      <c r="AA87" s="1"/>
      <c r="AB87" s="1"/>
      <c r="AC87" s="1"/>
      <c r="AD87" s="1"/>
    </row>
    <row r="88" spans="8:30" ht="13.5" customHeight="1">
      <c r="H88" s="127">
        <v>0</v>
      </c>
      <c r="I88" s="228">
        <v>31</v>
      </c>
      <c r="J88" s="228" t="s">
        <v>36</v>
      </c>
      <c r="K88" s="54"/>
      <c r="L88" s="3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8:30" ht="13.5" customHeight="1">
      <c r="H89" s="127">
        <v>0</v>
      </c>
      <c r="I89" s="228">
        <v>32</v>
      </c>
      <c r="J89" s="228" t="s">
        <v>37</v>
      </c>
      <c r="K89" s="54"/>
      <c r="L89" s="31"/>
    </row>
    <row r="90" spans="8:30" ht="13.5" customHeight="1">
      <c r="H90" s="166">
        <f>SUM(H50:H89)</f>
        <v>154726</v>
      </c>
      <c r="I90" s="5"/>
      <c r="J90" s="10" t="s">
        <v>52</v>
      </c>
      <c r="K90" s="69"/>
      <c r="L90" s="1"/>
    </row>
    <row r="91" spans="8:30" ht="13.5" customHeight="1">
      <c r="K91" s="1"/>
      <c r="L91" s="1"/>
    </row>
  </sheetData>
  <sortState ref="H49:J89">
    <sortCondition descending="1" ref="H4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N62"/>
  <sheetViews>
    <sheetView zoomScaleNormal="100" workbookViewId="0">
      <selection activeCell="I60" sqref="I60"/>
    </sheetView>
  </sheetViews>
  <sheetFormatPr defaultRowHeight="13.5"/>
  <cols>
    <col min="1" max="1" width="5.625" style="315" customWidth="1"/>
    <col min="2" max="2" width="19.5" style="315" customWidth="1"/>
    <col min="3" max="4" width="13.25" style="315" customWidth="1"/>
    <col min="5" max="5" width="11.875" style="315" customWidth="1"/>
    <col min="6" max="6" width="15.125" style="315" customWidth="1"/>
    <col min="7" max="7" width="15" style="315" customWidth="1"/>
    <col min="8" max="8" width="15.5" style="315" customWidth="1"/>
    <col min="9" max="9" width="18.375" style="315" customWidth="1"/>
    <col min="10" max="10" width="17.125" style="315" customWidth="1"/>
    <col min="11" max="11" width="18.5" style="315" customWidth="1"/>
    <col min="12" max="12" width="16.875" style="315" customWidth="1"/>
    <col min="13" max="13" width="15.125" style="315" customWidth="1"/>
    <col min="14" max="16384" width="9" style="315"/>
  </cols>
  <sheetData>
    <row r="1" spans="1:12" ht="22.5" customHeight="1">
      <c r="A1" s="560" t="s">
        <v>233</v>
      </c>
      <c r="B1" s="561"/>
      <c r="C1" s="561"/>
      <c r="D1" s="561"/>
      <c r="E1" s="561"/>
      <c r="F1" s="561"/>
      <c r="G1" s="561"/>
      <c r="I1" s="146" t="s">
        <v>75</v>
      </c>
    </row>
    <row r="2" spans="1:12">
      <c r="A2" s="1"/>
      <c r="B2" s="1"/>
      <c r="C2" s="1"/>
      <c r="D2" s="1"/>
      <c r="E2" s="1"/>
      <c r="F2" s="1"/>
      <c r="G2" s="1"/>
      <c r="I2" s="412" t="s">
        <v>221</v>
      </c>
      <c r="J2" s="412" t="s">
        <v>221</v>
      </c>
      <c r="K2" s="416" t="s">
        <v>208</v>
      </c>
      <c r="L2" s="416" t="s">
        <v>208</v>
      </c>
    </row>
    <row r="3" spans="1:12">
      <c r="I3" s="40" t="s">
        <v>85</v>
      </c>
      <c r="J3" s="413">
        <v>165435</v>
      </c>
      <c r="K3" s="40" t="s">
        <v>85</v>
      </c>
      <c r="L3" s="417">
        <v>163833</v>
      </c>
    </row>
    <row r="4" spans="1:12">
      <c r="I4" s="5" t="s">
        <v>88</v>
      </c>
      <c r="J4" s="413">
        <v>98752</v>
      </c>
      <c r="K4" s="5" t="s">
        <v>88</v>
      </c>
      <c r="L4" s="417">
        <v>102090</v>
      </c>
    </row>
    <row r="5" spans="1:12">
      <c r="I5" s="18" t="s">
        <v>106</v>
      </c>
      <c r="J5" s="413">
        <v>96148</v>
      </c>
      <c r="K5" s="18" t="s">
        <v>106</v>
      </c>
      <c r="L5" s="417">
        <v>92910</v>
      </c>
    </row>
    <row r="6" spans="1:12">
      <c r="I6" s="18" t="s">
        <v>108</v>
      </c>
      <c r="J6" s="413">
        <v>80896</v>
      </c>
      <c r="K6" s="18" t="s">
        <v>108</v>
      </c>
      <c r="L6" s="417">
        <v>76955</v>
      </c>
    </row>
    <row r="7" spans="1:12">
      <c r="I7" s="18" t="s">
        <v>117</v>
      </c>
      <c r="J7" s="413">
        <v>76860</v>
      </c>
      <c r="K7" s="18" t="s">
        <v>117</v>
      </c>
      <c r="L7" s="417">
        <v>54112</v>
      </c>
    </row>
    <row r="8" spans="1:12">
      <c r="I8" s="18" t="s">
        <v>114</v>
      </c>
      <c r="J8" s="413">
        <v>65353</v>
      </c>
      <c r="K8" s="18" t="s">
        <v>114</v>
      </c>
      <c r="L8" s="417">
        <v>65340</v>
      </c>
    </row>
    <row r="9" spans="1:12">
      <c r="I9" s="18" t="s">
        <v>87</v>
      </c>
      <c r="J9" s="413">
        <v>55233</v>
      </c>
      <c r="K9" s="18" t="s">
        <v>87</v>
      </c>
      <c r="L9" s="417">
        <v>56644</v>
      </c>
    </row>
    <row r="10" spans="1:12">
      <c r="I10" s="18" t="s">
        <v>110</v>
      </c>
      <c r="J10" s="413">
        <v>50979</v>
      </c>
      <c r="K10" s="18" t="s">
        <v>110</v>
      </c>
      <c r="L10" s="417">
        <v>59764</v>
      </c>
    </row>
    <row r="11" spans="1:12">
      <c r="I11" s="18" t="s">
        <v>158</v>
      </c>
      <c r="J11" s="413">
        <v>48990</v>
      </c>
      <c r="K11" s="18" t="s">
        <v>158</v>
      </c>
      <c r="L11" s="417">
        <v>54179</v>
      </c>
    </row>
    <row r="12" spans="1:12" ht="14.25" thickBot="1">
      <c r="I12" s="18" t="s">
        <v>192</v>
      </c>
      <c r="J12" s="414">
        <v>47965</v>
      </c>
      <c r="K12" s="18" t="s">
        <v>192</v>
      </c>
      <c r="L12" s="418">
        <v>48543</v>
      </c>
    </row>
    <row r="13" spans="1:12" ht="15.75" thickTop="1" thickBot="1">
      <c r="A13" s="65"/>
      <c r="B13" s="214"/>
      <c r="C13" s="317"/>
      <c r="D13" s="318"/>
      <c r="E13" s="65"/>
      <c r="F13" s="39"/>
      <c r="G13" s="39"/>
      <c r="I13" s="120" t="s">
        <v>8</v>
      </c>
      <c r="J13" s="451">
        <v>1102502</v>
      </c>
      <c r="K13" s="35" t="s">
        <v>9</v>
      </c>
      <c r="L13" s="178">
        <v>1084410</v>
      </c>
    </row>
    <row r="14" spans="1:12" ht="14.25" thickTop="1">
      <c r="A14" s="1"/>
      <c r="B14" s="1"/>
      <c r="C14" s="1"/>
      <c r="D14" s="1"/>
      <c r="E14" s="1"/>
    </row>
    <row r="15" spans="1:12">
      <c r="I15" s="32"/>
    </row>
    <row r="16" spans="1:12">
      <c r="I16" s="39"/>
      <c r="J16" s="8"/>
    </row>
    <row r="17" spans="9:14">
      <c r="J17" s="37"/>
      <c r="K17" s="1"/>
      <c r="L17" s="1"/>
    </row>
    <row r="18" spans="9:14">
      <c r="I18" s="38"/>
      <c r="J18" s="2"/>
      <c r="K18" s="2"/>
      <c r="L18" s="22"/>
    </row>
    <row r="19" spans="9:14">
      <c r="I19" s="38"/>
      <c r="J19" s="2"/>
      <c r="K19" s="2"/>
      <c r="L19" s="22"/>
      <c r="M19" s="8"/>
    </row>
    <row r="20" spans="9:14">
      <c r="I20" s="38"/>
      <c r="J20" s="2"/>
      <c r="K20" s="2"/>
      <c r="L20" s="22"/>
      <c r="M20" s="8"/>
    </row>
    <row r="21" spans="9:14">
      <c r="I21" s="38"/>
      <c r="J21" s="2"/>
      <c r="K21" s="2"/>
      <c r="L21" s="22"/>
    </row>
    <row r="22" spans="9:14" ht="14.25">
      <c r="I22" s="3" t="s">
        <v>10</v>
      </c>
      <c r="J22" s="4"/>
      <c r="L22" s="22"/>
    </row>
    <row r="23" spans="9:14">
      <c r="I23" s="472" t="s">
        <v>225</v>
      </c>
      <c r="K23" s="505" t="s">
        <v>225</v>
      </c>
      <c r="L23" s="22" t="s">
        <v>71</v>
      </c>
      <c r="M23" s="8"/>
    </row>
    <row r="24" spans="9:14">
      <c r="I24" s="413">
        <f t="shared" ref="I24:I33" si="0">SUM(J3)</f>
        <v>165435</v>
      </c>
      <c r="J24" s="40" t="s">
        <v>85</v>
      </c>
      <c r="K24" s="413">
        <f>SUM(I24)</f>
        <v>165435</v>
      </c>
      <c r="L24" s="174">
        <v>165834</v>
      </c>
      <c r="M24" s="141"/>
      <c r="N24" s="1"/>
    </row>
    <row r="25" spans="9:14">
      <c r="I25" s="413">
        <f t="shared" si="0"/>
        <v>98752</v>
      </c>
      <c r="J25" s="5" t="s">
        <v>88</v>
      </c>
      <c r="K25" s="413">
        <f t="shared" ref="K25:K33" si="1">SUM(I25)</f>
        <v>98752</v>
      </c>
      <c r="L25" s="174">
        <v>94531</v>
      </c>
      <c r="M25" s="181"/>
      <c r="N25" s="1"/>
    </row>
    <row r="26" spans="9:14">
      <c r="I26" s="413">
        <f t="shared" si="0"/>
        <v>96148</v>
      </c>
      <c r="J26" s="18" t="s">
        <v>106</v>
      </c>
      <c r="K26" s="413">
        <f t="shared" si="1"/>
        <v>96148</v>
      </c>
      <c r="L26" s="174">
        <v>99140</v>
      </c>
      <c r="M26" s="141"/>
      <c r="N26" s="1"/>
    </row>
    <row r="27" spans="9:14">
      <c r="I27" s="413">
        <f t="shared" si="0"/>
        <v>80896</v>
      </c>
      <c r="J27" s="18" t="s">
        <v>108</v>
      </c>
      <c r="K27" s="413">
        <f t="shared" si="1"/>
        <v>80896</v>
      </c>
      <c r="L27" s="174">
        <v>72389</v>
      </c>
      <c r="M27" s="141"/>
      <c r="N27" s="1"/>
    </row>
    <row r="28" spans="9:14">
      <c r="I28" s="413">
        <f t="shared" si="0"/>
        <v>76860</v>
      </c>
      <c r="J28" s="18" t="s">
        <v>117</v>
      </c>
      <c r="K28" s="413">
        <f t="shared" si="1"/>
        <v>76860</v>
      </c>
      <c r="L28" s="174">
        <v>71182</v>
      </c>
      <c r="M28" s="141"/>
      <c r="N28" s="2"/>
    </row>
    <row r="29" spans="9:14">
      <c r="I29" s="413">
        <f t="shared" si="0"/>
        <v>65353</v>
      </c>
      <c r="J29" s="18" t="s">
        <v>114</v>
      </c>
      <c r="K29" s="413">
        <f t="shared" si="1"/>
        <v>65353</v>
      </c>
      <c r="L29" s="174">
        <v>61948</v>
      </c>
      <c r="M29" s="141"/>
      <c r="N29" s="1"/>
    </row>
    <row r="30" spans="9:14">
      <c r="I30" s="413">
        <f t="shared" si="0"/>
        <v>55233</v>
      </c>
      <c r="J30" s="18" t="s">
        <v>87</v>
      </c>
      <c r="K30" s="413">
        <f t="shared" si="1"/>
        <v>55233</v>
      </c>
      <c r="L30" s="174">
        <v>58193</v>
      </c>
      <c r="M30" s="141"/>
      <c r="N30" s="1"/>
    </row>
    <row r="31" spans="9:14">
      <c r="I31" s="413">
        <f t="shared" si="0"/>
        <v>50979</v>
      </c>
      <c r="J31" s="18" t="s">
        <v>110</v>
      </c>
      <c r="K31" s="413">
        <f t="shared" si="1"/>
        <v>50979</v>
      </c>
      <c r="L31" s="174">
        <v>49687</v>
      </c>
      <c r="M31" s="141"/>
      <c r="N31" s="1"/>
    </row>
    <row r="32" spans="9:14">
      <c r="I32" s="413">
        <f t="shared" si="0"/>
        <v>48990</v>
      </c>
      <c r="J32" s="18" t="s">
        <v>158</v>
      </c>
      <c r="K32" s="413">
        <f t="shared" si="1"/>
        <v>48990</v>
      </c>
      <c r="L32" s="174">
        <v>48550</v>
      </c>
      <c r="M32" s="141"/>
      <c r="N32" s="37"/>
    </row>
    <row r="33" spans="8:14">
      <c r="I33" s="413">
        <f t="shared" si="0"/>
        <v>47965</v>
      </c>
      <c r="J33" s="18" t="s">
        <v>192</v>
      </c>
      <c r="K33" s="413">
        <f t="shared" si="1"/>
        <v>47965</v>
      </c>
      <c r="L33" s="175">
        <v>45440</v>
      </c>
      <c r="M33" s="141"/>
      <c r="N33" s="37"/>
    </row>
    <row r="34" spans="8:14" ht="14.25" thickBot="1">
      <c r="H34" s="8"/>
      <c r="I34" s="173">
        <f>SUM(J13-(I24+I25+I26+I27+I28+I29+I30+I31+I32+I33))</f>
        <v>315891</v>
      </c>
      <c r="J34" s="108" t="s">
        <v>135</v>
      </c>
      <c r="K34" s="173">
        <f>SUM(I34)</f>
        <v>315891</v>
      </c>
      <c r="L34" s="173" t="s">
        <v>86</v>
      </c>
    </row>
    <row r="35" spans="8:14" ht="15.75" thickTop="1" thickBot="1">
      <c r="H35" s="8"/>
      <c r="I35" s="477">
        <f>SUM(I24:I34)</f>
        <v>1102502</v>
      </c>
      <c r="J35" s="194" t="s">
        <v>9</v>
      </c>
      <c r="K35" s="176">
        <f>SUM(J13)</f>
        <v>1102502</v>
      </c>
      <c r="L35" s="196">
        <v>1071670</v>
      </c>
    </row>
    <row r="36" spans="8:14" ht="14.25" thickTop="1"/>
    <row r="37" spans="8:14">
      <c r="I37" s="472" t="s">
        <v>212</v>
      </c>
      <c r="J37" s="65"/>
      <c r="K37" s="505" t="s">
        <v>212</v>
      </c>
    </row>
    <row r="38" spans="8:14">
      <c r="I38" s="417">
        <f>SUM(L3)</f>
        <v>163833</v>
      </c>
      <c r="J38" s="40" t="s">
        <v>85</v>
      </c>
      <c r="K38" s="417">
        <f>SUM(I38)</f>
        <v>163833</v>
      </c>
    </row>
    <row r="39" spans="8:14">
      <c r="I39" s="417">
        <f t="shared" ref="I39:I47" si="2">SUM(L4)</f>
        <v>102090</v>
      </c>
      <c r="J39" s="5" t="s">
        <v>88</v>
      </c>
      <c r="K39" s="417">
        <f t="shared" ref="K39:K47" si="3">SUM(I39)</f>
        <v>102090</v>
      </c>
    </row>
    <row r="40" spans="8:14">
      <c r="I40" s="417">
        <f t="shared" si="2"/>
        <v>92910</v>
      </c>
      <c r="J40" s="18" t="s">
        <v>106</v>
      </c>
      <c r="K40" s="417">
        <f t="shared" si="3"/>
        <v>92910</v>
      </c>
    </row>
    <row r="41" spans="8:14">
      <c r="I41" s="417">
        <f t="shared" si="2"/>
        <v>76955</v>
      </c>
      <c r="J41" s="18" t="s">
        <v>108</v>
      </c>
      <c r="K41" s="417">
        <f t="shared" si="3"/>
        <v>76955</v>
      </c>
    </row>
    <row r="42" spans="8:14">
      <c r="I42" s="417">
        <f t="shared" si="2"/>
        <v>54112</v>
      </c>
      <c r="J42" s="18" t="s">
        <v>117</v>
      </c>
      <c r="K42" s="417">
        <f t="shared" si="3"/>
        <v>54112</v>
      </c>
    </row>
    <row r="43" spans="8:14">
      <c r="I43" s="417">
        <f>SUM(L8)</f>
        <v>65340</v>
      </c>
      <c r="J43" s="18" t="s">
        <v>114</v>
      </c>
      <c r="K43" s="417">
        <f t="shared" si="3"/>
        <v>65340</v>
      </c>
    </row>
    <row r="44" spans="8:14">
      <c r="I44" s="417">
        <f t="shared" si="2"/>
        <v>56644</v>
      </c>
      <c r="J44" s="18" t="s">
        <v>87</v>
      </c>
      <c r="K44" s="417">
        <f t="shared" si="3"/>
        <v>56644</v>
      </c>
    </row>
    <row r="45" spans="8:14">
      <c r="I45" s="417">
        <f>SUM(L10)</f>
        <v>59764</v>
      </c>
      <c r="J45" s="18" t="s">
        <v>110</v>
      </c>
      <c r="K45" s="417">
        <f t="shared" si="3"/>
        <v>59764</v>
      </c>
    </row>
    <row r="46" spans="8:14">
      <c r="I46" s="417">
        <f t="shared" si="2"/>
        <v>54179</v>
      </c>
      <c r="J46" s="18" t="s">
        <v>158</v>
      </c>
      <c r="K46" s="417">
        <f t="shared" si="3"/>
        <v>54179</v>
      </c>
      <c r="M46" s="8"/>
    </row>
    <row r="47" spans="8:14" ht="14.25" thickBot="1">
      <c r="I47" s="417">
        <f t="shared" si="2"/>
        <v>48543</v>
      </c>
      <c r="J47" s="18" t="s">
        <v>192</v>
      </c>
      <c r="K47" s="417">
        <f t="shared" si="3"/>
        <v>48543</v>
      </c>
      <c r="M47" s="8"/>
    </row>
    <row r="48" spans="8:14" ht="15" thickTop="1" thickBot="1">
      <c r="I48" s="157">
        <f>SUM(L13-(I38+I39+I40+I41+I42+I43+I44+I45+I46+I47))</f>
        <v>310040</v>
      </c>
      <c r="J48" s="103" t="s">
        <v>135</v>
      </c>
      <c r="K48" s="158">
        <f>SUM(I48)</f>
        <v>310040</v>
      </c>
    </row>
    <row r="49" spans="1:12" ht="15" thickTop="1" thickBot="1">
      <c r="I49" s="273">
        <f>SUM(I38:I48)</f>
        <v>1084410</v>
      </c>
      <c r="J49" s="476" t="s">
        <v>204</v>
      </c>
      <c r="K49" s="177">
        <f>SUM(L13)</f>
        <v>1084410</v>
      </c>
      <c r="L49" s="8"/>
    </row>
    <row r="50" spans="1:12" ht="14.25" thickTop="1"/>
    <row r="51" spans="1:12">
      <c r="A51" s="40" t="s">
        <v>48</v>
      </c>
      <c r="B51" s="28" t="s">
        <v>50</v>
      </c>
      <c r="C51" s="12" t="s">
        <v>221</v>
      </c>
      <c r="D51" s="12" t="s">
        <v>208</v>
      </c>
      <c r="E51" s="28" t="s">
        <v>43</v>
      </c>
      <c r="F51" s="28" t="s">
        <v>51</v>
      </c>
      <c r="G51" s="28" t="s">
        <v>65</v>
      </c>
      <c r="I51" s="8"/>
    </row>
    <row r="52" spans="1:12">
      <c r="A52" s="28">
        <v>1</v>
      </c>
      <c r="B52" s="40" t="s">
        <v>85</v>
      </c>
      <c r="C52" s="6">
        <f t="shared" ref="C52:C61" si="4">SUM(J3)</f>
        <v>165435</v>
      </c>
      <c r="D52" s="6">
        <f t="shared" ref="D52:D61" si="5">SUM(I38)</f>
        <v>163833</v>
      </c>
      <c r="E52" s="41">
        <f t="shared" ref="E52:E61" si="6">SUM(K24/L24*100)</f>
        <v>99.759397952169039</v>
      </c>
      <c r="F52" s="41">
        <f t="shared" ref="F52:F62" si="7">SUM(C52/D52*100)</f>
        <v>100.97782498031532</v>
      </c>
      <c r="G52" s="40"/>
      <c r="I52" s="8"/>
      <c r="K52" s="8"/>
    </row>
    <row r="53" spans="1:12">
      <c r="A53" s="28">
        <v>2</v>
      </c>
      <c r="B53" s="5" t="s">
        <v>88</v>
      </c>
      <c r="C53" s="6">
        <f t="shared" si="4"/>
        <v>98752</v>
      </c>
      <c r="D53" s="6">
        <f t="shared" si="5"/>
        <v>102090</v>
      </c>
      <c r="E53" s="41">
        <f t="shared" si="6"/>
        <v>104.46520189144302</v>
      </c>
      <c r="F53" s="41">
        <f t="shared" si="7"/>
        <v>96.730335978058577</v>
      </c>
      <c r="G53" s="40"/>
      <c r="I53" s="8"/>
    </row>
    <row r="54" spans="1:12">
      <c r="A54" s="28">
        <v>3</v>
      </c>
      <c r="B54" s="18" t="s">
        <v>106</v>
      </c>
      <c r="C54" s="6">
        <f t="shared" si="4"/>
        <v>96148</v>
      </c>
      <c r="D54" s="6">
        <f t="shared" si="5"/>
        <v>92910</v>
      </c>
      <c r="E54" s="41">
        <f t="shared" si="6"/>
        <v>96.982045592091993</v>
      </c>
      <c r="F54" s="41">
        <f t="shared" si="7"/>
        <v>103.48509310085028</v>
      </c>
      <c r="G54" s="40"/>
      <c r="I54" s="8"/>
    </row>
    <row r="55" spans="1:12" s="58" customFormat="1">
      <c r="A55" s="254">
        <v>4</v>
      </c>
      <c r="B55" s="18" t="s">
        <v>108</v>
      </c>
      <c r="C55" s="466">
        <f t="shared" si="4"/>
        <v>80896</v>
      </c>
      <c r="D55" s="466">
        <f t="shared" si="5"/>
        <v>76955</v>
      </c>
      <c r="E55" s="234">
        <f t="shared" si="6"/>
        <v>111.75178549227091</v>
      </c>
      <c r="F55" s="234">
        <f t="shared" si="7"/>
        <v>105.12117471249431</v>
      </c>
      <c r="G55" s="415"/>
    </row>
    <row r="56" spans="1:12">
      <c r="A56" s="28">
        <v>5</v>
      </c>
      <c r="B56" s="18" t="s">
        <v>117</v>
      </c>
      <c r="C56" s="6">
        <f t="shared" si="4"/>
        <v>76860</v>
      </c>
      <c r="D56" s="6">
        <f t="shared" si="5"/>
        <v>54112</v>
      </c>
      <c r="E56" s="41">
        <f t="shared" si="6"/>
        <v>107.97673569160744</v>
      </c>
      <c r="F56" s="41">
        <f t="shared" si="7"/>
        <v>142.03873447664103</v>
      </c>
      <c r="G56" s="40"/>
    </row>
    <row r="57" spans="1:12">
      <c r="A57" s="28">
        <v>6</v>
      </c>
      <c r="B57" s="18" t="s">
        <v>114</v>
      </c>
      <c r="C57" s="6">
        <f t="shared" si="4"/>
        <v>65353</v>
      </c>
      <c r="D57" s="6">
        <f t="shared" si="5"/>
        <v>65340</v>
      </c>
      <c r="E57" s="41">
        <f t="shared" si="6"/>
        <v>105.49654548976561</v>
      </c>
      <c r="F57" s="41">
        <f t="shared" si="7"/>
        <v>100.01989592898684</v>
      </c>
      <c r="G57" s="40"/>
    </row>
    <row r="58" spans="1:12" s="58" customFormat="1">
      <c r="A58" s="254">
        <v>7</v>
      </c>
      <c r="B58" s="18" t="s">
        <v>87</v>
      </c>
      <c r="C58" s="466">
        <f t="shared" si="4"/>
        <v>55233</v>
      </c>
      <c r="D58" s="466">
        <f t="shared" si="5"/>
        <v>56644</v>
      </c>
      <c r="E58" s="234">
        <f t="shared" si="6"/>
        <v>94.913477566030281</v>
      </c>
      <c r="F58" s="234">
        <f t="shared" si="7"/>
        <v>97.509003601440583</v>
      </c>
      <c r="G58" s="415"/>
    </row>
    <row r="59" spans="1:12">
      <c r="A59" s="28">
        <v>8</v>
      </c>
      <c r="B59" s="18" t="s">
        <v>110</v>
      </c>
      <c r="C59" s="6">
        <f t="shared" si="4"/>
        <v>50979</v>
      </c>
      <c r="D59" s="6">
        <f t="shared" si="5"/>
        <v>59764</v>
      </c>
      <c r="E59" s="41">
        <f t="shared" si="6"/>
        <v>102.60027773864391</v>
      </c>
      <c r="F59" s="41">
        <f t="shared" si="7"/>
        <v>85.300515360417634</v>
      </c>
      <c r="G59" s="40"/>
    </row>
    <row r="60" spans="1:12">
      <c r="A60" s="28">
        <v>9</v>
      </c>
      <c r="B60" s="18" t="s">
        <v>158</v>
      </c>
      <c r="C60" s="6">
        <f t="shared" si="4"/>
        <v>48990</v>
      </c>
      <c r="D60" s="6">
        <f t="shared" si="5"/>
        <v>54179</v>
      </c>
      <c r="E60" s="41">
        <f t="shared" si="6"/>
        <v>100.90628218331616</v>
      </c>
      <c r="F60" s="41">
        <f t="shared" si="7"/>
        <v>90.422488418021743</v>
      </c>
      <c r="G60" s="40"/>
    </row>
    <row r="61" spans="1:12" ht="14.25" thickBot="1">
      <c r="A61" s="108">
        <v>10</v>
      </c>
      <c r="B61" s="18" t="s">
        <v>192</v>
      </c>
      <c r="C61" s="111">
        <f t="shared" si="4"/>
        <v>47965</v>
      </c>
      <c r="D61" s="111">
        <f t="shared" si="5"/>
        <v>48543</v>
      </c>
      <c r="E61" s="102">
        <f t="shared" si="6"/>
        <v>105.55677816901408</v>
      </c>
      <c r="F61" s="102">
        <f t="shared" si="7"/>
        <v>98.809303092103903</v>
      </c>
      <c r="G61" s="103"/>
    </row>
    <row r="62" spans="1:12" ht="14.25" thickTop="1">
      <c r="A62" s="192"/>
      <c r="B62" s="163" t="s">
        <v>83</v>
      </c>
      <c r="C62" s="193">
        <f>SUM(J13)</f>
        <v>1102502</v>
      </c>
      <c r="D62" s="193">
        <f>SUM(L13)</f>
        <v>1084410</v>
      </c>
      <c r="E62" s="195">
        <f>SUM(C62/L35)*100</f>
        <v>102.87700504819581</v>
      </c>
      <c r="F62" s="195">
        <f t="shared" si="7"/>
        <v>101.66837266347599</v>
      </c>
      <c r="G62" s="202">
        <v>71.400000000000006</v>
      </c>
    </row>
  </sheetData>
  <mergeCells count="1">
    <mergeCell ref="A1:G1"/>
  </mergeCells>
  <phoneticPr fontId="2"/>
  <pageMargins left="0.78740157480314965" right="0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 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8・保管残高</vt:lpstr>
      <vt:lpstr>9・東部、富士</vt:lpstr>
      <vt:lpstr>10・清水、静岡</vt:lpstr>
      <vt:lpstr>11・駿遠、西部</vt:lpstr>
      <vt:lpstr>12・東部推移 </vt:lpstr>
      <vt:lpstr>13・富士推移</vt:lpstr>
      <vt:lpstr>14・清水推移</vt:lpstr>
      <vt:lpstr>15・静岡推移 </vt:lpstr>
      <vt:lpstr>16・駿遠推移（千ﾄﾝ）</vt:lpstr>
      <vt:lpstr>17・西部推移 </vt:lpstr>
      <vt:lpstr>'1・面積、会員数 '!Print_Area</vt:lpstr>
      <vt:lpstr>'10・清水、静岡'!Print_Area</vt:lpstr>
      <vt:lpstr>'11・駿遠、西部'!Print_Area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'16・駿遠推移（千ﾄﾝ）'!Print_Area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'8・保管残高'!Print_Area</vt:lpstr>
      <vt:lpstr>'9・東部、富士'!Print_Area</vt:lpstr>
    </vt:vector>
  </TitlesOfParts>
  <Company>静岡県倉庫協会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soko</cp:lastModifiedBy>
  <cp:lastPrinted>2017-07-06T06:03:08Z</cp:lastPrinted>
  <dcterms:created xsi:type="dcterms:W3CDTF">2004-08-12T01:21:30Z</dcterms:created>
  <dcterms:modified xsi:type="dcterms:W3CDTF">2017-07-07T07:38:42Z</dcterms:modified>
</cp:coreProperties>
</file>