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drawings/drawing19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drawings/drawing25.xml" ContentType="application/vnd.openxmlformats-officedocument.drawing+xml"/>
  <Override PartName="/xl/worksheets/sheet10.xml" ContentType="application/vnd.openxmlformats-officedocument.spreadsheetml.worksheet+xml"/>
  <Override PartName="/xl/drawings/drawing28.xml" ContentType="application/vnd.openxmlformats-officedocument.drawing+xml"/>
  <Override PartName="/xl/worksheets/sheet11.xml" ContentType="application/vnd.openxmlformats-officedocument.spreadsheetml.worksheet+xml"/>
  <Override PartName="/xl/drawings/drawing31.xml" ContentType="application/vnd.openxmlformats-officedocument.drawing+xml"/>
  <Override PartName="/xl/worksheets/sheet12.xml" ContentType="application/vnd.openxmlformats-officedocument.spreadsheetml.worksheet+xml"/>
  <Override PartName="/xl/drawings/drawing34.xml" ContentType="application/vnd.openxmlformats-officedocument.drawing+xml"/>
  <Override PartName="/xl/worksheets/sheet13.xml" ContentType="application/vnd.openxmlformats-officedocument.spreadsheetml.worksheet+xml"/>
  <Override PartName="/xl/drawings/drawing38.xml" ContentType="application/vnd.openxmlformats-officedocument.drawing+xml"/>
  <Override PartName="/xl/worksheets/sheet14.xml" ContentType="application/vnd.openxmlformats-officedocument.spreadsheetml.worksheet+xml"/>
  <Override PartName="/xl/drawings/drawing42.xml" ContentType="application/vnd.openxmlformats-officedocument.drawing+xml"/>
  <Override PartName="/xl/worksheets/sheet15.xml" ContentType="application/vnd.openxmlformats-officedocument.spreadsheetml.worksheet+xml"/>
  <Override PartName="/xl/drawings/drawing46.xml" ContentType="application/vnd.openxmlformats-officedocument.drawing+xml"/>
  <Override PartName="/xl/worksheets/sheet16.xml" ContentType="application/vnd.openxmlformats-officedocument.spreadsheetml.worksheet+xml"/>
  <Override PartName="/xl/drawings/drawing50.xml" ContentType="application/vnd.openxmlformats-officedocument.drawing+xml"/>
  <Override PartName="/xl/worksheets/sheet17.xml" ContentType="application/vnd.openxmlformats-officedocument.spreadsheetml.worksheet+xml"/>
  <Override PartName="/xl/drawings/drawing54.xml" ContentType="application/vnd.openxmlformats-officedocument.drawing+xml"/>
  <Override PartName="/xl/worksheets/sheet1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0">'10・清水、静岡'!$A$1:$G$64</definedName>
    <definedName name="_xlnm.Print_Area" localSheetId="14">'14・清水推移'!$A:$IV</definedName>
    <definedName name="_xlnm.Print_Area" localSheetId="2">'2・使用状況'!$A$1:$I$62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fullCalcOnLoad="1"/>
</workbook>
</file>

<file path=xl/sharedStrings.xml><?xml version="1.0" encoding="utf-8"?>
<sst xmlns="http://schemas.openxmlformats.org/spreadsheetml/2006/main" count="1217" uniqueCount="230">
  <si>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</si>
  <si>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</si>
  <si>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</si>
  <si>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</si>
  <si>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</si>
  <si>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</si>
  <si>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</si>
  <si>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</si>
  <si>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</si>
  <si>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</si>
  <si>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</si>
  <si>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合計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</si>
  <si>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</si>
  <si>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</si>
  <si>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</si>
  <si>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</si>
  <si>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</si>
  <si>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</si>
  <si>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</si>
  <si>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</si>
  <si>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</si>
  <si>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</si>
  <si>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</si>
  <si>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</si>
  <si>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</si>
  <si>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</si>
  <si>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</si>
  <si>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</si>
  <si>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</si>
  <si>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</si>
  <si>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</si>
  <si>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</si>
  <si>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</si>
  <si>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</si>
  <si>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</si>
  <si>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</si>
  <si>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</si>
  <si>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</si>
  <si>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</si>
  <si>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</si>
  <si>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</si>
  <si>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</si>
  <si>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</si>
  <si>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</si>
  <si>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</si>
  <si>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</si>
  <si>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</si>
  <si>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</si>
  <si>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</si>
  <si>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</si>
  <si>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</si>
  <si>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</si>
  <si>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</si>
  <si>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</si>
  <si>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合計</t>
  </si>
  <si>
    <t>支部別入庫高</t>
  </si>
  <si>
    <t>前年同月比％</t>
  </si>
  <si>
    <t>前月比％</t>
  </si>
  <si>
    <t>備考</t>
  </si>
  <si>
    <t>品目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</si>
  <si>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</si>
  <si>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</si>
  <si>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</si>
  <si>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</si>
  <si>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</si>
  <si>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</si>
  <si>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</si>
  <si>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</si>
  <si>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</si>
  <si>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</si>
  <si>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</si>
  <si>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</si>
  <si>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</si>
  <si>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</si>
  <si>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</si>
  <si>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</si>
  <si>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40品目合計</t>
  </si>
  <si>
    <t>入庫高</t>
  </si>
  <si>
    <t>入庫高</t>
  </si>
  <si>
    <t>保管残高</t>
  </si>
  <si>
    <t>計</t>
  </si>
  <si>
    <t>その他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</si>
  <si>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</si>
  <si>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</si>
  <si>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</si>
  <si>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</si>
  <si>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</si>
  <si>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</si>
  <si>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</si>
  <si>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</si>
  <si>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</si>
  <si>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</si>
  <si>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</si>
  <si>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紙・パルプ</t>
  </si>
  <si>
    <t>紙・パルプ</t>
  </si>
  <si>
    <t>紙・パルプ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</si>
  <si>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</si>
  <si>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</si>
  <si>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</si>
  <si>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</si>
  <si>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</si>
  <si>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</si>
  <si>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</si>
  <si>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</si>
  <si>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</si>
  <si>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</si>
  <si>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</si>
  <si>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</si>
  <si>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</si>
  <si>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</si>
  <si>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</si>
  <si>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</si>
  <si>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</si>
  <si>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</si>
  <si>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</si>
  <si>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</si>
  <si>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</si>
  <si>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</si>
  <si>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</si>
  <si>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</si>
  <si>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</si>
  <si>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</si>
  <si>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</si>
  <si>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</si>
  <si>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</si>
  <si>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</si>
  <si>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</si>
  <si>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</si>
  <si>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</si>
  <si>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</si>
  <si>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</si>
  <si>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</si>
  <si>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</si>
  <si>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</si>
  <si>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</si>
  <si>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</si>
  <si>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</si>
  <si>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</si>
  <si>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</si>
  <si>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</si>
  <si>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</si>
  <si>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</si>
  <si>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</si>
  <si>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</si>
  <si>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</si>
  <si>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</si>
  <si>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</si>
  <si>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</si>
  <si>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</si>
  <si>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</si>
  <si>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</si>
  <si>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</si>
  <si>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その他の機械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</si>
  <si>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</si>
  <si>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</si>
  <si>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</si>
  <si>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</si>
  <si>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</si>
  <si>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</si>
  <si>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</si>
  <si>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</si>
  <si>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</si>
  <si>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</si>
  <si>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</si>
  <si>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</si>
  <si>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</si>
  <si>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</si>
  <si>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</si>
  <si>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</si>
  <si>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</si>
  <si>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</si>
  <si>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</si>
  <si>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</si>
  <si>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</si>
  <si>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</si>
  <si>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</si>
  <si>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</si>
  <si>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</si>
  <si>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</si>
  <si>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</si>
  <si>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</si>
  <si>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</si>
  <si>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</si>
  <si>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平成17年</t>
  </si>
  <si>
    <t>平成18年</t>
  </si>
  <si>
    <t>20年（値）</t>
  </si>
  <si>
    <t>20年（％）</t>
  </si>
  <si>
    <t>平成20年</t>
  </si>
  <si>
    <t>20年</t>
  </si>
  <si>
    <t>平成18年</t>
  </si>
  <si>
    <t>平成17年</t>
  </si>
  <si>
    <r>
      <t>4</t>
    </r>
    <r>
      <rPr>
        <sz val="11"/>
        <rFont val="ＭＳ Ｐゴシック"/>
        <family val="3"/>
      </rPr>
      <t>0品目合計</t>
    </r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</si>
  <si>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</si>
  <si>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</si>
  <si>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その他</t>
  </si>
  <si>
    <t>非鉄金属</t>
  </si>
  <si>
    <t>平成21年</t>
  </si>
  <si>
    <t>21年（値）</t>
  </si>
  <si>
    <t>21年（％）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</si>
  <si>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</si>
  <si>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</si>
  <si>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21年</t>
  </si>
  <si>
    <t>ゴム製品</t>
  </si>
  <si>
    <t>豆</t>
  </si>
  <si>
    <t>その他の農作物</t>
  </si>
  <si>
    <t>その他織物</t>
  </si>
  <si>
    <t>所管面積</t>
  </si>
  <si>
    <t>在庫面積</t>
  </si>
  <si>
    <t>東部支部</t>
  </si>
  <si>
    <t>富士支部</t>
  </si>
  <si>
    <t>在庫面積</t>
  </si>
  <si>
    <t>空面積</t>
  </si>
  <si>
    <t>　　　　　　　　　区分</t>
  </si>
  <si>
    <t>利用率％</t>
  </si>
  <si>
    <t>備考</t>
  </si>
  <si>
    <t>倉庫別</t>
  </si>
  <si>
    <t>野積倉庫</t>
  </si>
  <si>
    <t>サイロ</t>
  </si>
  <si>
    <r>
      <t>347，233 m</t>
    </r>
    <r>
      <rPr>
        <sz val="8"/>
        <rFont val="ＭＳ Ｐゴシック"/>
        <family val="3"/>
      </rPr>
      <t>3</t>
    </r>
  </si>
  <si>
    <t>危険品倉庫</t>
  </si>
  <si>
    <t>10，578 ㎡</t>
  </si>
  <si>
    <t>グラフ</t>
  </si>
  <si>
    <t>（平成21年12月分倉庫統計）</t>
  </si>
  <si>
    <t>平成21年12月</t>
  </si>
  <si>
    <t>4，496　㎡</t>
  </si>
  <si>
    <r>
      <t>149，059 m</t>
    </r>
    <r>
      <rPr>
        <sz val="8"/>
        <rFont val="ＭＳ Ｐゴシック"/>
        <family val="3"/>
      </rPr>
      <t>3</t>
    </r>
  </si>
  <si>
    <t>6，474 ㎡</t>
  </si>
  <si>
    <r>
      <t>　　　　　　　　　　　　　　　　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</si>
  <si>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※</t>
  </si>
  <si>
    <r>
      <t>　　　　　　　　　　　　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</si>
</sst>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15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  <font>
      <b/>
      <sz val="8"/>
      <color indexed="36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9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7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2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2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6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2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2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8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7" fillId="0" borderId="1" xfId="16" applyNumberFormat="1" applyFont="1" applyBorder="1" applyAlignment="1">
      <alignment horizontal="center"/>
    </xf>
    <xf numFmtId="183" fontId="7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7" fillId="0" borderId="1" xfId="16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38" fontId="7" fillId="0" borderId="0" xfId="16" applyFont="1" applyBorder="1" applyAlignment="1">
      <alignment/>
    </xf>
    <xf numFmtId="38" fontId="0" fillId="0" borderId="0" xfId="16" applyAlignment="1">
      <alignment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2" fillId="0" borderId="7" xfId="0" applyFont="1" applyBorder="1" applyAlignment="1">
      <alignment/>
    </xf>
    <xf numFmtId="0" fontId="12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2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2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9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6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9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9" fillId="0" borderId="0" xfId="16" applyFont="1" applyFill="1" applyBorder="1" applyAlignment="1">
      <alignment/>
    </xf>
    <xf numFmtId="0" fontId="9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9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9" fillId="11" borderId="1" xfId="0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9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7" fillId="0" borderId="0" xfId="16" applyNumberFormat="1" applyFont="1" applyFill="1" applyBorder="1" applyAlignment="1">
      <alignment horizontal="center"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0" fillId="3" borderId="1" xfId="16" applyNumberFormat="1" applyFont="1" applyFill="1" applyBorder="1" applyAlignment="1">
      <alignment/>
    </xf>
    <xf numFmtId="181" fontId="0" fillId="0" borderId="15" xfId="16" applyNumberFormat="1" applyBorder="1" applyAlignment="1">
      <alignment/>
    </xf>
    <xf numFmtId="181" fontId="0" fillId="3" borderId="15" xfId="16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Fill="1" applyBorder="1" applyAlignment="1">
      <alignment/>
    </xf>
    <xf numFmtId="181" fontId="0" fillId="3" borderId="11" xfId="16" applyNumberFormat="1" applyFont="1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9" xfId="16" applyFont="1" applyFill="1" applyBorder="1" applyAlignment="1">
      <alignment/>
    </xf>
    <xf numFmtId="38" fontId="0" fillId="2" borderId="1" xfId="0" applyNumberFormat="1" applyFill="1" applyBorder="1" applyAlignment="1">
      <alignment/>
    </xf>
    <xf numFmtId="38" fontId="0" fillId="0" borderId="11" xfId="16" applyFont="1" applyBorder="1" applyAlignment="1">
      <alignment/>
    </xf>
    <xf numFmtId="38" fontId="0" fillId="0" borderId="1" xfId="16" applyBorder="1" applyAlignment="1">
      <alignment/>
    </xf>
    <xf numFmtId="0" fontId="0" fillId="0" borderId="0" xfId="0" applyNumberFormat="1" applyAlignment="1">
      <alignment/>
    </xf>
    <xf numFmtId="38" fontId="0" fillId="0" borderId="15" xfId="16" applyBorder="1" applyAlignment="1">
      <alignment/>
    </xf>
    <xf numFmtId="38" fontId="0" fillId="0" borderId="10" xfId="16" applyFill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33" xfId="16" applyFill="1" applyBorder="1" applyAlignment="1">
      <alignment/>
    </xf>
    <xf numFmtId="178" fontId="0" fillId="0" borderId="1" xfId="0" applyNumberFormat="1" applyBorder="1" applyAlignment="1">
      <alignment horizontal="right"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1７６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平成21年12月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185</c:v>
                </c:pt>
                <c:pt idx="1">
                  <c:v>184</c:v>
                </c:pt>
                <c:pt idx="2">
                  <c:v>184</c:v>
                </c:pt>
                <c:pt idx="3">
                  <c:v>187</c:v>
                </c:pt>
                <c:pt idx="4">
                  <c:v>185</c:v>
                </c:pt>
                <c:pt idx="5">
                  <c:v>185</c:v>
                </c:pt>
                <c:pt idx="6">
                  <c:v>182</c:v>
                </c:pt>
                <c:pt idx="7">
                  <c:v>178</c:v>
                </c:pt>
                <c:pt idx="8">
                  <c:v>177</c:v>
                </c:pt>
                <c:pt idx="9">
                  <c:v>176</c:v>
                </c:pt>
                <c:pt idx="10">
                  <c:v>176</c:v>
                </c:pt>
              </c:numCache>
            </c:numRef>
          </c:val>
        </c:ser>
        <c:gapWidth val="400"/>
        <c:axId val="30549558"/>
        <c:axId val="6510567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平成21年12月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139.8</c:v>
                </c:pt>
                <c:pt idx="1">
                  <c:v>140.7</c:v>
                </c:pt>
                <c:pt idx="2">
                  <c:v>138</c:v>
                </c:pt>
                <c:pt idx="3">
                  <c:v>120.3</c:v>
                </c:pt>
                <c:pt idx="4">
                  <c:v>113</c:v>
                </c:pt>
                <c:pt idx="5">
                  <c:v>115.8</c:v>
                </c:pt>
                <c:pt idx="6">
                  <c:v>115.1</c:v>
                </c:pt>
                <c:pt idx="7">
                  <c:v>110.1</c:v>
                </c:pt>
                <c:pt idx="8">
                  <c:v>110.6</c:v>
                </c:pt>
                <c:pt idx="9">
                  <c:v>116.1</c:v>
                </c:pt>
                <c:pt idx="10">
                  <c:v>108.8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平成21年12月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185.5</c:v>
                </c:pt>
                <c:pt idx="1">
                  <c:v>186.7</c:v>
                </c:pt>
                <c:pt idx="2">
                  <c:v>189.8</c:v>
                </c:pt>
                <c:pt idx="3">
                  <c:v>190.2</c:v>
                </c:pt>
                <c:pt idx="4">
                  <c:v>191.7</c:v>
                </c:pt>
                <c:pt idx="5">
                  <c:v>198.8</c:v>
                </c:pt>
                <c:pt idx="6">
                  <c:v>201.7</c:v>
                </c:pt>
                <c:pt idx="7">
                  <c:v>204</c:v>
                </c:pt>
                <c:pt idx="8">
                  <c:v>205.5</c:v>
                </c:pt>
                <c:pt idx="9">
                  <c:v>214.4</c:v>
                </c:pt>
                <c:pt idx="10">
                  <c:v>218.3</c:v>
                </c:pt>
              </c:numCache>
            </c:numRef>
          </c:val>
          <c:smooth val="0"/>
        </c:ser>
        <c:marker val="1"/>
        <c:axId val="58595104"/>
        <c:axId val="57593889"/>
      </c:lineChart>
      <c:catAx>
        <c:axId val="5859510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93889"/>
        <c:crossesAt val="100"/>
        <c:auto val="1"/>
        <c:lblOffset val="100"/>
        <c:noMultiLvlLbl val="0"/>
      </c:catAx>
      <c:valAx>
        <c:axId val="57593889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95104"/>
        <c:crossesAt val="1"/>
        <c:crossBetween val="between"/>
        <c:dispUnits/>
        <c:majorUnit val="10"/>
        <c:minorUnit val="2"/>
      </c:valAx>
      <c:catAx>
        <c:axId val="30549558"/>
        <c:scaling>
          <c:orientation val="minMax"/>
        </c:scaling>
        <c:axPos val="b"/>
        <c:delete val="1"/>
        <c:majorTickMark val="in"/>
        <c:minorTickMark val="none"/>
        <c:tickLblPos val="nextTo"/>
        <c:crossAx val="6510567"/>
        <c:crosses val="autoZero"/>
        <c:auto val="1"/>
        <c:lblOffset val="100"/>
        <c:noMultiLvlLbl val="0"/>
      </c:catAx>
      <c:valAx>
        <c:axId val="6510567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49558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東部支部平成21年12月入庫高上位１０品目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非鉄金属</c:v>
                </c:pt>
                <c:pt idx="6">
                  <c:v>その他の機械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18162</c:v>
                </c:pt>
                <c:pt idx="1">
                  <c:v>9316</c:v>
                </c:pt>
                <c:pt idx="2">
                  <c:v>9023</c:v>
                </c:pt>
                <c:pt idx="3">
                  <c:v>5353</c:v>
                </c:pt>
                <c:pt idx="4">
                  <c:v>4395</c:v>
                </c:pt>
                <c:pt idx="5">
                  <c:v>4007</c:v>
                </c:pt>
                <c:pt idx="6">
                  <c:v>2950</c:v>
                </c:pt>
                <c:pt idx="7">
                  <c:v>2898</c:v>
                </c:pt>
                <c:pt idx="8">
                  <c:v>1119</c:v>
                </c:pt>
                <c:pt idx="9">
                  <c:v>1079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非鉄金属</c:v>
                </c:pt>
                <c:pt idx="6">
                  <c:v>その他の機械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18554</c:v>
                </c:pt>
                <c:pt idx="1">
                  <c:v>12958</c:v>
                </c:pt>
                <c:pt idx="2">
                  <c:v>14916</c:v>
                </c:pt>
                <c:pt idx="3">
                  <c:v>3061</c:v>
                </c:pt>
                <c:pt idx="4">
                  <c:v>2779</c:v>
                </c:pt>
                <c:pt idx="5">
                  <c:v>4754</c:v>
                </c:pt>
                <c:pt idx="6">
                  <c:v>4610</c:v>
                </c:pt>
                <c:pt idx="7">
                  <c:v>8105</c:v>
                </c:pt>
                <c:pt idx="8">
                  <c:v>1186</c:v>
                </c:pt>
                <c:pt idx="9">
                  <c:v>2152</c:v>
                </c:pt>
              </c:numCache>
            </c:numRef>
          </c:val>
        </c:ser>
        <c:axId val="37022268"/>
        <c:axId val="64764957"/>
      </c:barChart>
      <c:catAx>
        <c:axId val="37022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64957"/>
        <c:crosses val="autoZero"/>
        <c:auto val="1"/>
        <c:lblOffset val="100"/>
        <c:noMultiLvlLbl val="0"/>
      </c:catAx>
      <c:valAx>
        <c:axId val="647649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22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9"/>
          <c:y val="0.1407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富士支部平成21年12月入庫高上位１０品目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6013702"/>
        <c:axId val="11470135"/>
      </c:barChart>
      <c:catAx>
        <c:axId val="46013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70135"/>
        <c:crosses val="autoZero"/>
        <c:auto val="1"/>
        <c:lblOffset val="100"/>
        <c:noMultiLvlLbl val="0"/>
      </c:catAx>
      <c:valAx>
        <c:axId val="114701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13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"/>
          <c:y val="0.20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清水支部平成21年12月入庫高上位１０品目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麦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紙・パルプ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19869</c:v>
                </c:pt>
                <c:pt idx="1">
                  <c:v>19681</c:v>
                </c:pt>
                <c:pt idx="2">
                  <c:v>17844</c:v>
                </c:pt>
                <c:pt idx="3">
                  <c:v>16211</c:v>
                </c:pt>
                <c:pt idx="4">
                  <c:v>15654</c:v>
                </c:pt>
                <c:pt idx="5">
                  <c:v>15357</c:v>
                </c:pt>
                <c:pt idx="6">
                  <c:v>12674</c:v>
                </c:pt>
                <c:pt idx="7">
                  <c:v>11925</c:v>
                </c:pt>
                <c:pt idx="8">
                  <c:v>8241</c:v>
                </c:pt>
                <c:pt idx="9">
                  <c:v>8231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麦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紙・パルプ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33243</c:v>
                </c:pt>
                <c:pt idx="1">
                  <c:v>23834</c:v>
                </c:pt>
                <c:pt idx="2">
                  <c:v>28328</c:v>
                </c:pt>
                <c:pt idx="3">
                  <c:v>7582</c:v>
                </c:pt>
                <c:pt idx="4">
                  <c:v>6693</c:v>
                </c:pt>
                <c:pt idx="5">
                  <c:v>11670</c:v>
                </c:pt>
                <c:pt idx="6">
                  <c:v>17190</c:v>
                </c:pt>
                <c:pt idx="7">
                  <c:v>9698</c:v>
                </c:pt>
                <c:pt idx="8">
                  <c:v>7713</c:v>
                </c:pt>
                <c:pt idx="9">
                  <c:v>12823</c:v>
                </c:pt>
              </c:numCache>
            </c:numRef>
          </c:val>
        </c:ser>
        <c:axId val="36122352"/>
        <c:axId val="56665713"/>
      </c:barChart>
      <c:catAx>
        <c:axId val="36122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65713"/>
        <c:crosses val="autoZero"/>
        <c:auto val="1"/>
        <c:lblOffset val="100"/>
        <c:noMultiLvlLbl val="0"/>
      </c:catAx>
      <c:valAx>
        <c:axId val="56665713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22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5"/>
          <c:y val="0.32125"/>
          <c:w val="0.09"/>
          <c:h val="0.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静岡支部平成21年12月入庫高上位１０品目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0229370"/>
        <c:axId val="26520011"/>
      </c:barChart>
      <c:catAx>
        <c:axId val="40229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20011"/>
        <c:crosses val="autoZero"/>
        <c:auto val="1"/>
        <c:lblOffset val="100"/>
        <c:noMultiLvlLbl val="0"/>
      </c:catAx>
      <c:valAx>
        <c:axId val="265200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29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75"/>
          <c:y val="0.15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駿遠支部平成21年12月入庫高上位１０品目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その他の化学工業品</c:v>
                </c:pt>
                <c:pt idx="5">
                  <c:v>鉄鋼</c:v>
                </c:pt>
                <c:pt idx="6">
                  <c:v>非金属鉱物</c:v>
                </c:pt>
                <c:pt idx="7">
                  <c:v>非鉄金属</c:v>
                </c:pt>
                <c:pt idx="8">
                  <c:v>その他の農産物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63959</c:v>
                </c:pt>
                <c:pt idx="1">
                  <c:v>19379</c:v>
                </c:pt>
                <c:pt idx="2">
                  <c:v>18408</c:v>
                </c:pt>
                <c:pt idx="3">
                  <c:v>6897</c:v>
                </c:pt>
                <c:pt idx="4">
                  <c:v>3720</c:v>
                </c:pt>
                <c:pt idx="5">
                  <c:v>3427</c:v>
                </c:pt>
                <c:pt idx="6">
                  <c:v>2086</c:v>
                </c:pt>
                <c:pt idx="7">
                  <c:v>1986</c:v>
                </c:pt>
                <c:pt idx="8">
                  <c:v>1477</c:v>
                </c:pt>
                <c:pt idx="9">
                  <c:v>1178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その他の化学工業品</c:v>
                </c:pt>
                <c:pt idx="5">
                  <c:v>鉄鋼</c:v>
                </c:pt>
                <c:pt idx="6">
                  <c:v>非金属鉱物</c:v>
                </c:pt>
                <c:pt idx="7">
                  <c:v>非鉄金属</c:v>
                </c:pt>
                <c:pt idx="8">
                  <c:v>その他の農産物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47020</c:v>
                </c:pt>
                <c:pt idx="1">
                  <c:v>22920</c:v>
                </c:pt>
                <c:pt idx="2">
                  <c:v>22405</c:v>
                </c:pt>
                <c:pt idx="3">
                  <c:v>5379</c:v>
                </c:pt>
                <c:pt idx="4">
                  <c:v>4582</c:v>
                </c:pt>
                <c:pt idx="5">
                  <c:v>6227</c:v>
                </c:pt>
                <c:pt idx="6">
                  <c:v>1984</c:v>
                </c:pt>
                <c:pt idx="7">
                  <c:v>2759</c:v>
                </c:pt>
                <c:pt idx="8">
                  <c:v>2262</c:v>
                </c:pt>
                <c:pt idx="9">
                  <c:v>686</c:v>
                </c:pt>
              </c:numCache>
            </c:numRef>
          </c:val>
        </c:ser>
        <c:axId val="37353508"/>
        <c:axId val="637253"/>
      </c:barChart>
      <c:catAx>
        <c:axId val="37353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253"/>
        <c:crosses val="autoZero"/>
        <c:auto val="1"/>
        <c:lblOffset val="100"/>
        <c:noMultiLvlLbl val="0"/>
      </c:catAx>
      <c:valAx>
        <c:axId val="6372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535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425"/>
          <c:y val="0.2112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西部支部平成21年12月入庫高上位１０品目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735278"/>
        <c:axId val="51617503"/>
      </c:barChart>
      <c:catAx>
        <c:axId val="5735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17503"/>
        <c:crosses val="autoZero"/>
        <c:auto val="1"/>
        <c:lblOffset val="100"/>
        <c:noMultiLvlLbl val="0"/>
      </c:catAx>
      <c:valAx>
        <c:axId val="51617503"/>
        <c:scaling>
          <c:orientation val="minMax"/>
          <c:max val="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5278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8"/>
          <c:y val="0.16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雑穀</c:v>
                </c:pt>
                <c:pt idx="8">
                  <c:v>合成樹脂</c:v>
                </c:pt>
                <c:pt idx="9">
                  <c:v>米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183222</c:v>
                </c:pt>
                <c:pt idx="1">
                  <c:v>78487</c:v>
                </c:pt>
                <c:pt idx="2">
                  <c:v>73610</c:v>
                </c:pt>
                <c:pt idx="3">
                  <c:v>71985</c:v>
                </c:pt>
                <c:pt idx="4">
                  <c:v>61664</c:v>
                </c:pt>
                <c:pt idx="5">
                  <c:v>52036</c:v>
                </c:pt>
                <c:pt idx="6">
                  <c:v>47956</c:v>
                </c:pt>
                <c:pt idx="7">
                  <c:v>39952</c:v>
                </c:pt>
                <c:pt idx="8">
                  <c:v>38229</c:v>
                </c:pt>
                <c:pt idx="9">
                  <c:v>36430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雑穀</c:v>
                </c:pt>
                <c:pt idx="8">
                  <c:v>合成樹脂</c:v>
                </c:pt>
                <c:pt idx="9">
                  <c:v>米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234252</c:v>
                </c:pt>
                <c:pt idx="1">
                  <c:v>80957</c:v>
                </c:pt>
                <c:pt idx="2">
                  <c:v>67111</c:v>
                </c:pt>
                <c:pt idx="3">
                  <c:v>109700</c:v>
                </c:pt>
                <c:pt idx="4">
                  <c:v>69294</c:v>
                </c:pt>
                <c:pt idx="5">
                  <c:v>47422</c:v>
                </c:pt>
                <c:pt idx="6">
                  <c:v>46943</c:v>
                </c:pt>
                <c:pt idx="7">
                  <c:v>53119</c:v>
                </c:pt>
                <c:pt idx="8">
                  <c:v>42420</c:v>
                </c:pt>
                <c:pt idx="9">
                  <c:v>37437</c:v>
                </c:pt>
              </c:numCache>
            </c:numRef>
          </c:val>
        </c:ser>
        <c:axId val="61904344"/>
        <c:axId val="20268185"/>
      </c:barChart>
      <c:catAx>
        <c:axId val="61904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68185"/>
        <c:crosses val="autoZero"/>
        <c:auto val="1"/>
        <c:lblOffset val="100"/>
        <c:noMultiLvlLbl val="0"/>
      </c:catAx>
      <c:valAx>
        <c:axId val="20268185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04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"/>
          <c:y val="0.16425"/>
          <c:w val="0.08775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平成20年12月保管残高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雑品</c:v>
                  </c:pt>
                  <c:pt idx="2">
                    <c:v>飲料</c:v>
                  </c:pt>
                  <c:pt idx="3">
                    <c:v>電気機械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雑穀</c:v>
                  </c:pt>
                  <c:pt idx="8">
                    <c:v>合成樹脂</c:v>
                  </c:pt>
                  <c:pt idx="9">
                    <c:v>米</c:v>
                  </c:pt>
                  <c:pt idx="10">
                    <c:v>その他</c:v>
                  </c:pt>
                </c:lvl>
                <c:lvl>
                  <c:pt idx="0">
                    <c:v>234,252</c:v>
                  </c:pt>
                  <c:pt idx="1">
                    <c:v>80,957</c:v>
                  </c:pt>
                  <c:pt idx="2">
                    <c:v>67,111</c:v>
                  </c:pt>
                  <c:pt idx="3">
                    <c:v>109,700</c:v>
                  </c:pt>
                  <c:pt idx="4">
                    <c:v>69,294</c:v>
                  </c:pt>
                  <c:pt idx="5">
                    <c:v>47,422</c:v>
                  </c:pt>
                  <c:pt idx="6">
                    <c:v>46,943</c:v>
                  </c:pt>
                  <c:pt idx="7">
                    <c:v>53,119</c:v>
                  </c:pt>
                  <c:pt idx="8">
                    <c:v>42,420</c:v>
                  </c:pt>
                  <c:pt idx="9">
                    <c:v>37,437</c:v>
                  </c:pt>
                  <c:pt idx="10">
                    <c:v>391,196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234252</c:v>
                </c:pt>
                <c:pt idx="1">
                  <c:v>80957</c:v>
                </c:pt>
                <c:pt idx="2">
                  <c:v>67111</c:v>
                </c:pt>
                <c:pt idx="3">
                  <c:v>109700</c:v>
                </c:pt>
                <c:pt idx="4">
                  <c:v>69294</c:v>
                </c:pt>
                <c:pt idx="5">
                  <c:v>47422</c:v>
                </c:pt>
                <c:pt idx="6">
                  <c:v>46943</c:v>
                </c:pt>
                <c:pt idx="7">
                  <c:v>53119</c:v>
                </c:pt>
                <c:pt idx="8">
                  <c:v>42420</c:v>
                </c:pt>
                <c:pt idx="9">
                  <c:v>37437</c:v>
                </c:pt>
                <c:pt idx="10">
                  <c:v>391196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平成21年12月保管残高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雑品</c:v>
                  </c:pt>
                  <c:pt idx="2">
                    <c:v>飲料</c:v>
                  </c:pt>
                  <c:pt idx="3">
                    <c:v>電気機械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雑穀</c:v>
                  </c:pt>
                  <c:pt idx="8">
                    <c:v>合成樹脂</c:v>
                  </c:pt>
                  <c:pt idx="9">
                    <c:v>米</c:v>
                  </c:pt>
                  <c:pt idx="10">
                    <c:v>その他</c:v>
                  </c:pt>
                </c:lvl>
                <c:lvl>
                  <c:pt idx="0">
                    <c:v>183,222</c:v>
                  </c:pt>
                  <c:pt idx="1">
                    <c:v>78,487</c:v>
                  </c:pt>
                  <c:pt idx="2">
                    <c:v>73,610</c:v>
                  </c:pt>
                  <c:pt idx="3">
                    <c:v>71,985</c:v>
                  </c:pt>
                  <c:pt idx="4">
                    <c:v>61,664</c:v>
                  </c:pt>
                  <c:pt idx="5">
                    <c:v>52,036</c:v>
                  </c:pt>
                  <c:pt idx="6">
                    <c:v>47,956</c:v>
                  </c:pt>
                  <c:pt idx="7">
                    <c:v>39,952</c:v>
                  </c:pt>
                  <c:pt idx="8">
                    <c:v>38,229</c:v>
                  </c:pt>
                  <c:pt idx="9">
                    <c:v>36,430</c:v>
                  </c:pt>
                  <c:pt idx="10">
                    <c:v>294,384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183222</c:v>
                </c:pt>
                <c:pt idx="1">
                  <c:v>78487</c:v>
                </c:pt>
                <c:pt idx="2">
                  <c:v>73610</c:v>
                </c:pt>
                <c:pt idx="3">
                  <c:v>71985</c:v>
                </c:pt>
                <c:pt idx="4">
                  <c:v>61664</c:v>
                </c:pt>
                <c:pt idx="5">
                  <c:v>52036</c:v>
                </c:pt>
                <c:pt idx="6">
                  <c:v>47956</c:v>
                </c:pt>
                <c:pt idx="7">
                  <c:v>39952</c:v>
                </c:pt>
                <c:pt idx="8">
                  <c:v>38229</c:v>
                </c:pt>
                <c:pt idx="9">
                  <c:v>36430</c:v>
                </c:pt>
                <c:pt idx="10">
                  <c:v>294384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東部支部平成21年12月保管残高上位１０品目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合成樹脂</c:v>
                </c:pt>
                <c:pt idx="4">
                  <c:v>ゴム製品</c:v>
                </c:pt>
                <c:pt idx="5">
                  <c:v>非鉄金属</c:v>
                </c:pt>
                <c:pt idx="6">
                  <c:v>その他の化学工業品</c:v>
                </c:pt>
                <c:pt idx="7">
                  <c:v>その他の機械</c:v>
                </c:pt>
                <c:pt idx="8">
                  <c:v>雑品</c:v>
                </c:pt>
                <c:pt idx="9">
                  <c:v>その他の製造工業品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19909</c:v>
                </c:pt>
                <c:pt idx="1">
                  <c:v>10506</c:v>
                </c:pt>
                <c:pt idx="2">
                  <c:v>8967</c:v>
                </c:pt>
                <c:pt idx="3">
                  <c:v>5621</c:v>
                </c:pt>
                <c:pt idx="4">
                  <c:v>5477</c:v>
                </c:pt>
                <c:pt idx="5">
                  <c:v>4596</c:v>
                </c:pt>
                <c:pt idx="6">
                  <c:v>4247</c:v>
                </c:pt>
                <c:pt idx="7">
                  <c:v>3238</c:v>
                </c:pt>
                <c:pt idx="8">
                  <c:v>3232</c:v>
                </c:pt>
                <c:pt idx="9">
                  <c:v>2843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合成樹脂</c:v>
                </c:pt>
                <c:pt idx="4">
                  <c:v>ゴム製品</c:v>
                </c:pt>
                <c:pt idx="5">
                  <c:v>非鉄金属</c:v>
                </c:pt>
                <c:pt idx="6">
                  <c:v>その他の化学工業品</c:v>
                </c:pt>
                <c:pt idx="7">
                  <c:v>その他の機械</c:v>
                </c:pt>
                <c:pt idx="8">
                  <c:v>雑品</c:v>
                </c:pt>
                <c:pt idx="9">
                  <c:v>その他の製造工業品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26742</c:v>
                </c:pt>
                <c:pt idx="1">
                  <c:v>10409</c:v>
                </c:pt>
                <c:pt idx="2">
                  <c:v>11309</c:v>
                </c:pt>
                <c:pt idx="3">
                  <c:v>5146</c:v>
                </c:pt>
                <c:pt idx="4">
                  <c:v>9761</c:v>
                </c:pt>
                <c:pt idx="5">
                  <c:v>4708</c:v>
                </c:pt>
                <c:pt idx="6">
                  <c:v>5495</c:v>
                </c:pt>
                <c:pt idx="7">
                  <c:v>4618</c:v>
                </c:pt>
                <c:pt idx="8">
                  <c:v>4515</c:v>
                </c:pt>
                <c:pt idx="9">
                  <c:v>5152</c:v>
                </c:pt>
              </c:numCache>
            </c:numRef>
          </c:val>
        </c:ser>
        <c:axId val="48195938"/>
        <c:axId val="31110259"/>
      </c:barChart>
      <c:catAx>
        <c:axId val="48195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10259"/>
        <c:crosses val="autoZero"/>
        <c:auto val="1"/>
        <c:lblOffset val="100"/>
        <c:noMultiLvlLbl val="0"/>
      </c:catAx>
      <c:valAx>
        <c:axId val="311102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95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5"/>
            <c:spPr>
              <a:pattFill prst="lgCheck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189,972</c:v>
                  </c:pt>
                  <c:pt idx="1">
                    <c:v>391,679</c:v>
                  </c:pt>
                  <c:pt idx="2">
                    <c:v>414,073</c:v>
                  </c:pt>
                  <c:pt idx="3">
                    <c:v>94,672</c:v>
                  </c:pt>
                  <c:pt idx="4">
                    <c:v>397,894</c:v>
                  </c:pt>
                  <c:pt idx="5">
                    <c:v>694,233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189972</c:v>
                </c:pt>
                <c:pt idx="1">
                  <c:v>391679</c:v>
                </c:pt>
                <c:pt idx="2">
                  <c:v>414073</c:v>
                </c:pt>
                <c:pt idx="3">
                  <c:v>94672</c:v>
                </c:pt>
                <c:pt idx="4">
                  <c:v>397894</c:v>
                </c:pt>
                <c:pt idx="5">
                  <c:v>694233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富士支部平成21年12月保管残高上位１０品目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1556876"/>
        <c:axId val="36903021"/>
      </c:barChart>
      <c:catAx>
        <c:axId val="11556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03021"/>
        <c:crosses val="autoZero"/>
        <c:auto val="1"/>
        <c:lblOffset val="100"/>
        <c:noMultiLvlLbl val="0"/>
      </c:catAx>
      <c:valAx>
        <c:axId val="36903021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56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2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清水支部平成21年12月保管残高上位１０品目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その他の日用品</c:v>
                </c:pt>
                <c:pt idx="4">
                  <c:v>米</c:v>
                </c:pt>
                <c:pt idx="5">
                  <c:v>雑品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49427</c:v>
                </c:pt>
                <c:pt idx="1">
                  <c:v>39428</c:v>
                </c:pt>
                <c:pt idx="2">
                  <c:v>31305</c:v>
                </c:pt>
                <c:pt idx="3">
                  <c:v>26050</c:v>
                </c:pt>
                <c:pt idx="4">
                  <c:v>22674</c:v>
                </c:pt>
                <c:pt idx="5">
                  <c:v>22312</c:v>
                </c:pt>
                <c:pt idx="6">
                  <c:v>16904</c:v>
                </c:pt>
                <c:pt idx="7">
                  <c:v>16252</c:v>
                </c:pt>
                <c:pt idx="8">
                  <c:v>11292</c:v>
                </c:pt>
                <c:pt idx="9">
                  <c:v>10977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その他の日用品</c:v>
                </c:pt>
                <c:pt idx="4">
                  <c:v>米</c:v>
                </c:pt>
                <c:pt idx="5">
                  <c:v>雑品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44252</c:v>
                </c:pt>
                <c:pt idx="1">
                  <c:v>52468</c:v>
                </c:pt>
                <c:pt idx="2">
                  <c:v>33516</c:v>
                </c:pt>
                <c:pt idx="3">
                  <c:v>25577</c:v>
                </c:pt>
                <c:pt idx="4">
                  <c:v>25292</c:v>
                </c:pt>
                <c:pt idx="5">
                  <c:v>26048</c:v>
                </c:pt>
                <c:pt idx="6">
                  <c:v>25820</c:v>
                </c:pt>
                <c:pt idx="7">
                  <c:v>16102</c:v>
                </c:pt>
                <c:pt idx="8">
                  <c:v>20209</c:v>
                </c:pt>
                <c:pt idx="9">
                  <c:v>14882</c:v>
                </c:pt>
              </c:numCache>
            </c:numRef>
          </c:val>
        </c:ser>
        <c:axId val="63691734"/>
        <c:axId val="36354695"/>
      </c:barChart>
      <c:catAx>
        <c:axId val="63691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54695"/>
        <c:crosses val="autoZero"/>
        <c:auto val="1"/>
        <c:lblOffset val="100"/>
        <c:noMultiLvlLbl val="0"/>
      </c:catAx>
      <c:valAx>
        <c:axId val="363546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91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静岡支部平成21年12月保管残高上位１０品目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8756800"/>
        <c:axId val="59049153"/>
      </c:barChart>
      <c:catAx>
        <c:axId val="58756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49153"/>
        <c:crosses val="autoZero"/>
        <c:auto val="1"/>
        <c:lblOffset val="100"/>
        <c:noMultiLvlLbl val="0"/>
      </c:catAx>
      <c:valAx>
        <c:axId val="590491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56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75"/>
          <c:y val="0.256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駿遠支部平成21年12月保管残高上位１０品目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化学肥料</c:v>
                </c:pt>
                <c:pt idx="4">
                  <c:v>その他の食料工業品</c:v>
                </c:pt>
                <c:pt idx="5">
                  <c:v>その他の農作物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非鉄金属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39869</c:v>
                </c:pt>
                <c:pt idx="1">
                  <c:v>13617</c:v>
                </c:pt>
                <c:pt idx="2">
                  <c:v>9620</c:v>
                </c:pt>
                <c:pt idx="3">
                  <c:v>9197</c:v>
                </c:pt>
                <c:pt idx="4">
                  <c:v>8384</c:v>
                </c:pt>
                <c:pt idx="5">
                  <c:v>6771</c:v>
                </c:pt>
                <c:pt idx="6">
                  <c:v>4242</c:v>
                </c:pt>
                <c:pt idx="7">
                  <c:v>3497</c:v>
                </c:pt>
                <c:pt idx="8">
                  <c:v>3299</c:v>
                </c:pt>
                <c:pt idx="9">
                  <c:v>2344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化学肥料</c:v>
                </c:pt>
                <c:pt idx="4">
                  <c:v>その他の食料工業品</c:v>
                </c:pt>
                <c:pt idx="5">
                  <c:v>その他の農作物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非鉄金属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28839</c:v>
                </c:pt>
                <c:pt idx="1">
                  <c:v>15122</c:v>
                </c:pt>
                <c:pt idx="2">
                  <c:v>10817</c:v>
                </c:pt>
                <c:pt idx="3">
                  <c:v>10199</c:v>
                </c:pt>
                <c:pt idx="4">
                  <c:v>8273</c:v>
                </c:pt>
                <c:pt idx="5">
                  <c:v>7534</c:v>
                </c:pt>
                <c:pt idx="6">
                  <c:v>9557</c:v>
                </c:pt>
                <c:pt idx="7">
                  <c:v>4489</c:v>
                </c:pt>
                <c:pt idx="8">
                  <c:v>2953</c:v>
                </c:pt>
                <c:pt idx="9">
                  <c:v>3122</c:v>
                </c:pt>
              </c:numCache>
            </c:numRef>
          </c:val>
        </c:ser>
        <c:axId val="61680330"/>
        <c:axId val="18252059"/>
      </c:barChart>
      <c:catAx>
        <c:axId val="61680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52059"/>
        <c:crosses val="autoZero"/>
        <c:auto val="1"/>
        <c:lblOffset val="100"/>
        <c:noMultiLvlLbl val="0"/>
      </c:catAx>
      <c:valAx>
        <c:axId val="18252059"/>
        <c:scaling>
          <c:orientation val="minMax"/>
          <c:max val="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80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8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西部支部平成21年12月保管残高上位１０品目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0050804"/>
        <c:axId val="2021781"/>
      </c:barChart>
      <c:catAx>
        <c:axId val="30050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1781"/>
        <c:crosses val="autoZero"/>
        <c:auto val="1"/>
        <c:lblOffset val="100"/>
        <c:noMultiLvlLbl val="0"/>
      </c:catAx>
      <c:valAx>
        <c:axId val="2021781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50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75"/>
          <c:y val="0.21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8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  <c:pt idx="8">
                  <c:v>92.7</c:v>
                </c:pt>
                <c:pt idx="9">
                  <c:v>100</c:v>
                </c:pt>
                <c:pt idx="10">
                  <c:v>104.8</c:v>
                </c:pt>
                <c:pt idx="11">
                  <c:v>101.4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93.5</c:v>
                </c:pt>
                <c:pt idx="1">
                  <c:v>90.4</c:v>
                </c:pt>
                <c:pt idx="2">
                  <c:v>93.3</c:v>
                </c:pt>
                <c:pt idx="3">
                  <c:v>85.9</c:v>
                </c:pt>
                <c:pt idx="4">
                  <c:v>97.9</c:v>
                </c:pt>
                <c:pt idx="5">
                  <c:v>95.7</c:v>
                </c:pt>
                <c:pt idx="6">
                  <c:v>85.2</c:v>
                </c:pt>
                <c:pt idx="7">
                  <c:v>83.9</c:v>
                </c:pt>
                <c:pt idx="8">
                  <c:v>78.7</c:v>
                </c:pt>
                <c:pt idx="9">
                  <c:v>79.1</c:v>
                </c:pt>
                <c:pt idx="10">
                  <c:v>81.4</c:v>
                </c:pt>
                <c:pt idx="11">
                  <c:v>77.4</c:v>
                </c:pt>
              </c:numCache>
            </c:numRef>
          </c:val>
          <c:smooth val="0"/>
        </c:ser>
        <c:marker val="1"/>
        <c:axId val="18196030"/>
        <c:axId val="29546543"/>
      </c:lineChart>
      <c:catAx>
        <c:axId val="181960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46543"/>
        <c:crosses val="autoZero"/>
        <c:auto val="1"/>
        <c:lblOffset val="100"/>
        <c:noMultiLvlLbl val="0"/>
      </c:catAx>
      <c:valAx>
        <c:axId val="29546543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9603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factor"/>
          <c:yMode val="factor"/>
          <c:x val="0.19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  <c:pt idx="8">
                  <c:v>81.5</c:v>
                </c:pt>
                <c:pt idx="9">
                  <c:v>92.5</c:v>
                </c:pt>
                <c:pt idx="10">
                  <c:v>92.8</c:v>
                </c:pt>
                <c:pt idx="11">
                  <c:v>78.6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61.3</c:v>
                </c:pt>
                <c:pt idx="1">
                  <c:v>59.8</c:v>
                </c:pt>
                <c:pt idx="2">
                  <c:v>58.4</c:v>
                </c:pt>
                <c:pt idx="3">
                  <c:v>65.6</c:v>
                </c:pt>
                <c:pt idx="4">
                  <c:v>79.5</c:v>
                </c:pt>
                <c:pt idx="5">
                  <c:v>71.2</c:v>
                </c:pt>
                <c:pt idx="6">
                  <c:v>68.5</c:v>
                </c:pt>
                <c:pt idx="7">
                  <c:v>65.9</c:v>
                </c:pt>
                <c:pt idx="8">
                  <c:v>62.5</c:v>
                </c:pt>
                <c:pt idx="9">
                  <c:v>65.8</c:v>
                </c:pt>
                <c:pt idx="10">
                  <c:v>63.5</c:v>
                </c:pt>
                <c:pt idx="11">
                  <c:v>61.7</c:v>
                </c:pt>
              </c:numCache>
            </c:numRef>
          </c:val>
          <c:smooth val="0"/>
        </c:ser>
        <c:marker val="1"/>
        <c:axId val="64592296"/>
        <c:axId val="44459753"/>
      </c:lineChart>
      <c:catAx>
        <c:axId val="6459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59753"/>
        <c:crosses val="autoZero"/>
        <c:auto val="1"/>
        <c:lblOffset val="100"/>
        <c:noMultiLvlLbl val="0"/>
      </c:catAx>
      <c:valAx>
        <c:axId val="44459753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9229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　　　　　　　　　　　　　　　　静岡県倉庫協会
</a:t>
            </a:r>
          </a:p>
        </c:rich>
      </c:tx>
      <c:layout>
        <c:manualLayout>
          <c:xMode val="factor"/>
          <c:yMode val="factor"/>
          <c:x val="0.20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25"/>
          <c:w val="0.986"/>
          <c:h val="0.9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593458"/>
        <c:axId val="44470211"/>
      </c:lineChart>
      <c:catAx>
        <c:axId val="64593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70211"/>
        <c:crosses val="autoZero"/>
        <c:auto val="1"/>
        <c:lblOffset val="100"/>
        <c:noMultiLvlLbl val="0"/>
      </c:catAx>
      <c:valAx>
        <c:axId val="44470211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9345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9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  <c:pt idx="8">
                  <c:v>15</c:v>
                </c:pt>
                <c:pt idx="9">
                  <c:v>16</c:v>
                </c:pt>
                <c:pt idx="10">
                  <c:v>14.4</c:v>
                </c:pt>
                <c:pt idx="11">
                  <c:v>14.4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12</c:v>
                </c:pt>
                <c:pt idx="1">
                  <c:v>11.2</c:v>
                </c:pt>
                <c:pt idx="2">
                  <c:v>11.2</c:v>
                </c:pt>
                <c:pt idx="3">
                  <c:v>13.5</c:v>
                </c:pt>
                <c:pt idx="4">
                  <c:v>13.4</c:v>
                </c:pt>
                <c:pt idx="5">
                  <c:v>13</c:v>
                </c:pt>
                <c:pt idx="6">
                  <c:v>15</c:v>
                </c:pt>
                <c:pt idx="7">
                  <c:v>12.9</c:v>
                </c:pt>
                <c:pt idx="8">
                  <c:v>14.4</c:v>
                </c:pt>
                <c:pt idx="9">
                  <c:v>13.7</c:v>
                </c:pt>
                <c:pt idx="10">
                  <c:v>14.6</c:v>
                </c:pt>
                <c:pt idx="11">
                  <c:v>14.4</c:v>
                </c:pt>
              </c:numCache>
            </c:numRef>
          </c:val>
          <c:smooth val="0"/>
        </c:ser>
        <c:marker val="1"/>
        <c:axId val="64687580"/>
        <c:axId val="45317309"/>
      </c:lineChart>
      <c:catAx>
        <c:axId val="646875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17309"/>
        <c:crosses val="autoZero"/>
        <c:auto val="1"/>
        <c:lblOffset val="100"/>
        <c:noMultiLvlLbl val="0"/>
      </c:catAx>
      <c:valAx>
        <c:axId val="45317309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8758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　　　　　　　　　　　　　静岡県倉庫協会</a:t>
            </a:r>
          </a:p>
        </c:rich>
      </c:tx>
      <c:layout>
        <c:manualLayout>
          <c:xMode val="factor"/>
          <c:yMode val="factor"/>
          <c:x val="0.19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  <c:pt idx="8">
                  <c:v>26.6</c:v>
                </c:pt>
                <c:pt idx="9">
                  <c:v>26.8</c:v>
                </c:pt>
                <c:pt idx="10">
                  <c:v>27.2</c:v>
                </c:pt>
                <c:pt idx="11">
                  <c:v>27.9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28.5</c:v>
                </c:pt>
                <c:pt idx="1">
                  <c:v>27.3</c:v>
                </c:pt>
                <c:pt idx="2">
                  <c:v>25.9</c:v>
                </c:pt>
                <c:pt idx="3">
                  <c:v>25.3</c:v>
                </c:pt>
                <c:pt idx="4">
                  <c:v>25.8</c:v>
                </c:pt>
                <c:pt idx="5">
                  <c:v>25.1</c:v>
                </c:pt>
                <c:pt idx="6">
                  <c:v>25.2</c:v>
                </c:pt>
                <c:pt idx="7">
                  <c:v>24.4</c:v>
                </c:pt>
                <c:pt idx="8">
                  <c:v>24.5</c:v>
                </c:pt>
                <c:pt idx="9">
                  <c:v>23.4</c:v>
                </c:pt>
                <c:pt idx="10">
                  <c:v>23.9</c:v>
                </c:pt>
                <c:pt idx="11">
                  <c:v>23.2</c:v>
                </c:pt>
              </c:numCache>
            </c:numRef>
          </c:val>
          <c:smooth val="0"/>
        </c:ser>
        <c:marker val="1"/>
        <c:axId val="5202598"/>
        <c:axId val="46823383"/>
      </c:lineChart>
      <c:catAx>
        <c:axId val="52025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23383"/>
        <c:crosses val="autoZero"/>
        <c:auto val="1"/>
        <c:lblOffset val="100"/>
        <c:noMultiLvlLbl val="0"/>
      </c:catAx>
      <c:valAx>
        <c:axId val="46823383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25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平成21年12月倉庫使用状況(1～3類）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126630</c:v>
                </c:pt>
                <c:pt idx="1">
                  <c:v>220835</c:v>
                </c:pt>
                <c:pt idx="2">
                  <c:v>219500</c:v>
                </c:pt>
                <c:pt idx="3">
                  <c:v>52774</c:v>
                </c:pt>
                <c:pt idx="4">
                  <c:v>283673</c:v>
                </c:pt>
                <c:pt idx="5">
                  <c:v>405816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63342</c:v>
                </c:pt>
                <c:pt idx="1">
                  <c:v>170844</c:v>
                </c:pt>
                <c:pt idx="2">
                  <c:v>194573</c:v>
                </c:pt>
                <c:pt idx="3">
                  <c:v>41898</c:v>
                </c:pt>
                <c:pt idx="4">
                  <c:v>114221</c:v>
                </c:pt>
                <c:pt idx="5">
                  <c:v>288417</c:v>
                </c:pt>
              </c:numCache>
            </c:numRef>
          </c:val>
          <c:shape val="box"/>
        </c:ser>
        <c:overlap val="100"/>
        <c:shape val="box"/>
        <c:axId val="48582954"/>
        <c:axId val="34593403"/>
      </c:bar3DChart>
      <c:catAx>
        <c:axId val="48582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93403"/>
        <c:crosses val="autoZero"/>
        <c:auto val="1"/>
        <c:lblOffset val="100"/>
        <c:noMultiLvlLbl val="0"/>
      </c:catAx>
      <c:valAx>
        <c:axId val="34593403"/>
        <c:scaling>
          <c:orientation val="minMax"/>
          <c:max val="8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82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"/>
          <c:y val="0.154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　　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7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757264"/>
        <c:axId val="34597649"/>
      </c:lineChart>
      <c:catAx>
        <c:axId val="187572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97649"/>
        <c:crosses val="autoZero"/>
        <c:auto val="1"/>
        <c:lblOffset val="100"/>
        <c:noMultiLvlLbl val="0"/>
      </c:catAx>
      <c:valAx>
        <c:axId val="34597649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572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9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  <c:pt idx="8">
                  <c:v>22</c:v>
                </c:pt>
                <c:pt idx="9">
                  <c:v>20.3</c:v>
                </c:pt>
                <c:pt idx="10">
                  <c:v>16.3</c:v>
                </c:pt>
                <c:pt idx="11">
                  <c:v>18.9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13.6</c:v>
                </c:pt>
                <c:pt idx="1">
                  <c:v>16.7</c:v>
                </c:pt>
                <c:pt idx="2">
                  <c:v>19.2</c:v>
                </c:pt>
                <c:pt idx="3">
                  <c:v>16.9</c:v>
                </c:pt>
                <c:pt idx="4">
                  <c:v>16.3</c:v>
                </c:pt>
                <c:pt idx="5">
                  <c:v>17.7</c:v>
                </c:pt>
                <c:pt idx="6">
                  <c:v>17</c:v>
                </c:pt>
                <c:pt idx="7">
                  <c:v>16.3</c:v>
                </c:pt>
                <c:pt idx="8">
                  <c:v>16.1</c:v>
                </c:pt>
                <c:pt idx="9">
                  <c:v>18.4</c:v>
                </c:pt>
                <c:pt idx="10">
                  <c:v>15.2</c:v>
                </c:pt>
                <c:pt idx="11">
                  <c:v>17.5</c:v>
                </c:pt>
              </c:numCache>
            </c:numRef>
          </c:val>
          <c:smooth val="0"/>
        </c:ser>
        <c:axId val="42943386"/>
        <c:axId val="50946155"/>
      </c:lineChart>
      <c:catAx>
        <c:axId val="429433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46155"/>
        <c:crosses val="autoZero"/>
        <c:auto val="1"/>
        <c:lblOffset val="100"/>
        <c:noMultiLvlLbl val="0"/>
      </c:catAx>
      <c:valAx>
        <c:axId val="50946155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4338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192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  <c:pt idx="8">
                  <c:v>38.2</c:v>
                </c:pt>
                <c:pt idx="9">
                  <c:v>38.6</c:v>
                </c:pt>
                <c:pt idx="10">
                  <c:v>37.4</c:v>
                </c:pt>
                <c:pt idx="11">
                  <c:v>36.8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34.2</c:v>
                </c:pt>
                <c:pt idx="1">
                  <c:v>34.5</c:v>
                </c:pt>
                <c:pt idx="2">
                  <c:v>36.2</c:v>
                </c:pt>
                <c:pt idx="3">
                  <c:v>34.8</c:v>
                </c:pt>
                <c:pt idx="4">
                  <c:v>35.1</c:v>
                </c:pt>
                <c:pt idx="5">
                  <c:v>34.9</c:v>
                </c:pt>
                <c:pt idx="6">
                  <c:v>33.2</c:v>
                </c:pt>
                <c:pt idx="7">
                  <c:v>33.6</c:v>
                </c:pt>
                <c:pt idx="8">
                  <c:v>31.8</c:v>
                </c:pt>
                <c:pt idx="9">
                  <c:v>33.1</c:v>
                </c:pt>
                <c:pt idx="10">
                  <c:v>32.3</c:v>
                </c:pt>
                <c:pt idx="11">
                  <c:v>30.6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55862212"/>
        <c:axId val="32997861"/>
      </c:lineChart>
      <c:catAx>
        <c:axId val="558622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97861"/>
        <c:crosses val="autoZero"/>
        <c:auto val="1"/>
        <c:lblOffset val="100"/>
        <c:noMultiLvlLbl val="0"/>
      </c:catAx>
      <c:valAx>
        <c:axId val="32997861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6221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8545294"/>
        <c:axId val="55581055"/>
      </c:lineChart>
      <c:catAx>
        <c:axId val="285452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81055"/>
        <c:crosses val="autoZero"/>
        <c:auto val="1"/>
        <c:lblOffset val="100"/>
        <c:noMultiLvlLbl val="0"/>
      </c:catAx>
      <c:valAx>
        <c:axId val="55581055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452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  <c:pt idx="8">
                  <c:v>36.7</c:v>
                </c:pt>
                <c:pt idx="9">
                  <c:v>41.6</c:v>
                </c:pt>
                <c:pt idx="10">
                  <c:v>35</c:v>
                </c:pt>
                <c:pt idx="11">
                  <c:v>33.5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28.1</c:v>
                </c:pt>
                <c:pt idx="1">
                  <c:v>35.6</c:v>
                </c:pt>
                <c:pt idx="2">
                  <c:v>40.9</c:v>
                </c:pt>
                <c:pt idx="3">
                  <c:v>53.1</c:v>
                </c:pt>
                <c:pt idx="4">
                  <c:v>36.7</c:v>
                </c:pt>
                <c:pt idx="5">
                  <c:v>63.7</c:v>
                </c:pt>
                <c:pt idx="6">
                  <c:v>68.9</c:v>
                </c:pt>
                <c:pt idx="7">
                  <c:v>34.9</c:v>
                </c:pt>
                <c:pt idx="8">
                  <c:v>40.1</c:v>
                </c:pt>
                <c:pt idx="9">
                  <c:v>39.1</c:v>
                </c:pt>
                <c:pt idx="10">
                  <c:v>34.2</c:v>
                </c:pt>
                <c:pt idx="11">
                  <c:v>35</c:v>
                </c:pt>
              </c:numCache>
            </c:numRef>
          </c:val>
          <c:smooth val="0"/>
        </c:ser>
        <c:marker val="1"/>
        <c:axId val="30467448"/>
        <c:axId val="5771577"/>
      </c:lineChart>
      <c:catAx>
        <c:axId val="304674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1577"/>
        <c:crosses val="autoZero"/>
        <c:auto val="1"/>
        <c:lblOffset val="100"/>
        <c:noMultiLvlLbl val="0"/>
      </c:catAx>
      <c:valAx>
        <c:axId val="5771577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6744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保管残高の推移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6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  <c:pt idx="8">
                  <c:v>31.6</c:v>
                </c:pt>
                <c:pt idx="9">
                  <c:v>33.2</c:v>
                </c:pt>
                <c:pt idx="10">
                  <c:v>35.7</c:v>
                </c:pt>
                <c:pt idx="11">
                  <c:v>33.7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32.6</c:v>
                </c:pt>
                <c:pt idx="1">
                  <c:v>33.2</c:v>
                </c:pt>
                <c:pt idx="2">
                  <c:v>34.9</c:v>
                </c:pt>
                <c:pt idx="3">
                  <c:v>32.2</c:v>
                </c:pt>
                <c:pt idx="4">
                  <c:v>35.3</c:v>
                </c:pt>
                <c:pt idx="5">
                  <c:v>35.5</c:v>
                </c:pt>
                <c:pt idx="6">
                  <c:v>32</c:v>
                </c:pt>
                <c:pt idx="7">
                  <c:v>29.3</c:v>
                </c:pt>
                <c:pt idx="8">
                  <c:v>26.7</c:v>
                </c:pt>
                <c:pt idx="9">
                  <c:v>30.4</c:v>
                </c:pt>
                <c:pt idx="10">
                  <c:v>36.6</c:v>
                </c:pt>
                <c:pt idx="11">
                  <c:v>31.7</c:v>
                </c:pt>
              </c:numCache>
            </c:numRef>
          </c:val>
          <c:smooth val="0"/>
        </c:ser>
        <c:marker val="1"/>
        <c:axId val="51944194"/>
        <c:axId val="64844563"/>
      </c:lineChart>
      <c:catAx>
        <c:axId val="519441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44563"/>
        <c:crosses val="autoZero"/>
        <c:auto val="1"/>
        <c:lblOffset val="100"/>
        <c:noMultiLvlLbl val="0"/>
      </c:catAx>
      <c:valAx>
        <c:axId val="6484456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4419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2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730156"/>
        <c:axId val="17918221"/>
      </c:lineChart>
      <c:catAx>
        <c:axId val="467301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18221"/>
        <c:crosses val="autoZero"/>
        <c:auto val="1"/>
        <c:lblOffset val="100"/>
        <c:noMultiLvlLbl val="0"/>
      </c:catAx>
      <c:valAx>
        <c:axId val="17918221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3015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入庫高の推移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1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  <c:pt idx="8">
                  <c:v>13.3</c:v>
                </c:pt>
                <c:pt idx="9">
                  <c:v>13.5</c:v>
                </c:pt>
                <c:pt idx="10">
                  <c:v>11.8</c:v>
                </c:pt>
                <c:pt idx="11">
                  <c:v>12.7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9.4</c:v>
                </c:pt>
                <c:pt idx="1">
                  <c:v>10.4</c:v>
                </c:pt>
                <c:pt idx="2">
                  <c:v>13.7</c:v>
                </c:pt>
                <c:pt idx="3">
                  <c:v>13.6</c:v>
                </c:pt>
                <c:pt idx="4">
                  <c:v>14.1</c:v>
                </c:pt>
                <c:pt idx="5">
                  <c:v>15.9</c:v>
                </c:pt>
                <c:pt idx="6">
                  <c:v>15</c:v>
                </c:pt>
                <c:pt idx="7">
                  <c:v>11.9</c:v>
                </c:pt>
                <c:pt idx="8">
                  <c:v>13.4</c:v>
                </c:pt>
                <c:pt idx="9">
                  <c:v>14.6</c:v>
                </c:pt>
                <c:pt idx="10">
                  <c:v>12.4</c:v>
                </c:pt>
                <c:pt idx="11">
                  <c:v>13</c:v>
                </c:pt>
              </c:numCache>
            </c:numRef>
          </c:val>
          <c:smooth val="0"/>
        </c:ser>
        <c:marker val="1"/>
        <c:axId val="27046262"/>
        <c:axId val="42089767"/>
      </c:lineChart>
      <c:catAx>
        <c:axId val="270462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89767"/>
        <c:crosses val="autoZero"/>
        <c:auto val="1"/>
        <c:lblOffset val="100"/>
        <c:noMultiLvlLbl val="0"/>
      </c:catAx>
      <c:valAx>
        <c:axId val="42089767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4626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月末保管残高の推移　　　　　　　　　　　　　　静岡県倉庫協会</a:t>
            </a:r>
          </a:p>
        </c:rich>
      </c:tx>
      <c:layout>
        <c:manualLayout>
          <c:xMode val="factor"/>
          <c:yMode val="factor"/>
          <c:x val="0.19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13.5</c:v>
                </c:pt>
                <c:pt idx="10">
                  <c:v>13.2</c:v>
                </c:pt>
                <c:pt idx="11">
                  <c:v>12.2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11.9</c:v>
                </c:pt>
                <c:pt idx="1">
                  <c:v>12.3</c:v>
                </c:pt>
                <c:pt idx="2">
                  <c:v>13.3</c:v>
                </c:pt>
                <c:pt idx="3">
                  <c:v>13.8</c:v>
                </c:pt>
                <c:pt idx="4">
                  <c:v>14.8</c:v>
                </c:pt>
                <c:pt idx="5">
                  <c:v>16.1</c:v>
                </c:pt>
                <c:pt idx="6">
                  <c:v>14.3</c:v>
                </c:pt>
                <c:pt idx="7">
                  <c:v>13.1</c:v>
                </c:pt>
                <c:pt idx="8">
                  <c:v>12.7</c:v>
                </c:pt>
                <c:pt idx="9">
                  <c:v>13.9</c:v>
                </c:pt>
                <c:pt idx="10">
                  <c:v>13.2</c:v>
                </c:pt>
                <c:pt idx="11">
                  <c:v>11.4</c:v>
                </c:pt>
              </c:numCache>
            </c:numRef>
          </c:val>
          <c:smooth val="0"/>
        </c:ser>
        <c:marker val="1"/>
        <c:axId val="43263584"/>
        <c:axId val="53827937"/>
      </c:lineChart>
      <c:catAx>
        <c:axId val="432635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27937"/>
        <c:crosses val="autoZero"/>
        <c:auto val="1"/>
        <c:lblOffset val="100"/>
        <c:noMultiLvlLbl val="0"/>
      </c:catAx>
      <c:valAx>
        <c:axId val="53827937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6358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8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689386"/>
        <c:axId val="65095611"/>
      </c:lineChart>
      <c:catAx>
        <c:axId val="146893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95611"/>
        <c:crosses val="autoZero"/>
        <c:auto val="1"/>
        <c:lblOffset val="100"/>
        <c:noMultiLvlLbl val="0"/>
      </c:catAx>
      <c:valAx>
        <c:axId val="65095611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893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  <c:pt idx="8">
                  <c:v>82.8</c:v>
                </c:pt>
                <c:pt idx="9">
                  <c:v>88.5</c:v>
                </c:pt>
                <c:pt idx="10">
                  <c:v>79.9</c:v>
                </c:pt>
                <c:pt idx="11">
                  <c:v>75.4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58.3</c:v>
                </c:pt>
                <c:pt idx="1">
                  <c:v>60.6</c:v>
                </c:pt>
                <c:pt idx="2">
                  <c:v>70.7</c:v>
                </c:pt>
                <c:pt idx="3">
                  <c:v>69.6</c:v>
                </c:pt>
                <c:pt idx="4">
                  <c:v>66.6</c:v>
                </c:pt>
                <c:pt idx="5">
                  <c:v>73.5</c:v>
                </c:pt>
                <c:pt idx="6">
                  <c:v>74.6</c:v>
                </c:pt>
                <c:pt idx="7">
                  <c:v>62.3</c:v>
                </c:pt>
                <c:pt idx="8">
                  <c:v>66.7</c:v>
                </c:pt>
                <c:pt idx="9">
                  <c:v>69.3</c:v>
                </c:pt>
                <c:pt idx="10">
                  <c:v>65.3</c:v>
                </c:pt>
                <c:pt idx="11">
                  <c:v>68.3</c:v>
                </c:pt>
              </c:numCache>
            </c:numRef>
          </c:val>
          <c:smooth val="0"/>
        </c:ser>
        <c:marker val="1"/>
        <c:axId val="42905172"/>
        <c:axId val="50602229"/>
      </c:lineChart>
      <c:catAx>
        <c:axId val="42905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02229"/>
        <c:crosses val="autoZero"/>
        <c:auto val="1"/>
        <c:lblOffset val="100"/>
        <c:noMultiLvlLbl val="0"/>
      </c:catAx>
      <c:valAx>
        <c:axId val="50602229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0517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入庫高の推移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1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  <c:pt idx="8">
                  <c:v>20.8</c:v>
                </c:pt>
                <c:pt idx="9">
                  <c:v>25.2</c:v>
                </c:pt>
                <c:pt idx="10">
                  <c:v>24.7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14.3</c:v>
                </c:pt>
                <c:pt idx="1">
                  <c:v>12.8</c:v>
                </c:pt>
                <c:pt idx="2">
                  <c:v>16.6</c:v>
                </c:pt>
                <c:pt idx="3">
                  <c:v>13.5</c:v>
                </c:pt>
                <c:pt idx="4">
                  <c:v>11.3</c:v>
                </c:pt>
                <c:pt idx="5">
                  <c:v>13.3</c:v>
                </c:pt>
                <c:pt idx="6">
                  <c:v>13.8</c:v>
                </c:pt>
                <c:pt idx="7">
                  <c:v>11.1</c:v>
                </c:pt>
                <c:pt idx="8">
                  <c:v>12.6</c:v>
                </c:pt>
                <c:pt idx="9">
                  <c:v>12.1</c:v>
                </c:pt>
                <c:pt idx="10">
                  <c:v>13.4</c:v>
                </c:pt>
                <c:pt idx="11">
                  <c:v>13.7</c:v>
                </c:pt>
              </c:numCache>
            </c:numRef>
          </c:val>
          <c:smooth val="0"/>
        </c:ser>
        <c:marker val="1"/>
        <c:axId val="48989588"/>
        <c:axId val="38253109"/>
      </c:lineChart>
      <c:catAx>
        <c:axId val="489895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53109"/>
        <c:crosses val="autoZero"/>
        <c:auto val="1"/>
        <c:lblOffset val="100"/>
        <c:noMultiLvlLbl val="0"/>
      </c:catAx>
      <c:valAx>
        <c:axId val="38253109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8958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月末保管残高の推移 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             静岡県倉庫協会</a:t>
            </a:r>
          </a:p>
        </c:rich>
      </c:tx>
      <c:layout>
        <c:manualLayout>
          <c:xMode val="factor"/>
          <c:yMode val="factor"/>
          <c:x val="0.22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  <c:pt idx="8">
                  <c:v>27.1</c:v>
                </c:pt>
                <c:pt idx="9">
                  <c:v>27.7</c:v>
                </c:pt>
                <c:pt idx="10">
                  <c:v>28.5</c:v>
                </c:pt>
                <c:pt idx="11">
                  <c:v>27.5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29</c:v>
                </c:pt>
                <c:pt idx="1">
                  <c:v>28</c:v>
                </c:pt>
                <c:pt idx="2">
                  <c:v>26.5</c:v>
                </c:pt>
                <c:pt idx="3">
                  <c:v>25.4</c:v>
                </c:pt>
                <c:pt idx="4">
                  <c:v>25</c:v>
                </c:pt>
                <c:pt idx="5">
                  <c:v>24.5</c:v>
                </c:pt>
                <c:pt idx="6">
                  <c:v>24.4</c:v>
                </c:pt>
                <c:pt idx="7">
                  <c:v>23.2</c:v>
                </c:pt>
                <c:pt idx="8">
                  <c:v>22.6</c:v>
                </c:pt>
                <c:pt idx="9">
                  <c:v>22.2</c:v>
                </c:pt>
                <c:pt idx="10">
                  <c:v>22.6</c:v>
                </c:pt>
                <c:pt idx="11">
                  <c:v>21.7</c:v>
                </c:pt>
              </c:numCache>
            </c:numRef>
          </c:val>
          <c:smooth val="0"/>
        </c:ser>
        <c:marker val="1"/>
        <c:axId val="8733662"/>
        <c:axId val="11494095"/>
      </c:lineChart>
      <c:catAx>
        <c:axId val="87336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94095"/>
        <c:crosses val="autoZero"/>
        <c:auto val="1"/>
        <c:lblOffset val="100"/>
        <c:noMultiLvlLbl val="0"/>
      </c:catAx>
      <c:valAx>
        <c:axId val="11494095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336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回転率の推移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20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337992"/>
        <c:axId val="58606473"/>
      </c:lineChart>
      <c:catAx>
        <c:axId val="363379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06473"/>
        <c:crosses val="autoZero"/>
        <c:auto val="1"/>
        <c:lblOffset val="100"/>
        <c:noMultiLvlLbl val="0"/>
      </c:catAx>
      <c:valAx>
        <c:axId val="58606473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379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  <c:pt idx="8">
                  <c:v>118</c:v>
                </c:pt>
                <c:pt idx="9">
                  <c:v>120</c:v>
                </c:pt>
                <c:pt idx="10">
                  <c:v>120.3</c:v>
                </c:pt>
                <c:pt idx="11">
                  <c:v>118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116.1</c:v>
                </c:pt>
                <c:pt idx="1">
                  <c:v>114.5</c:v>
                </c:pt>
                <c:pt idx="2">
                  <c:v>114.7</c:v>
                </c:pt>
                <c:pt idx="3">
                  <c:v>111.1</c:v>
                </c:pt>
                <c:pt idx="4">
                  <c:v>114</c:v>
                </c:pt>
                <c:pt idx="5">
                  <c:v>113.8</c:v>
                </c:pt>
                <c:pt idx="6">
                  <c:v>108.8</c:v>
                </c:pt>
                <c:pt idx="7">
                  <c:v>105.6</c:v>
                </c:pt>
                <c:pt idx="8">
                  <c:v>102.2</c:v>
                </c:pt>
                <c:pt idx="9">
                  <c:v>103.6</c:v>
                </c:pt>
                <c:pt idx="10">
                  <c:v>103.7</c:v>
                </c:pt>
                <c:pt idx="11">
                  <c:v>97.8</c:v>
                </c:pt>
              </c:numCache>
            </c:numRef>
          </c:val>
          <c:smooth val="0"/>
        </c:ser>
        <c:marker val="1"/>
        <c:axId val="52766878"/>
        <c:axId val="5139855"/>
      </c:lineChart>
      <c:catAx>
        <c:axId val="52766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9855"/>
        <c:crosses val="autoZero"/>
        <c:auto val="1"/>
        <c:lblOffset val="100"/>
        <c:noMultiLvlLbl val="0"/>
      </c:catAx>
      <c:valAx>
        <c:axId val="5139855"/>
        <c:scaling>
          <c:orientation val="minMax"/>
          <c:max val="13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6687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258696"/>
        <c:axId val="13675081"/>
      </c:lineChart>
      <c:catAx>
        <c:axId val="46258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75081"/>
        <c:crosses val="autoZero"/>
        <c:auto val="1"/>
        <c:lblOffset val="100"/>
        <c:noMultiLvlLbl val="0"/>
      </c:catAx>
      <c:valAx>
        <c:axId val="13675081"/>
        <c:scaling>
          <c:orientation val="minMax"/>
          <c:max val="9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5869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その他の日用品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115554</c:v>
                </c:pt>
                <c:pt idx="1">
                  <c:v>110866</c:v>
                </c:pt>
                <c:pt idx="2">
                  <c:v>75494</c:v>
                </c:pt>
                <c:pt idx="3">
                  <c:v>47570</c:v>
                </c:pt>
                <c:pt idx="4">
                  <c:v>40501</c:v>
                </c:pt>
                <c:pt idx="5">
                  <c:v>39784</c:v>
                </c:pt>
                <c:pt idx="6">
                  <c:v>36443</c:v>
                </c:pt>
                <c:pt idx="7">
                  <c:v>29453</c:v>
                </c:pt>
                <c:pt idx="8">
                  <c:v>26337</c:v>
                </c:pt>
                <c:pt idx="9">
                  <c:v>21440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その他の日用品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100561</c:v>
                </c:pt>
                <c:pt idx="1">
                  <c:v>116049</c:v>
                </c:pt>
                <c:pt idx="2">
                  <c:v>89651</c:v>
                </c:pt>
                <c:pt idx="3">
                  <c:v>52262</c:v>
                </c:pt>
                <c:pt idx="4">
                  <c:v>40646</c:v>
                </c:pt>
                <c:pt idx="5">
                  <c:v>46069</c:v>
                </c:pt>
                <c:pt idx="6">
                  <c:v>33025</c:v>
                </c:pt>
                <c:pt idx="7">
                  <c:v>40401</c:v>
                </c:pt>
                <c:pt idx="8">
                  <c:v>21822</c:v>
                </c:pt>
                <c:pt idx="9">
                  <c:v>22215</c:v>
                </c:pt>
              </c:numCache>
            </c:numRef>
          </c:val>
        </c:ser>
        <c:axId val="55966866"/>
        <c:axId val="33939747"/>
      </c:barChart>
      <c:catAx>
        <c:axId val="55966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39747"/>
        <c:crosses val="autoZero"/>
        <c:auto val="1"/>
        <c:lblOffset val="100"/>
        <c:noMultiLvlLbl val="0"/>
      </c:catAx>
      <c:valAx>
        <c:axId val="33939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66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2"/>
          <c:y val="0.1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平成21年12月入庫高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その他の食料工業品</c:v>
                  </c:pt>
                  <c:pt idx="4">
                    <c:v>その他の日用品</c:v>
                  </c:pt>
                  <c:pt idx="5">
                    <c:v>雑品</c:v>
                  </c:pt>
                  <c:pt idx="6">
                    <c:v>その他の製造工業品</c:v>
                  </c:pt>
                  <c:pt idx="7">
                    <c:v>鉄鋼</c:v>
                  </c:pt>
                  <c:pt idx="8">
                    <c:v>合成樹脂</c:v>
                  </c:pt>
                  <c:pt idx="9">
                    <c:v>その他の化学工業品</c:v>
                  </c:pt>
                  <c:pt idx="10">
                    <c:v>その他</c:v>
                  </c:pt>
                </c:lvl>
                <c:lvl>
                  <c:pt idx="0">
                    <c:v>115,554 </c:v>
                  </c:pt>
                  <c:pt idx="1">
                    <c:v>110,866 </c:v>
                  </c:pt>
                  <c:pt idx="2">
                    <c:v>75,494 </c:v>
                  </c:pt>
                  <c:pt idx="3">
                    <c:v>47,570 </c:v>
                  </c:pt>
                  <c:pt idx="4">
                    <c:v>40,501 </c:v>
                  </c:pt>
                  <c:pt idx="5">
                    <c:v>39,784 </c:v>
                  </c:pt>
                  <c:pt idx="6">
                    <c:v>36,443 </c:v>
                  </c:pt>
                  <c:pt idx="7">
                    <c:v>29,453 </c:v>
                  </c:pt>
                  <c:pt idx="8">
                    <c:v>26,337 </c:v>
                  </c:pt>
                  <c:pt idx="9">
                    <c:v>21,440 </c:v>
                  </c:pt>
                  <c:pt idx="10">
                    <c:v>139,566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115554</c:v>
                </c:pt>
                <c:pt idx="1">
                  <c:v>110866</c:v>
                </c:pt>
                <c:pt idx="2">
                  <c:v>75494</c:v>
                </c:pt>
                <c:pt idx="3">
                  <c:v>47570</c:v>
                </c:pt>
                <c:pt idx="4">
                  <c:v>40501</c:v>
                </c:pt>
                <c:pt idx="5">
                  <c:v>39784</c:v>
                </c:pt>
                <c:pt idx="6">
                  <c:v>36443</c:v>
                </c:pt>
                <c:pt idx="7">
                  <c:v>29453</c:v>
                </c:pt>
                <c:pt idx="8">
                  <c:v>26337</c:v>
                </c:pt>
                <c:pt idx="9">
                  <c:v>21440</c:v>
                </c:pt>
                <c:pt idx="10">
                  <c:v>139566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平成20年12月入庫高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65"/>
          <c:w val="0.8885"/>
          <c:h val="0.752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その他の食料工業品</c:v>
                  </c:pt>
                  <c:pt idx="4">
                    <c:v>その他の日用品</c:v>
                  </c:pt>
                  <c:pt idx="5">
                    <c:v>雑品</c:v>
                  </c:pt>
                  <c:pt idx="6">
                    <c:v>その他の製造工業品</c:v>
                  </c:pt>
                  <c:pt idx="7">
                    <c:v>鉄鋼</c:v>
                  </c:pt>
                  <c:pt idx="8">
                    <c:v>合成樹脂</c:v>
                  </c:pt>
                  <c:pt idx="9">
                    <c:v>その他の化学工業品</c:v>
                  </c:pt>
                  <c:pt idx="10">
                    <c:v>その他</c:v>
                  </c:pt>
                </c:lvl>
                <c:lvl>
                  <c:pt idx="0">
                    <c:v>100,561 </c:v>
                  </c:pt>
                  <c:pt idx="1">
                    <c:v>116,049 </c:v>
                  </c:pt>
                  <c:pt idx="2">
                    <c:v>89,651 </c:v>
                  </c:pt>
                  <c:pt idx="3">
                    <c:v>52,262 </c:v>
                  </c:pt>
                  <c:pt idx="4">
                    <c:v>40,646 </c:v>
                  </c:pt>
                  <c:pt idx="5">
                    <c:v>46,069 </c:v>
                  </c:pt>
                  <c:pt idx="6">
                    <c:v>33,025 </c:v>
                  </c:pt>
                  <c:pt idx="7">
                    <c:v>40,401 </c:v>
                  </c:pt>
                  <c:pt idx="8">
                    <c:v>21,822 </c:v>
                  </c:pt>
                  <c:pt idx="9">
                    <c:v>22,215 </c:v>
                  </c:pt>
                  <c:pt idx="10">
                    <c:v>190,827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100561</c:v>
                </c:pt>
                <c:pt idx="1">
                  <c:v>116049</c:v>
                </c:pt>
                <c:pt idx="2">
                  <c:v>89651</c:v>
                </c:pt>
                <c:pt idx="3">
                  <c:v>52262</c:v>
                </c:pt>
                <c:pt idx="4">
                  <c:v>40646</c:v>
                </c:pt>
                <c:pt idx="5">
                  <c:v>46069</c:v>
                </c:pt>
                <c:pt idx="6">
                  <c:v>33025</c:v>
                </c:pt>
                <c:pt idx="7">
                  <c:v>40401</c:v>
                </c:pt>
                <c:pt idx="8">
                  <c:v>21822</c:v>
                </c:pt>
                <c:pt idx="9">
                  <c:v>22215</c:v>
                </c:pt>
                <c:pt idx="10">
                  <c:v>190827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683,008トン
,124トン224
トン
トン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753,528トン
トン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0.71375</cdr:x>
      <cdr:y>0</cdr:y>
    </cdr:from>
    <cdr:to>
      <cdr:x>0.869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0"/>
          <a:ext cx="1133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 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0.006</cdr:y>
    </cdr:from>
    <cdr:to>
      <cdr:x>0.93525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28575"/>
        <a:ext cx="71723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0.13175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0.48525</cdr:x>
      <cdr:y>0.25775</cdr:y>
    </cdr:from>
    <cdr:to>
      <cdr:x>0.77875</cdr:x>
      <cdr:y>0.39375</cdr:y>
    </cdr:to>
    <cdr:sp>
      <cdr:nvSpPr>
        <cdr:cNvPr id="3" name="TextBox 4"/>
        <cdr:cNvSpPr txBox="1">
          <a:spLocks noChangeArrowheads="1"/>
        </cdr:cNvSpPr>
      </cdr:nvSpPr>
      <cdr:spPr>
        <a:xfrm>
          <a:off x="4810125" y="1476375"/>
          <a:ext cx="29146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0.47025</cdr:x>
      <cdr:y>0.81325</cdr:y>
    </cdr:from>
    <cdr:to>
      <cdr:x>0.7685</cdr:x>
      <cdr:y>0.866</cdr:y>
    </cdr:to>
    <cdr:sp>
      <cdr:nvSpPr>
        <cdr:cNvPr id="4" name="TextBox 5"/>
        <cdr:cNvSpPr txBox="1">
          <a:spLocks noChangeArrowheads="1"/>
        </cdr:cNvSpPr>
      </cdr:nvSpPr>
      <cdr:spPr>
        <a:xfrm>
          <a:off x="4657725" y="4686300"/>
          <a:ext cx="29527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0.13175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0.76575</cdr:x>
      <cdr:y>0.00875</cdr:y>
    </cdr:from>
    <cdr:to>
      <cdr:x>0.915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57212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</cdr:y>
    </cdr:from>
    <cdr:to>
      <cdr:x>0.97925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0.538</cdr:y>
    </cdr:from>
    <cdr:to>
      <cdr:x>0.628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1，179，851トン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0.58525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977，955トン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>
      <xdr:nvSpPr>
        <xdr:cNvPr id="10" name="Line 20"/>
        <xdr:cNvSpPr>
          <a:spLocks/>
        </xdr:cNvSpPr>
      </xdr:nvSpPr>
      <xdr:spPr>
        <a:xfrm flipH="1">
          <a:off x="4838700" y="10848975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11" name="Line 21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>
      <xdr:nvSpPr>
        <xdr:cNvPr id="12" name="Line 22"/>
        <xdr:cNvSpPr>
          <a:spLocks/>
        </xdr:cNvSpPr>
      </xdr:nvSpPr>
      <xdr:spPr>
        <a:xfrm flipV="1">
          <a:off x="4857750" y="10839450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13" name="Line 23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>
      <xdr:nvSpPr>
        <xdr:cNvPr id="14" name="Line 24"/>
        <xdr:cNvSpPr>
          <a:spLocks/>
        </xdr:cNvSpPr>
      </xdr:nvSpPr>
      <xdr:spPr>
        <a:xfrm>
          <a:off x="4838700" y="10829925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>
      <xdr:nvSpPr>
        <xdr:cNvPr id="15" name="Line 25"/>
        <xdr:cNvSpPr>
          <a:spLocks/>
        </xdr:cNvSpPr>
      </xdr:nvSpPr>
      <xdr:spPr>
        <a:xfrm flipH="1">
          <a:off x="4819650" y="10972800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>
      <xdr:nvSpPr>
        <xdr:cNvPr id="16" name="Line 26"/>
        <xdr:cNvSpPr>
          <a:spLocks/>
        </xdr:cNvSpPr>
      </xdr:nvSpPr>
      <xdr:spPr>
        <a:xfrm flipH="1">
          <a:off x="4800600" y="10991850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0.80375</cdr:x>
      <cdr:y>0.018</cdr:y>
    </cdr:from>
    <cdr:to>
      <cdr:x>0.95575</cdr:x>
      <cdr:y>0.084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0.021</cdr:y>
    </cdr:from>
    <cdr:to>
      <cdr:x>0.97125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66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0.296</cdr:y>
    </cdr:from>
    <cdr:to>
      <cdr:x>1</cdr:x>
      <cdr:y>0.8035</cdr:y>
    </cdr:to>
    <cdr:sp>
      <cdr:nvSpPr>
        <cdr:cNvPr id="1" name="TextBox 8"/>
        <cdr:cNvSpPr txBox="1">
          <a:spLocks noChangeArrowheads="1"/>
        </cdr:cNvSpPr>
      </cdr:nvSpPr>
      <cdr:spPr>
        <a:xfrm>
          <a:off x="6981825" y="819150"/>
          <a:ext cx="542925" cy="1419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
平成21年
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0.472</cdr:y>
    </cdr:from>
    <cdr:to>
      <cdr:x>1</cdr:x>
      <cdr:y>0.88175</cdr:y>
    </cdr:to>
    <cdr:sp>
      <cdr:nvSpPr>
        <cdr:cNvPr id="1" name="TextBox 8"/>
        <cdr:cNvSpPr txBox="1">
          <a:spLocks noChangeArrowheads="1"/>
        </cdr:cNvSpPr>
      </cdr:nvSpPr>
      <cdr:spPr>
        <a:xfrm>
          <a:off x="6696075" y="1171575"/>
          <a:ext cx="828675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平成17年
平成18年
平成19年
平成21年
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0.95075</cdr:x>
      <cdr:y>0.39725</cdr:y>
    </cdr:from>
    <cdr:to>
      <cdr:x>1</cdr:x>
      <cdr:y>0.7855</cdr:y>
    </cdr:to>
    <cdr:sp>
      <cdr:nvSpPr>
        <cdr:cNvPr id="1" name="TextBox 8"/>
        <cdr:cNvSpPr txBox="1">
          <a:spLocks noChangeArrowheads="1"/>
        </cdr:cNvSpPr>
      </cdr:nvSpPr>
      <cdr:spPr>
        <a:xfrm>
          <a:off x="7162800" y="1123950"/>
          <a:ext cx="371475" cy="1104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平成21年
平成19年
平成18年
平成20年
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0.90875</cdr:x>
      <cdr:y>0.5485</cdr:y>
    </cdr:from>
    <cdr:to>
      <cdr:x>1</cdr:x>
      <cdr:y>0.7955</cdr:y>
    </cdr:to>
    <cdr:sp>
      <cdr:nvSpPr>
        <cdr:cNvPr id="2" name="TextBox 10"/>
        <cdr:cNvSpPr txBox="1">
          <a:spLocks noChangeArrowheads="1"/>
        </cdr:cNvSpPr>
      </cdr:nvSpPr>
      <cdr:spPr>
        <a:xfrm>
          <a:off x="6829425" y="1571625"/>
          <a:ext cx="6858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平成18年
平成20・21年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0.40575</cdr:x>
      <cdr:y>0.51475</cdr:y>
    </cdr:from>
    <cdr:to>
      <cdr:x>0.5545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２,１８２,５２３㎡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0.67075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143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平成21年12月所管面積（1～3類）</a:t>
          </a:r>
        </a:p>
      </cdr:txBody>
    </cdr:sp>
  </cdr:relSizeAnchor>
  <cdr:relSizeAnchor xmlns:cdr="http://schemas.openxmlformats.org/drawingml/2006/chartDrawing">
    <cdr:from>
      <cdr:x>0.76975</cdr:x>
      <cdr:y>0.0295</cdr:y>
    </cdr:from>
    <cdr:to>
      <cdr:x>0.98625</cdr:x>
      <cdr:y>0.0875</cdr:y>
    </cdr:to>
    <cdr:sp>
      <cdr:nvSpPr>
        <cdr:cNvPr id="3" name="TextBox 3"/>
        <cdr:cNvSpPr txBox="1">
          <a:spLocks noChangeArrowheads="1"/>
        </cdr:cNvSpPr>
      </cdr:nvSpPr>
      <cdr:spPr>
        <a:xfrm>
          <a:off x="4867275" y="133350"/>
          <a:ext cx="1371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0.34475</cdr:y>
    </cdr:from>
    <cdr:to>
      <cdr:x>0.9995</cdr:x>
      <cdr:y>0.96925</cdr:y>
    </cdr:to>
    <cdr:sp>
      <cdr:nvSpPr>
        <cdr:cNvPr id="6" name="TextBox 15"/>
        <cdr:cNvSpPr txBox="1">
          <a:spLocks noChangeArrowheads="1"/>
        </cdr:cNvSpPr>
      </cdr:nvSpPr>
      <cdr:spPr>
        <a:xfrm>
          <a:off x="6753225" y="914400"/>
          <a:ext cx="771525" cy="1657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平成20年
平成18年
平成17年
平成21年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0.94175</cdr:x>
      <cdr:y>0.52475</cdr:y>
    </cdr:from>
    <cdr:to>
      <cdr:x>0.99975</cdr:x>
      <cdr:y>0.91375</cdr:y>
    </cdr:to>
    <cdr:sp>
      <cdr:nvSpPr>
        <cdr:cNvPr id="3" name="TextBox 12"/>
        <cdr:cNvSpPr txBox="1">
          <a:spLocks noChangeArrowheads="1"/>
        </cdr:cNvSpPr>
      </cdr:nvSpPr>
      <cdr:spPr>
        <a:xfrm>
          <a:off x="7058025" y="1466850"/>
          <a:ext cx="438150" cy="1085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平成21年
平成19年
平成18年
平成20年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0.8895</cdr:x>
      <cdr:y>0.419</cdr:y>
    </cdr:from>
    <cdr:to>
      <cdr:x>1</cdr:x>
      <cdr:y>0.86625</cdr:y>
    </cdr:to>
    <cdr:sp>
      <cdr:nvSpPr>
        <cdr:cNvPr id="5" name="TextBox 13"/>
        <cdr:cNvSpPr txBox="1">
          <a:spLocks noChangeArrowheads="1"/>
        </cdr:cNvSpPr>
      </cdr:nvSpPr>
      <cdr:spPr>
        <a:xfrm>
          <a:off x="6753225" y="1143000"/>
          <a:ext cx="838200" cy="1219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平成20年
平成18年
平成21年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0.8755</cdr:x>
      <cdr:y>0.41225</cdr:y>
    </cdr:from>
    <cdr:to>
      <cdr:x>1</cdr:x>
      <cdr:y>0.8525</cdr:y>
    </cdr:to>
    <cdr:sp>
      <cdr:nvSpPr>
        <cdr:cNvPr id="8" name="TextBox 16"/>
        <cdr:cNvSpPr txBox="1">
          <a:spLocks noChangeArrowheads="1"/>
        </cdr:cNvSpPr>
      </cdr:nvSpPr>
      <cdr:spPr>
        <a:xfrm>
          <a:off x="6648450" y="1104900"/>
          <a:ext cx="9429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平成20年
平成19年
平成18年
平成21年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0.91225</cdr:x>
      <cdr:y>0.36025</cdr:y>
    </cdr:from>
    <cdr:to>
      <cdr:x>1</cdr:x>
      <cdr:y>0.817</cdr:y>
    </cdr:to>
    <cdr:sp>
      <cdr:nvSpPr>
        <cdr:cNvPr id="7" name="TextBox 15"/>
        <cdr:cNvSpPr txBox="1">
          <a:spLocks noChangeArrowheads="1"/>
        </cdr:cNvSpPr>
      </cdr:nvSpPr>
      <cdr:spPr>
        <a:xfrm>
          <a:off x="6934200" y="990600"/>
          <a:ext cx="666750" cy="1257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平成21年
平成17年
平成20年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0.92125</cdr:x>
      <cdr:y>0.43725</cdr:y>
    </cdr:from>
    <cdr:to>
      <cdr:x>0.999</cdr:x>
      <cdr:y>0.889</cdr:y>
    </cdr:to>
    <cdr:sp>
      <cdr:nvSpPr>
        <cdr:cNvPr id="8" name="TextBox 16"/>
        <cdr:cNvSpPr txBox="1">
          <a:spLocks noChangeArrowheads="1"/>
        </cdr:cNvSpPr>
      </cdr:nvSpPr>
      <cdr:spPr>
        <a:xfrm>
          <a:off x="6943725" y="1171575"/>
          <a:ext cx="590550" cy="1219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平成21年
平成20年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0.90525</cdr:x>
      <cdr:y>0.4125</cdr:y>
    </cdr:from>
    <cdr:to>
      <cdr:x>1</cdr:x>
      <cdr:y>0.788</cdr:y>
    </cdr:to>
    <cdr:sp>
      <cdr:nvSpPr>
        <cdr:cNvPr id="8" name="TextBox 15"/>
        <cdr:cNvSpPr txBox="1">
          <a:spLocks noChangeArrowheads="1"/>
        </cdr:cNvSpPr>
      </cdr:nvSpPr>
      <cdr:spPr>
        <a:xfrm>
          <a:off x="6810375" y="1104900"/>
          <a:ext cx="714375" cy="1009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
平成21年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0.94825</cdr:x>
      <cdr:y>0.5225</cdr:y>
    </cdr:from>
    <cdr:to>
      <cdr:x>1</cdr:x>
      <cdr:y>0.90875</cdr:y>
    </cdr:to>
    <cdr:sp>
      <cdr:nvSpPr>
        <cdr:cNvPr id="7" name="TextBox 15"/>
        <cdr:cNvSpPr txBox="1">
          <a:spLocks noChangeArrowheads="1"/>
        </cdr:cNvSpPr>
      </cdr:nvSpPr>
      <cdr:spPr>
        <a:xfrm>
          <a:off x="7143750" y="1457325"/>
          <a:ext cx="390525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平成17年
平成18年
平成19年
平成21年
平成20年</a:t>
          </a:r>
        </a:p>
      </cdr:txBody>
    </cdr:sp>
  </cdr:relSizeAnchor>
  <cdr:relSizeAnchor xmlns:cdr="http://schemas.openxmlformats.org/drawingml/2006/chartDrawing">
    <cdr:from>
      <cdr:x>0.919</cdr:x>
      <cdr:y>0.9885</cdr:y>
    </cdr:from>
    <cdr:to>
      <cdr:x>0.99625</cdr:x>
      <cdr:y>0.998</cdr:y>
    </cdr:to>
    <cdr:sp>
      <cdr:nvSpPr>
        <cdr:cNvPr id="8" name="TextBox 16"/>
        <cdr:cNvSpPr txBox="1">
          <a:spLocks noChangeArrowheads="1"/>
        </cdr:cNvSpPr>
      </cdr:nvSpPr>
      <cdr:spPr>
        <a:xfrm>
          <a:off x="6915150" y="2752725"/>
          <a:ext cx="5810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</cdr:x>
      <cdr:y>0.1375</cdr:y>
    </cdr:from>
    <cdr:to>
      <cdr:x>0.634</cdr:x>
      <cdr:y>0.19225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628650"/>
          <a:ext cx="790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利用率（％）</a:t>
          </a:r>
          <a:r>
            <a:rPr lang="en-US" cap="none" sz="152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0.151</cdr:x>
      <cdr:y>0.5905</cdr:y>
    </cdr:from>
    <cdr:to>
      <cdr:x>0.248</cdr:x>
      <cdr:y>0.64525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0" y="2705100"/>
          <a:ext cx="6191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66.7%</a:t>
          </a:r>
        </a:p>
      </cdr:txBody>
    </cdr:sp>
  </cdr:relSizeAnchor>
  <cdr:relSizeAnchor xmlns:cdr="http://schemas.openxmlformats.org/drawingml/2006/chartDrawing">
    <cdr:from>
      <cdr:x>0.286</cdr:x>
      <cdr:y>0.413</cdr:y>
    </cdr:from>
    <cdr:to>
      <cdr:x>0.383</cdr:x>
      <cdr:y>0.468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0" y="1895475"/>
          <a:ext cx="619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56.4%</a:t>
          </a:r>
        </a:p>
      </cdr:txBody>
    </cdr:sp>
  </cdr:relSizeAnchor>
  <cdr:relSizeAnchor xmlns:cdr="http://schemas.openxmlformats.org/drawingml/2006/chartDrawing">
    <cdr:from>
      <cdr:x>0.426</cdr:x>
      <cdr:y>0.401</cdr:y>
    </cdr:from>
    <cdr:to>
      <cdr:x>0.523</cdr:x>
      <cdr:y>0.45575</cdr:y>
    </cdr:to>
    <cdr:sp>
      <cdr:nvSpPr>
        <cdr:cNvPr id="4" name="TextBox 4"/>
        <cdr:cNvSpPr txBox="1">
          <a:spLocks noChangeArrowheads="1"/>
        </cdr:cNvSpPr>
      </cdr:nvSpPr>
      <cdr:spPr>
        <a:xfrm>
          <a:off x="2705100" y="1838325"/>
          <a:ext cx="6191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53.0%</a:t>
          </a:r>
        </a:p>
      </cdr:txBody>
    </cdr:sp>
  </cdr:relSizeAnchor>
  <cdr:relSizeAnchor xmlns:cdr="http://schemas.openxmlformats.org/drawingml/2006/chartDrawing">
    <cdr:from>
      <cdr:x>0.565</cdr:x>
      <cdr:y>0.64525</cdr:y>
    </cdr:from>
    <cdr:to>
      <cdr:x>0.663</cdr:x>
      <cdr:y>0.7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962275"/>
          <a:ext cx="6191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55.7%</a:t>
          </a:r>
        </a:p>
      </cdr:txBody>
    </cdr:sp>
  </cdr:relSizeAnchor>
  <cdr:relSizeAnchor xmlns:cdr="http://schemas.openxmlformats.org/drawingml/2006/chartDrawing">
    <cdr:from>
      <cdr:x>0.693</cdr:x>
      <cdr:y>0.43225</cdr:y>
    </cdr:from>
    <cdr:to>
      <cdr:x>0.79</cdr:x>
      <cdr:y>0.487</cdr:y>
    </cdr:to>
    <cdr:sp>
      <cdr:nvSpPr>
        <cdr:cNvPr id="6" name="TextBox 6"/>
        <cdr:cNvSpPr txBox="1">
          <a:spLocks noChangeArrowheads="1"/>
        </cdr:cNvSpPr>
      </cdr:nvSpPr>
      <cdr:spPr>
        <a:xfrm>
          <a:off x="4400550" y="1981200"/>
          <a:ext cx="6191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71.3%</a:t>
          </a:r>
        </a:p>
      </cdr:txBody>
    </cdr:sp>
  </cdr:relSizeAnchor>
  <cdr:relSizeAnchor xmlns:cdr="http://schemas.openxmlformats.org/drawingml/2006/chartDrawing">
    <cdr:from>
      <cdr:x>0.842</cdr:x>
      <cdr:y>0.14975</cdr:y>
    </cdr:from>
    <cdr:to>
      <cdr:x>0.939</cdr:x>
      <cdr:y>0.2045</cdr:y>
    </cdr:to>
    <cdr:sp>
      <cdr:nvSpPr>
        <cdr:cNvPr id="7" name="TextBox 7"/>
        <cdr:cNvSpPr txBox="1">
          <a:spLocks noChangeArrowheads="1"/>
        </cdr:cNvSpPr>
      </cdr:nvSpPr>
      <cdr:spPr>
        <a:xfrm>
          <a:off x="5343525" y="685800"/>
          <a:ext cx="6191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58.5%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0.92675</cdr:x>
      <cdr:y>0.407</cdr:y>
    </cdr:from>
    <cdr:to>
      <cdr:x>0.99875</cdr:x>
      <cdr:y>0.79975</cdr:y>
    </cdr:to>
    <cdr:sp>
      <cdr:nvSpPr>
        <cdr:cNvPr id="8" name="TextBox 16"/>
        <cdr:cNvSpPr txBox="1">
          <a:spLocks noChangeArrowheads="1"/>
        </cdr:cNvSpPr>
      </cdr:nvSpPr>
      <cdr:spPr>
        <a:xfrm>
          <a:off x="7048500" y="1095375"/>
          <a:ext cx="552450" cy="1066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
平成21年
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0.89575</cdr:x>
      <cdr:y>0.415</cdr:y>
    </cdr:from>
    <cdr:to>
      <cdr:x>1</cdr:x>
      <cdr:y>0.8075</cdr:y>
    </cdr:to>
    <cdr:sp>
      <cdr:nvSpPr>
        <cdr:cNvPr id="8" name="TextBox 21"/>
        <cdr:cNvSpPr txBox="1">
          <a:spLocks noChangeArrowheads="1"/>
        </cdr:cNvSpPr>
      </cdr:nvSpPr>
      <cdr:spPr>
        <a:xfrm>
          <a:off x="6791325" y="1123950"/>
          <a:ext cx="790575" cy="1066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平成20年
平成17年
平成19年
平成21年
平成18年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0.89525</cdr:x>
      <cdr:y>0.12775</cdr:y>
    </cdr:from>
    <cdr:to>
      <cdr:x>1</cdr:x>
      <cdr:y>0.695</cdr:y>
    </cdr:to>
    <cdr:sp>
      <cdr:nvSpPr>
        <cdr:cNvPr id="8" name="TextBox 21"/>
        <cdr:cNvSpPr txBox="1">
          <a:spLocks noChangeArrowheads="1"/>
        </cdr:cNvSpPr>
      </cdr:nvSpPr>
      <cdr:spPr>
        <a:xfrm>
          <a:off x="6810375" y="352425"/>
          <a:ext cx="800100" cy="1590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平成21年
平成19年
平成20年
平成17年
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0.86725</cdr:x>
      <cdr:y>0.39325</cdr:y>
    </cdr:from>
    <cdr:to>
      <cdr:x>0.99975</cdr:x>
      <cdr:y>0.83425</cdr:y>
    </cdr:to>
    <cdr:sp>
      <cdr:nvSpPr>
        <cdr:cNvPr id="8" name="TextBox 15"/>
        <cdr:cNvSpPr txBox="1">
          <a:spLocks noChangeArrowheads="1"/>
        </cdr:cNvSpPr>
      </cdr:nvSpPr>
      <cdr:spPr>
        <a:xfrm>
          <a:off x="6543675" y="1095375"/>
          <a:ext cx="1000125" cy="1238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
平成21年
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0.907</cdr:x>
      <cdr:y>0.18525</cdr:y>
    </cdr:from>
    <cdr:to>
      <cdr:x>0.97825</cdr:x>
      <cdr:y>0.88725</cdr:y>
    </cdr:to>
    <cdr:sp>
      <cdr:nvSpPr>
        <cdr:cNvPr id="7" name="TextBox 14"/>
        <cdr:cNvSpPr txBox="1">
          <a:spLocks noChangeArrowheads="1"/>
        </cdr:cNvSpPr>
      </cdr:nvSpPr>
      <cdr:spPr>
        <a:xfrm>
          <a:off x="6848475" y="485775"/>
          <a:ext cx="542925" cy="1866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平成21年
平成18年
平成17年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0.9255</cdr:x>
      <cdr:y>0.23825</cdr:y>
    </cdr:from>
    <cdr:to>
      <cdr:x>0.9975</cdr:x>
      <cdr:y>0.70975</cdr:y>
    </cdr:to>
    <cdr:sp>
      <cdr:nvSpPr>
        <cdr:cNvPr id="7" name="TextBox 14"/>
        <cdr:cNvSpPr txBox="1">
          <a:spLocks noChangeArrowheads="1"/>
        </cdr:cNvSpPr>
      </cdr:nvSpPr>
      <cdr:spPr>
        <a:xfrm>
          <a:off x="6991350" y="666750"/>
          <a:ext cx="542925" cy="1333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
平成21年
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0.84925</cdr:x>
      <cdr:y>0.007</cdr:y>
    </cdr:from>
    <cdr:to>
      <cdr:x>0.99975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343650" y="19050"/>
          <a:ext cx="11239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0.916</cdr:x>
      <cdr:y>0.342</cdr:y>
    </cdr:from>
    <cdr:to>
      <cdr:x>0.9995</cdr:x>
      <cdr:y>0.91075</cdr:y>
    </cdr:to>
    <cdr:sp>
      <cdr:nvSpPr>
        <cdr:cNvPr id="2" name="TextBox 10"/>
        <cdr:cNvSpPr txBox="1">
          <a:spLocks noChangeArrowheads="1"/>
        </cdr:cNvSpPr>
      </cdr:nvSpPr>
      <cdr:spPr>
        <a:xfrm>
          <a:off x="6848475" y="971550"/>
          <a:ext cx="628650" cy="1628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平成19年
平成17年
平成20年
平成18年
平成21年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0" y="0"/>
          <a:ext cx="981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0.90775</cdr:x>
      <cdr:y>0.18025</cdr:y>
    </cdr:from>
    <cdr:to>
      <cdr:x>0.99975</cdr:x>
      <cdr:y>0.886</cdr:y>
    </cdr:to>
    <cdr:sp>
      <cdr:nvSpPr>
        <cdr:cNvPr id="2" name="TextBox 8"/>
        <cdr:cNvSpPr txBox="1">
          <a:spLocks noChangeArrowheads="1"/>
        </cdr:cNvSpPr>
      </cdr:nvSpPr>
      <cdr:spPr>
        <a:xfrm>
          <a:off x="6762750" y="504825"/>
          <a:ext cx="685800" cy="1981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
平成21年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238875" y="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0.9095</cdr:x>
      <cdr:y>0.34825</cdr:y>
    </cdr:from>
    <cdr:to>
      <cdr:x>1</cdr:x>
      <cdr:y>0.75175</cdr:y>
    </cdr:to>
    <cdr:sp>
      <cdr:nvSpPr>
        <cdr:cNvPr id="2" name="TextBox 8"/>
        <cdr:cNvSpPr txBox="1">
          <a:spLocks noChangeArrowheads="1"/>
        </cdr:cNvSpPr>
      </cdr:nvSpPr>
      <cdr:spPr>
        <a:xfrm>
          <a:off x="6791325" y="990600"/>
          <a:ext cx="676275" cy="1152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平成21年
平成20年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64" customWidth="1"/>
    <col min="2" max="2" width="7.25390625" style="311" customWidth="1"/>
    <col min="3" max="3" width="9.625" style="270" customWidth="1"/>
    <col min="4" max="4" width="9.00390625" style="264" customWidth="1"/>
    <col min="5" max="5" width="20.00390625" style="264" bestFit="1" customWidth="1"/>
    <col min="6" max="6" width="18.625" style="264" customWidth="1"/>
    <col min="7" max="7" width="7.75390625" style="264" customWidth="1"/>
    <col min="8" max="8" width="2.375" style="264" customWidth="1"/>
    <col min="9" max="9" width="7.75390625" style="264" customWidth="1"/>
    <col min="10" max="16384" width="9.00390625" style="264" customWidth="1"/>
  </cols>
  <sheetData>
    <row r="1" spans="1:8" ht="21" customHeight="1">
      <c r="A1" s="260"/>
      <c r="B1" s="290"/>
      <c r="C1" s="262"/>
      <c r="D1" s="261"/>
      <c r="E1" s="261"/>
      <c r="F1" s="261"/>
      <c r="G1" s="261"/>
      <c r="H1" s="263"/>
    </row>
    <row r="2" spans="1:8" ht="24">
      <c r="A2" s="443" t="s">
        <v>125</v>
      </c>
      <c r="B2" s="444"/>
      <c r="C2" s="444"/>
      <c r="D2" s="444"/>
      <c r="E2" s="444"/>
      <c r="F2" s="444"/>
      <c r="G2" s="444"/>
      <c r="H2" s="445"/>
    </row>
    <row r="3" spans="1:8" ht="30" customHeight="1">
      <c r="A3" s="446" t="s">
        <v>222</v>
      </c>
      <c r="B3" s="444"/>
      <c r="C3" s="444"/>
      <c r="D3" s="444"/>
      <c r="E3" s="444"/>
      <c r="F3" s="444"/>
      <c r="G3" s="444"/>
      <c r="H3" s="445"/>
    </row>
    <row r="4" spans="1:8" ht="17.25">
      <c r="A4" s="152"/>
      <c r="B4" s="291"/>
      <c r="C4" s="266"/>
      <c r="D4" s="40"/>
      <c r="E4" s="40"/>
      <c r="F4" s="40"/>
      <c r="G4" s="40"/>
      <c r="H4" s="267"/>
    </row>
    <row r="5" spans="1:8" ht="17.25">
      <c r="A5" s="322"/>
      <c r="B5" s="323"/>
      <c r="C5" s="323"/>
      <c r="D5" s="323"/>
      <c r="E5" s="323"/>
      <c r="F5" s="323"/>
      <c r="G5" s="323"/>
      <c r="H5" s="324"/>
    </row>
    <row r="6" spans="1:8" ht="23.25" customHeight="1">
      <c r="A6" s="318"/>
      <c r="B6" s="320" t="s">
        <v>140</v>
      </c>
      <c r="C6" s="319"/>
      <c r="D6" s="321" t="s">
        <v>141</v>
      </c>
      <c r="E6" s="321"/>
      <c r="F6" s="265"/>
      <c r="G6" s="265"/>
      <c r="H6" s="267"/>
    </row>
    <row r="7" spans="1:8" s="275" customFormat="1" ht="16.5" customHeight="1">
      <c r="A7" s="271"/>
      <c r="B7" s="292">
        <v>1</v>
      </c>
      <c r="C7" s="282"/>
      <c r="D7" s="265" t="s">
        <v>121</v>
      </c>
      <c r="E7" s="265"/>
      <c r="F7" s="265"/>
      <c r="G7" s="273"/>
      <c r="H7" s="274"/>
    </row>
    <row r="8" spans="1:8" s="275" customFormat="1" ht="16.5" customHeight="1">
      <c r="A8" s="271"/>
      <c r="B8" s="293"/>
      <c r="C8" s="282"/>
      <c r="D8" s="265"/>
      <c r="E8" s="265"/>
      <c r="F8" s="265"/>
      <c r="G8" s="265"/>
      <c r="H8" s="274"/>
    </row>
    <row r="9" spans="1:8" s="275" customFormat="1" ht="16.5" customHeight="1">
      <c r="A9" s="271"/>
      <c r="B9" s="294">
        <v>2</v>
      </c>
      <c r="C9" s="282"/>
      <c r="D9" s="265" t="s">
        <v>122</v>
      </c>
      <c r="E9" s="265"/>
      <c r="F9" s="265"/>
      <c r="G9" s="273"/>
      <c r="H9" s="274"/>
    </row>
    <row r="10" spans="1:8" s="275" customFormat="1" ht="16.5" customHeight="1">
      <c r="A10" s="271"/>
      <c r="B10" s="293"/>
      <c r="C10" s="282"/>
      <c r="D10" s="265"/>
      <c r="E10" s="265"/>
      <c r="F10" s="265"/>
      <c r="G10" s="265"/>
      <c r="H10" s="274"/>
    </row>
    <row r="11" spans="1:8" s="275" customFormat="1" ht="16.5" customHeight="1">
      <c r="A11" s="271"/>
      <c r="B11" s="295">
        <v>3</v>
      </c>
      <c r="C11" s="282"/>
      <c r="D11" s="265" t="s">
        <v>123</v>
      </c>
      <c r="E11" s="265"/>
      <c r="F11" s="265"/>
      <c r="G11" s="273"/>
      <c r="H11" s="274"/>
    </row>
    <row r="12" spans="1:8" s="275" customFormat="1" ht="16.5" customHeight="1">
      <c r="A12" s="271"/>
      <c r="B12" s="293"/>
      <c r="C12" s="282"/>
      <c r="D12" s="265"/>
      <c r="E12" s="265"/>
      <c r="F12" s="265"/>
      <c r="G12" s="265"/>
      <c r="H12" s="274"/>
    </row>
    <row r="13" spans="1:8" s="275" customFormat="1" ht="16.5" customHeight="1">
      <c r="A13" s="271"/>
      <c r="B13" s="296">
        <v>4</v>
      </c>
      <c r="C13" s="282"/>
      <c r="D13" s="265" t="s">
        <v>124</v>
      </c>
      <c r="E13" s="265"/>
      <c r="F13" s="265"/>
      <c r="G13" s="273"/>
      <c r="H13" s="274"/>
    </row>
    <row r="14" spans="1:8" s="275" customFormat="1" ht="16.5" customHeight="1">
      <c r="A14" s="271"/>
      <c r="B14" s="293" t="s">
        <v>69</v>
      </c>
      <c r="C14" s="282"/>
      <c r="D14" s="265"/>
      <c r="E14" s="265"/>
      <c r="F14" s="265"/>
      <c r="G14" s="265"/>
      <c r="H14" s="274"/>
    </row>
    <row r="15" spans="1:8" s="275" customFormat="1" ht="16.5" customHeight="1">
      <c r="A15" s="271"/>
      <c r="B15" s="297">
        <v>5</v>
      </c>
      <c r="C15" s="286"/>
      <c r="D15" s="265" t="s">
        <v>127</v>
      </c>
      <c r="E15" s="265"/>
      <c r="F15" s="265"/>
      <c r="G15" s="273"/>
      <c r="H15" s="274"/>
    </row>
    <row r="16" spans="1:8" s="275" customFormat="1" ht="16.5" customHeight="1">
      <c r="A16" s="271"/>
      <c r="B16" s="293"/>
      <c r="C16" s="282"/>
      <c r="D16" s="265"/>
      <c r="E16" s="265"/>
      <c r="F16" s="265"/>
      <c r="G16" s="265"/>
      <c r="H16" s="274"/>
    </row>
    <row r="17" spans="1:8" s="275" customFormat="1" ht="16.5" customHeight="1">
      <c r="A17" s="271"/>
      <c r="B17" s="298">
        <v>6</v>
      </c>
      <c r="C17" s="282"/>
      <c r="D17" s="265" t="s">
        <v>128</v>
      </c>
      <c r="E17" s="265"/>
      <c r="F17" s="265"/>
      <c r="G17" s="265"/>
      <c r="H17" s="274"/>
    </row>
    <row r="18" spans="1:8" s="275" customFormat="1" ht="16.5" customHeight="1">
      <c r="A18" s="271"/>
      <c r="B18" s="293"/>
      <c r="C18" s="282"/>
      <c r="D18" s="265"/>
      <c r="E18" s="265"/>
      <c r="F18" s="265"/>
      <c r="G18" s="265"/>
      <c r="H18" s="274"/>
    </row>
    <row r="19" spans="1:8" s="275" customFormat="1" ht="16.5" customHeight="1">
      <c r="A19" s="271"/>
      <c r="B19" s="299">
        <v>7</v>
      </c>
      <c r="C19" s="282"/>
      <c r="D19" s="265" t="s">
        <v>129</v>
      </c>
      <c r="E19" s="265"/>
      <c r="F19" s="265"/>
      <c r="G19" s="265"/>
      <c r="H19" s="274"/>
    </row>
    <row r="20" spans="1:8" s="275" customFormat="1" ht="16.5" customHeight="1">
      <c r="A20" s="271"/>
      <c r="B20" s="293"/>
      <c r="C20" s="282"/>
      <c r="D20" s="265"/>
      <c r="E20" s="265"/>
      <c r="F20" s="265"/>
      <c r="G20" s="265"/>
      <c r="H20" s="274"/>
    </row>
    <row r="21" spans="1:8" s="275" customFormat="1" ht="16.5" customHeight="1">
      <c r="A21" s="271"/>
      <c r="B21" s="300">
        <v>8</v>
      </c>
      <c r="C21" s="282"/>
      <c r="D21" s="265" t="s">
        <v>126</v>
      </c>
      <c r="E21" s="265"/>
      <c r="F21" s="265"/>
      <c r="G21" s="265"/>
      <c r="H21" s="274"/>
    </row>
    <row r="22" spans="1:8" s="275" customFormat="1" ht="16.5" customHeight="1">
      <c r="A22" s="271"/>
      <c r="B22" s="293"/>
      <c r="C22" s="282"/>
      <c r="D22" s="265"/>
      <c r="E22" s="265"/>
      <c r="F22" s="265"/>
      <c r="G22" s="265"/>
      <c r="H22" s="274"/>
    </row>
    <row r="23" spans="1:8" s="275" customFormat="1" ht="16.5" customHeight="1">
      <c r="A23" s="271"/>
      <c r="B23" s="301">
        <v>9</v>
      </c>
      <c r="C23" s="282"/>
      <c r="D23" s="265" t="s">
        <v>130</v>
      </c>
      <c r="E23" s="265"/>
      <c r="F23" s="265"/>
      <c r="G23" s="265"/>
      <c r="H23" s="274"/>
    </row>
    <row r="24" spans="1:8" s="275" customFormat="1" ht="16.5" customHeight="1">
      <c r="A24" s="271"/>
      <c r="B24" s="293"/>
      <c r="C24" s="282"/>
      <c r="D24" s="265"/>
      <c r="E24" s="265"/>
      <c r="F24" s="265"/>
      <c r="G24" s="265"/>
      <c r="H24" s="274"/>
    </row>
    <row r="25" spans="1:8" s="275" customFormat="1" ht="16.5" customHeight="1">
      <c r="A25" s="271"/>
      <c r="B25" s="302">
        <v>10</v>
      </c>
      <c r="C25" s="282"/>
      <c r="D25" s="265" t="s">
        <v>131</v>
      </c>
      <c r="E25" s="265"/>
      <c r="F25" s="265"/>
      <c r="G25" s="265"/>
      <c r="H25" s="274"/>
    </row>
    <row r="26" spans="1:8" s="275" customFormat="1" ht="16.5" customHeight="1">
      <c r="A26" s="271"/>
      <c r="B26" s="293"/>
      <c r="C26" s="282"/>
      <c r="D26" s="265"/>
      <c r="E26" s="265"/>
      <c r="F26" s="265"/>
      <c r="G26" s="265"/>
      <c r="H26" s="274"/>
    </row>
    <row r="27" spans="1:8" s="275" customFormat="1" ht="16.5" customHeight="1">
      <c r="A27" s="271"/>
      <c r="B27" s="303">
        <v>11</v>
      </c>
      <c r="C27" s="282"/>
      <c r="D27" s="265" t="s">
        <v>132</v>
      </c>
      <c r="E27" s="265"/>
      <c r="F27" s="265"/>
      <c r="G27" s="265"/>
      <c r="H27" s="274"/>
    </row>
    <row r="28" spans="1:8" s="275" customFormat="1" ht="16.5" customHeight="1">
      <c r="A28" s="271"/>
      <c r="B28" s="293"/>
      <c r="C28" s="282"/>
      <c r="D28" s="265"/>
      <c r="E28" s="265"/>
      <c r="F28" s="265"/>
      <c r="G28" s="265"/>
      <c r="H28" s="274"/>
    </row>
    <row r="29" spans="1:8" s="275" customFormat="1" ht="16.5" customHeight="1">
      <c r="A29" s="271"/>
      <c r="B29" s="305">
        <v>12</v>
      </c>
      <c r="C29" s="282"/>
      <c r="D29" s="265" t="s">
        <v>133</v>
      </c>
      <c r="E29" s="265"/>
      <c r="F29" s="265"/>
      <c r="G29" s="265"/>
      <c r="H29" s="274"/>
    </row>
    <row r="30" spans="1:8" s="275" customFormat="1" ht="16.5" customHeight="1">
      <c r="A30" s="276"/>
      <c r="B30" s="304"/>
      <c r="C30" s="287"/>
      <c r="D30" s="277"/>
      <c r="E30" s="277"/>
      <c r="F30" s="277"/>
      <c r="G30" s="277"/>
      <c r="H30" s="278"/>
    </row>
    <row r="31" spans="1:8" s="275" customFormat="1" ht="16.5" customHeight="1">
      <c r="A31" s="271"/>
      <c r="B31" s="312">
        <v>13</v>
      </c>
      <c r="C31" s="288"/>
      <c r="D31" s="265" t="s">
        <v>134</v>
      </c>
      <c r="E31" s="265"/>
      <c r="F31" s="265"/>
      <c r="G31" s="265"/>
      <c r="H31" s="274"/>
    </row>
    <row r="32" spans="1:8" s="275" customFormat="1" ht="16.5" customHeight="1">
      <c r="A32" s="271"/>
      <c r="B32" s="293"/>
      <c r="C32" s="282"/>
      <c r="D32" s="265"/>
      <c r="E32" s="265"/>
      <c r="F32" s="265"/>
      <c r="G32" s="265"/>
      <c r="H32" s="274"/>
    </row>
    <row r="33" spans="1:8" s="275" customFormat="1" ht="16.5" customHeight="1">
      <c r="A33" s="271"/>
      <c r="B33" s="306">
        <v>14</v>
      </c>
      <c r="C33" s="282"/>
      <c r="D33" s="265" t="s">
        <v>135</v>
      </c>
      <c r="E33" s="265"/>
      <c r="F33" s="265"/>
      <c r="G33" s="265"/>
      <c r="H33" s="274"/>
    </row>
    <row r="34" spans="1:8" s="275" customFormat="1" ht="16.5" customHeight="1">
      <c r="A34" s="279"/>
      <c r="B34" s="293"/>
      <c r="C34" s="282"/>
      <c r="D34" s="280"/>
      <c r="E34" s="280"/>
      <c r="F34" s="280"/>
      <c r="G34" s="280"/>
      <c r="H34" s="281"/>
    </row>
    <row r="35" spans="1:8" s="275" customFormat="1" ht="16.5" customHeight="1">
      <c r="A35" s="283"/>
      <c r="B35" s="307">
        <v>15</v>
      </c>
      <c r="C35" s="282"/>
      <c r="D35" s="284" t="s">
        <v>138</v>
      </c>
      <c r="E35" s="284" t="s">
        <v>139</v>
      </c>
      <c r="F35" s="284"/>
      <c r="G35" s="284"/>
      <c r="H35" s="285"/>
    </row>
    <row r="36" spans="1:8" s="275" customFormat="1" ht="16.5" customHeight="1">
      <c r="A36" s="279"/>
      <c r="B36" s="308"/>
      <c r="C36" s="289"/>
      <c r="D36" s="280"/>
      <c r="E36" s="280"/>
      <c r="F36" s="280"/>
      <c r="G36" s="280"/>
      <c r="H36" s="281"/>
    </row>
    <row r="37" spans="1:8" s="275" customFormat="1" ht="16.5" customHeight="1">
      <c r="A37" s="271"/>
      <c r="B37" s="309">
        <v>16</v>
      </c>
      <c r="C37" s="288"/>
      <c r="D37" s="265" t="s">
        <v>136</v>
      </c>
      <c r="E37" s="265"/>
      <c r="F37" s="265"/>
      <c r="G37" s="265"/>
      <c r="H37" s="274"/>
    </row>
    <row r="38" spans="1:8" s="275" customFormat="1" ht="16.5" customHeight="1">
      <c r="A38" s="271"/>
      <c r="B38" s="293"/>
      <c r="C38" s="282"/>
      <c r="D38" s="265"/>
      <c r="E38" s="265"/>
      <c r="F38" s="265"/>
      <c r="G38" s="265"/>
      <c r="H38" s="274"/>
    </row>
    <row r="39" spans="1:8" s="275" customFormat="1" ht="16.5" customHeight="1">
      <c r="A39" s="271"/>
      <c r="B39" s="310">
        <v>17</v>
      </c>
      <c r="C39" s="288"/>
      <c r="D39" s="265" t="s">
        <v>137</v>
      </c>
      <c r="E39" s="265"/>
      <c r="F39" s="265"/>
      <c r="G39" s="265"/>
      <c r="H39" s="274"/>
    </row>
    <row r="40" spans="1:8" s="275" customFormat="1" ht="16.5" customHeight="1">
      <c r="A40" s="271"/>
      <c r="B40" s="310"/>
      <c r="C40" s="288"/>
      <c r="D40" s="265"/>
      <c r="E40" s="265"/>
      <c r="F40" s="265"/>
      <c r="G40" s="265"/>
      <c r="H40" s="274"/>
    </row>
    <row r="41" spans="1:8" s="275" customFormat="1" ht="16.5" customHeight="1">
      <c r="A41" s="271"/>
      <c r="B41" s="293"/>
      <c r="C41" s="272"/>
      <c r="D41" s="265"/>
      <c r="E41" s="265"/>
      <c r="F41" s="265"/>
      <c r="G41" s="265"/>
      <c r="H41" s="274"/>
    </row>
    <row r="42" spans="1:8" s="275" customFormat="1" ht="29.25" customHeight="1">
      <c r="A42" s="447" t="s">
        <v>142</v>
      </c>
      <c r="B42" s="448"/>
      <c r="C42" s="448"/>
      <c r="D42" s="448"/>
      <c r="E42" s="448"/>
      <c r="F42" s="448"/>
      <c r="G42" s="448"/>
      <c r="H42" s="449"/>
    </row>
    <row r="43" spans="1:8" s="275" customFormat="1" ht="14.25">
      <c r="A43" s="313"/>
      <c r="B43" s="314"/>
      <c r="C43" s="315"/>
      <c r="D43" s="316"/>
      <c r="E43" s="316"/>
      <c r="F43" s="316"/>
      <c r="G43" s="316"/>
      <c r="H43" s="317"/>
    </row>
    <row r="44" spans="1:8" s="269" customFormat="1" ht="17.25">
      <c r="A44" s="268"/>
      <c r="B44" s="291"/>
      <c r="C44" s="266"/>
      <c r="D44" s="268"/>
      <c r="E44" s="268"/>
      <c r="F44" s="268"/>
      <c r="G44" s="268"/>
      <c r="H44" s="268"/>
    </row>
    <row r="45" spans="1:8" s="269" customFormat="1" ht="17.25">
      <c r="A45" s="268"/>
      <c r="B45" s="291"/>
      <c r="C45" s="266"/>
      <c r="D45" s="268"/>
      <c r="E45" s="268"/>
      <c r="F45" s="268"/>
      <c r="G45" s="268"/>
      <c r="H45" s="268"/>
    </row>
    <row r="46" spans="1:8" s="269" customFormat="1" ht="17.25">
      <c r="A46" s="268"/>
      <c r="B46" s="291"/>
      <c r="C46" s="266"/>
      <c r="D46" s="268"/>
      <c r="E46" s="268"/>
      <c r="F46" s="268"/>
      <c r="G46" s="268"/>
      <c r="H46" s="268"/>
    </row>
    <row r="47" spans="1:8" s="269" customFormat="1" ht="17.25">
      <c r="A47" s="268"/>
      <c r="B47" s="291"/>
      <c r="C47" s="266"/>
      <c r="D47" s="268"/>
      <c r="E47" s="268"/>
      <c r="F47" s="268"/>
      <c r="G47" s="268"/>
      <c r="H47" s="268"/>
    </row>
    <row r="48" spans="1:8" s="269" customFormat="1" ht="17.25">
      <c r="A48" s="268"/>
      <c r="B48" s="291"/>
      <c r="C48" s="266"/>
      <c r="D48" s="268"/>
      <c r="E48" s="268"/>
      <c r="F48" s="268"/>
      <c r="G48" s="268"/>
      <c r="H48" s="268"/>
    </row>
    <row r="49" spans="1:8" s="269" customFormat="1" ht="17.25">
      <c r="A49" s="268"/>
      <c r="B49" s="291"/>
      <c r="C49" s="266"/>
      <c r="D49" s="268"/>
      <c r="E49" s="268"/>
      <c r="F49" s="268"/>
      <c r="G49" s="268"/>
      <c r="H49" s="268"/>
    </row>
    <row r="50" spans="1:8" s="269" customFormat="1" ht="17.25">
      <c r="A50" s="268"/>
      <c r="B50" s="291"/>
      <c r="C50" s="266"/>
      <c r="D50" s="268"/>
      <c r="E50" s="268"/>
      <c r="F50" s="268"/>
      <c r="G50" s="268"/>
      <c r="H50" s="268"/>
    </row>
    <row r="51" spans="1:8" s="269" customFormat="1" ht="17.25">
      <c r="A51" s="268"/>
      <c r="B51" s="291"/>
      <c r="C51" s="266"/>
      <c r="D51" s="268"/>
      <c r="E51" s="268"/>
      <c r="F51" s="268"/>
      <c r="G51" s="268"/>
      <c r="H51" s="268"/>
    </row>
    <row r="52" spans="1:8" s="269" customFormat="1" ht="17.25">
      <c r="A52" s="268"/>
      <c r="B52" s="291"/>
      <c r="C52" s="266"/>
      <c r="D52" s="268"/>
      <c r="E52" s="268"/>
      <c r="F52" s="268"/>
      <c r="G52" s="268"/>
      <c r="H52" s="268"/>
    </row>
    <row r="53" spans="1:8" s="269" customFormat="1" ht="17.25">
      <c r="A53" s="268"/>
      <c r="B53" s="291"/>
      <c r="C53" s="266"/>
      <c r="D53" s="268"/>
      <c r="E53" s="268"/>
      <c r="F53" s="268"/>
      <c r="G53" s="268"/>
      <c r="H53" s="268"/>
    </row>
    <row r="54" spans="1:8" s="269" customFormat="1" ht="17.25">
      <c r="A54" s="268"/>
      <c r="B54" s="291"/>
      <c r="C54" s="266"/>
      <c r="D54" s="268"/>
      <c r="E54" s="268"/>
      <c r="F54" s="268"/>
      <c r="G54" s="268"/>
      <c r="H54" s="268"/>
    </row>
    <row r="55" spans="2:3" s="269" customFormat="1" ht="17.25">
      <c r="B55" s="311"/>
      <c r="C55" s="270"/>
    </row>
    <row r="56" spans="2:3" s="269" customFormat="1" ht="17.25">
      <c r="B56" s="311"/>
      <c r="C56" s="270"/>
    </row>
    <row r="57" spans="2:3" s="269" customFormat="1" ht="17.25">
      <c r="B57" s="311"/>
      <c r="C57" s="270"/>
    </row>
    <row r="58" spans="2:3" s="269" customFormat="1" ht="17.25">
      <c r="B58" s="311"/>
      <c r="C58" s="270"/>
    </row>
    <row r="59" spans="2:3" s="269" customFormat="1" ht="17.25">
      <c r="B59" s="311"/>
      <c r="C59" s="270"/>
    </row>
    <row r="60" spans="2:3" s="269" customFormat="1" ht="17.25">
      <c r="B60" s="311"/>
      <c r="C60" s="270"/>
    </row>
    <row r="61" spans="2:3" s="269" customFormat="1" ht="17.25">
      <c r="B61" s="311"/>
      <c r="C61" s="270"/>
    </row>
    <row r="62" spans="2:3" s="269" customFormat="1" ht="17.25">
      <c r="B62" s="311"/>
      <c r="C62" s="270"/>
    </row>
    <row r="63" spans="2:3" s="269" customFormat="1" ht="17.25">
      <c r="B63" s="311"/>
      <c r="C63" s="270"/>
    </row>
    <row r="64" spans="2:3" s="269" customFormat="1" ht="17.25">
      <c r="B64" s="311"/>
      <c r="C64" s="270"/>
    </row>
    <row r="65" spans="2:3" s="269" customFormat="1" ht="17.25">
      <c r="B65" s="311"/>
      <c r="C65" s="270"/>
    </row>
    <row r="66" spans="2:3" s="269" customFormat="1" ht="17.25">
      <c r="B66" s="311"/>
      <c r="C66" s="270"/>
    </row>
    <row r="67" spans="2:3" s="269" customFormat="1" ht="17.25">
      <c r="B67" s="311"/>
      <c r="C67" s="270"/>
    </row>
    <row r="68" spans="2:3" s="269" customFormat="1" ht="17.25">
      <c r="B68" s="311"/>
      <c r="C68" s="270"/>
    </row>
    <row r="69" spans="2:3" s="269" customFormat="1" ht="17.25">
      <c r="B69" s="311"/>
      <c r="C69" s="270"/>
    </row>
    <row r="70" spans="2:3" s="269" customFormat="1" ht="17.25">
      <c r="B70" s="311"/>
      <c r="C70" s="270"/>
    </row>
    <row r="71" spans="2:3" s="269" customFormat="1" ht="17.25">
      <c r="B71" s="311"/>
      <c r="C71" s="270"/>
    </row>
    <row r="72" spans="2:3" s="269" customFormat="1" ht="17.25">
      <c r="B72" s="311"/>
      <c r="C72" s="270"/>
    </row>
    <row r="73" spans="2:3" s="269" customFormat="1" ht="17.25">
      <c r="B73" s="311"/>
      <c r="C73" s="270"/>
    </row>
    <row r="74" spans="2:3" s="269" customFormat="1" ht="17.25">
      <c r="B74" s="311"/>
      <c r="C74" s="270"/>
    </row>
    <row r="75" spans="2:3" s="269" customFormat="1" ht="17.25">
      <c r="B75" s="311"/>
      <c r="C75" s="270"/>
    </row>
    <row r="76" spans="2:3" s="269" customFormat="1" ht="17.25">
      <c r="B76" s="311"/>
      <c r="C76" s="270"/>
    </row>
    <row r="77" spans="2:3" s="269" customFormat="1" ht="17.25">
      <c r="B77" s="311"/>
      <c r="C77" s="270"/>
    </row>
    <row r="78" spans="2:3" s="269" customFormat="1" ht="17.25">
      <c r="B78" s="311"/>
      <c r="C78" s="270"/>
    </row>
    <row r="79" spans="2:3" s="269" customFormat="1" ht="17.25">
      <c r="B79" s="311"/>
      <c r="C79" s="270"/>
    </row>
    <row r="80" spans="2:3" s="269" customFormat="1" ht="17.25">
      <c r="B80" s="311"/>
      <c r="C80" s="270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4"/>
      <c r="B1" s="465"/>
      <c r="C1" s="465"/>
      <c r="D1" s="465"/>
      <c r="E1" s="465"/>
      <c r="F1" s="465"/>
      <c r="G1" s="465"/>
      <c r="H1" s="48"/>
      <c r="I1" s="48"/>
    </row>
    <row r="19" ht="13.5">
      <c r="I19" s="57"/>
    </row>
    <row r="20" ht="14.25" thickBot="1"/>
    <row r="21" spans="1:7" ht="13.5">
      <c r="A21" s="101" t="s">
        <v>51</v>
      </c>
      <c r="B21" s="102" t="s">
        <v>52</v>
      </c>
      <c r="C21" s="83" t="s">
        <v>196</v>
      </c>
      <c r="D21" s="83" t="s">
        <v>182</v>
      </c>
      <c r="E21" s="102" t="s">
        <v>45</v>
      </c>
      <c r="F21" s="102" t="s">
        <v>53</v>
      </c>
      <c r="G21" s="103" t="s">
        <v>65</v>
      </c>
    </row>
    <row r="22" spans="1:7" ht="13.5">
      <c r="A22" s="104">
        <v>1</v>
      </c>
      <c r="B22" s="175" t="s">
        <v>160</v>
      </c>
      <c r="C22" s="9">
        <v>19909</v>
      </c>
      <c r="D22" s="9">
        <v>26742</v>
      </c>
      <c r="E22" s="118">
        <v>89.1</v>
      </c>
      <c r="F22" s="43">
        <f>SUM(C22/D22*100)</f>
        <v>74.44843317627702</v>
      </c>
      <c r="G22" s="105"/>
    </row>
    <row r="23" spans="1:7" ht="13.5">
      <c r="A23" s="104">
        <v>2</v>
      </c>
      <c r="B23" s="175" t="s">
        <v>148</v>
      </c>
      <c r="C23" s="9">
        <v>10506</v>
      </c>
      <c r="D23" s="9">
        <v>10409</v>
      </c>
      <c r="E23" s="118">
        <v>99.4</v>
      </c>
      <c r="F23" s="43">
        <f>SUM(C23/D23*100)</f>
        <v>100.93188586799884</v>
      </c>
      <c r="G23" s="105"/>
    </row>
    <row r="24" spans="1:7" ht="13.5">
      <c r="A24" s="104">
        <v>3</v>
      </c>
      <c r="B24" s="175" t="s">
        <v>146</v>
      </c>
      <c r="C24" s="9">
        <v>8967</v>
      </c>
      <c r="D24" s="9">
        <v>11309</v>
      </c>
      <c r="E24" s="118">
        <v>81</v>
      </c>
      <c r="F24" s="43">
        <f aca="true" t="shared" si="0" ref="F24:F32">SUM(C24/D24*100)</f>
        <v>79.29083031214077</v>
      </c>
      <c r="G24" s="105"/>
    </row>
    <row r="25" spans="1:7" ht="13.5">
      <c r="A25" s="104">
        <v>4</v>
      </c>
      <c r="B25" s="175" t="s">
        <v>150</v>
      </c>
      <c r="C25" s="9">
        <v>5621</v>
      </c>
      <c r="D25" s="9">
        <v>5146</v>
      </c>
      <c r="E25" s="118">
        <v>96.3</v>
      </c>
      <c r="F25" s="43">
        <f t="shared" si="0"/>
        <v>109.23047026816946</v>
      </c>
      <c r="G25" s="105"/>
    </row>
    <row r="26" spans="1:7" ht="13.5" customHeight="1">
      <c r="A26" s="104">
        <v>5</v>
      </c>
      <c r="B26" s="175" t="s">
        <v>202</v>
      </c>
      <c r="C26" s="9">
        <v>5477</v>
      </c>
      <c r="D26" s="9">
        <v>9761</v>
      </c>
      <c r="E26" s="118">
        <v>139.4</v>
      </c>
      <c r="F26" s="43">
        <f t="shared" si="0"/>
        <v>56.111054195266874</v>
      </c>
      <c r="G26" s="105"/>
    </row>
    <row r="27" spans="1:7" ht="13.5" customHeight="1">
      <c r="A27" s="104">
        <v>6</v>
      </c>
      <c r="B27" s="175" t="s">
        <v>195</v>
      </c>
      <c r="C27" s="9">
        <v>4596</v>
      </c>
      <c r="D27" s="9">
        <v>4708</v>
      </c>
      <c r="E27" s="118">
        <v>124.7</v>
      </c>
      <c r="F27" s="43">
        <f t="shared" si="0"/>
        <v>97.62107051826678</v>
      </c>
      <c r="G27" s="105"/>
    </row>
    <row r="28" spans="1:7" ht="13.5" customHeight="1">
      <c r="A28" s="104">
        <v>7</v>
      </c>
      <c r="B28" s="175" t="s">
        <v>156</v>
      </c>
      <c r="C28" s="110">
        <v>4247</v>
      </c>
      <c r="D28" s="110">
        <v>5495</v>
      </c>
      <c r="E28" s="118">
        <v>84.3</v>
      </c>
      <c r="F28" s="43">
        <f t="shared" si="0"/>
        <v>77.2884440400364</v>
      </c>
      <c r="G28" s="105"/>
    </row>
    <row r="29" spans="1:7" ht="13.5" customHeight="1">
      <c r="A29" s="104">
        <v>8</v>
      </c>
      <c r="B29" s="175" t="s">
        <v>152</v>
      </c>
      <c r="C29" s="110">
        <v>3238</v>
      </c>
      <c r="D29" s="110">
        <v>4618</v>
      </c>
      <c r="E29" s="118">
        <v>97.4</v>
      </c>
      <c r="F29" s="43">
        <f t="shared" si="0"/>
        <v>70.11693373754872</v>
      </c>
      <c r="G29" s="105"/>
    </row>
    <row r="30" spans="1:7" ht="13.5" customHeight="1">
      <c r="A30" s="104">
        <v>9</v>
      </c>
      <c r="B30" s="175" t="s">
        <v>143</v>
      </c>
      <c r="C30" s="110">
        <v>3232</v>
      </c>
      <c r="D30" s="110">
        <v>4515</v>
      </c>
      <c r="E30" s="118">
        <v>91.1</v>
      </c>
      <c r="F30" s="43">
        <f t="shared" si="0"/>
        <v>71.58361018826135</v>
      </c>
      <c r="G30" s="105"/>
    </row>
    <row r="31" spans="1:7" ht="13.5" customHeight="1" thickBot="1">
      <c r="A31" s="106">
        <v>10</v>
      </c>
      <c r="B31" s="175" t="s">
        <v>157</v>
      </c>
      <c r="C31" s="107">
        <v>2843</v>
      </c>
      <c r="D31" s="107">
        <v>5152</v>
      </c>
      <c r="E31" s="119">
        <v>87.8</v>
      </c>
      <c r="F31" s="43">
        <f t="shared" si="0"/>
        <v>55.182453416149066</v>
      </c>
      <c r="G31" s="108"/>
    </row>
    <row r="32" spans="1:7" ht="13.5" customHeight="1" thickBot="1">
      <c r="A32" s="89"/>
      <c r="B32" s="90" t="s">
        <v>61</v>
      </c>
      <c r="C32" s="91">
        <v>77389</v>
      </c>
      <c r="D32" s="91">
        <v>101428</v>
      </c>
      <c r="E32" s="92">
        <v>95.1</v>
      </c>
      <c r="F32" s="116">
        <f t="shared" si="0"/>
        <v>76.29944394052924</v>
      </c>
      <c r="G32" s="130">
        <v>80.3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51</v>
      </c>
      <c r="B53" s="102" t="s">
        <v>52</v>
      </c>
      <c r="C53" s="83" t="s">
        <v>196</v>
      </c>
      <c r="D53" s="83" t="s">
        <v>182</v>
      </c>
      <c r="E53" s="102" t="s">
        <v>45</v>
      </c>
      <c r="F53" s="102" t="s">
        <v>53</v>
      </c>
      <c r="G53" s="103" t="s">
        <v>65</v>
      </c>
    </row>
    <row r="54" spans="1:7" ht="13.5">
      <c r="A54" s="104">
        <v>1</v>
      </c>
      <c r="B54" s="175" t="s">
        <v>93</v>
      </c>
      <c r="C54" s="9">
        <v>135553</v>
      </c>
      <c r="D54" s="9">
        <v>175218</v>
      </c>
      <c r="E54" s="43">
        <v>96.7</v>
      </c>
      <c r="F54" s="43">
        <f aca="true" t="shared" si="1" ref="F54:F64">SUM(C54/D54*100)</f>
        <v>77.36248558938009</v>
      </c>
      <c r="G54" s="105"/>
    </row>
    <row r="55" spans="1:7" ht="13.5">
      <c r="A55" s="104">
        <v>2</v>
      </c>
      <c r="B55" s="175" t="s">
        <v>159</v>
      </c>
      <c r="C55" s="9">
        <v>18008</v>
      </c>
      <c r="D55" s="9">
        <v>15389</v>
      </c>
      <c r="E55" s="43">
        <v>97.1</v>
      </c>
      <c r="F55" s="43">
        <f t="shared" si="1"/>
        <v>117.01864968483981</v>
      </c>
      <c r="G55" s="105"/>
    </row>
    <row r="56" spans="1:7" ht="13.5">
      <c r="A56" s="104">
        <v>3</v>
      </c>
      <c r="B56" s="175" t="s">
        <v>151</v>
      </c>
      <c r="C56" s="9">
        <v>13640</v>
      </c>
      <c r="D56" s="9">
        <v>24166</v>
      </c>
      <c r="E56" s="43">
        <v>102.5</v>
      </c>
      <c r="F56" s="43">
        <f t="shared" si="1"/>
        <v>56.44293635686501</v>
      </c>
      <c r="G56" s="105"/>
    </row>
    <row r="57" spans="1:7" ht="13.5">
      <c r="A57" s="104">
        <v>4</v>
      </c>
      <c r="B57" s="176" t="s">
        <v>148</v>
      </c>
      <c r="C57" s="9">
        <v>11183</v>
      </c>
      <c r="D57" s="9">
        <v>15724</v>
      </c>
      <c r="E57" s="43">
        <v>92.7</v>
      </c>
      <c r="F57" s="43">
        <f t="shared" si="1"/>
        <v>71.12058000508776</v>
      </c>
      <c r="G57" s="105"/>
    </row>
    <row r="58" spans="1:7" ht="13.5">
      <c r="A58" s="104">
        <v>5</v>
      </c>
      <c r="B58" s="176" t="s">
        <v>149</v>
      </c>
      <c r="C58" s="9">
        <v>9539</v>
      </c>
      <c r="D58" s="9">
        <v>1059</v>
      </c>
      <c r="E58" s="43">
        <v>143.8</v>
      </c>
      <c r="F58" s="43">
        <f t="shared" si="1"/>
        <v>900.7554296506138</v>
      </c>
      <c r="G58" s="105"/>
    </row>
    <row r="59" spans="1:7" ht="13.5">
      <c r="A59" s="104">
        <v>6</v>
      </c>
      <c r="B59" s="176" t="s">
        <v>146</v>
      </c>
      <c r="C59" s="9">
        <v>9103</v>
      </c>
      <c r="D59" s="9">
        <v>2069</v>
      </c>
      <c r="E59" s="43">
        <v>91.2</v>
      </c>
      <c r="F59" s="43">
        <f t="shared" si="1"/>
        <v>439.97100048332527</v>
      </c>
      <c r="G59" s="105"/>
    </row>
    <row r="60" spans="1:7" ht="13.5">
      <c r="A60" s="104">
        <v>7</v>
      </c>
      <c r="B60" s="176" t="s">
        <v>156</v>
      </c>
      <c r="C60" s="9">
        <v>7182</v>
      </c>
      <c r="D60" s="9">
        <v>10385</v>
      </c>
      <c r="E60" s="153">
        <v>87.9</v>
      </c>
      <c r="F60" s="43">
        <f t="shared" si="1"/>
        <v>69.1574386133847</v>
      </c>
      <c r="G60" s="105"/>
    </row>
    <row r="61" spans="1:7" ht="13.5">
      <c r="A61" s="104">
        <v>8</v>
      </c>
      <c r="B61" s="176" t="s">
        <v>150</v>
      </c>
      <c r="C61" s="9">
        <v>6943</v>
      </c>
      <c r="D61" s="9">
        <v>5783</v>
      </c>
      <c r="E61" s="43">
        <v>116.1</v>
      </c>
      <c r="F61" s="43">
        <f t="shared" si="1"/>
        <v>120.05879301400657</v>
      </c>
      <c r="G61" s="105"/>
    </row>
    <row r="62" spans="1:7" ht="13.5">
      <c r="A62" s="104">
        <v>9</v>
      </c>
      <c r="B62" s="176" t="s">
        <v>143</v>
      </c>
      <c r="C62" s="9">
        <v>4680</v>
      </c>
      <c r="D62" s="9">
        <v>5002</v>
      </c>
      <c r="E62" s="43">
        <v>65.9</v>
      </c>
      <c r="F62" s="43">
        <f t="shared" si="1"/>
        <v>93.562574970012</v>
      </c>
      <c r="G62" s="105"/>
    </row>
    <row r="63" spans="1:8" ht="14.25" thickBot="1">
      <c r="A63" s="109">
        <v>10</v>
      </c>
      <c r="B63" s="176" t="s">
        <v>97</v>
      </c>
      <c r="C63" s="110">
        <v>4407</v>
      </c>
      <c r="D63" s="110">
        <v>4674</v>
      </c>
      <c r="E63" s="111">
        <v>91.1</v>
      </c>
      <c r="F63" s="111">
        <f t="shared" si="1"/>
        <v>94.28754813863928</v>
      </c>
      <c r="G63" s="113"/>
      <c r="H63" s="21"/>
    </row>
    <row r="64" spans="1:7" ht="14.25" thickBot="1">
      <c r="A64" s="89"/>
      <c r="B64" s="114" t="s">
        <v>64</v>
      </c>
      <c r="C64" s="115">
        <v>231648</v>
      </c>
      <c r="D64" s="115">
        <v>279408</v>
      </c>
      <c r="E64" s="116">
        <v>97.1</v>
      </c>
      <c r="F64" s="116">
        <f t="shared" si="1"/>
        <v>82.90671705892458</v>
      </c>
      <c r="G64" s="130">
        <v>62.6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51</v>
      </c>
      <c r="B21" s="102" t="s">
        <v>52</v>
      </c>
      <c r="C21" s="83" t="s">
        <v>196</v>
      </c>
      <c r="D21" s="83" t="s">
        <v>182</v>
      </c>
      <c r="E21" s="102" t="s">
        <v>45</v>
      </c>
      <c r="F21" s="102" t="s">
        <v>53</v>
      </c>
      <c r="G21" s="103" t="s">
        <v>65</v>
      </c>
    </row>
    <row r="22" spans="1:7" ht="13.5">
      <c r="A22" s="28">
        <v>1</v>
      </c>
      <c r="B22" s="175" t="s">
        <v>145</v>
      </c>
      <c r="C22" s="9">
        <v>49427</v>
      </c>
      <c r="D22" s="9">
        <v>44252</v>
      </c>
      <c r="E22" s="43">
        <v>96.9</v>
      </c>
      <c r="F22" s="43">
        <f>SUM(C22/D22*100)</f>
        <v>111.6943866943867</v>
      </c>
      <c r="G22" s="105"/>
    </row>
    <row r="23" spans="1:7" ht="13.5">
      <c r="A23" s="28">
        <v>2</v>
      </c>
      <c r="B23" s="175" t="s">
        <v>158</v>
      </c>
      <c r="C23" s="9">
        <v>39428</v>
      </c>
      <c r="D23" s="9">
        <v>52468</v>
      </c>
      <c r="E23" s="43">
        <v>100.8</v>
      </c>
      <c r="F23" s="43">
        <f aca="true" t="shared" si="0" ref="F23:F32">SUM(C23/D23*100)</f>
        <v>75.14675611801479</v>
      </c>
      <c r="G23" s="105"/>
    </row>
    <row r="24" spans="1:7" ht="13.5" customHeight="1">
      <c r="A24" s="28">
        <v>3</v>
      </c>
      <c r="B24" s="175" t="s">
        <v>155</v>
      </c>
      <c r="C24" s="9">
        <v>31305</v>
      </c>
      <c r="D24" s="9">
        <v>33516</v>
      </c>
      <c r="E24" s="43">
        <v>82.8</v>
      </c>
      <c r="F24" s="43">
        <f t="shared" si="0"/>
        <v>93.4031507339778</v>
      </c>
      <c r="G24" s="105"/>
    </row>
    <row r="25" spans="1:7" ht="13.5">
      <c r="A25" s="28">
        <v>4</v>
      </c>
      <c r="B25" s="175" t="s">
        <v>97</v>
      </c>
      <c r="C25" s="9">
        <v>26050</v>
      </c>
      <c r="D25" s="9">
        <v>25577</v>
      </c>
      <c r="E25" s="43">
        <v>103.7</v>
      </c>
      <c r="F25" s="43">
        <f t="shared" si="0"/>
        <v>101.8493177464128</v>
      </c>
      <c r="G25" s="105"/>
    </row>
    <row r="26" spans="1:7" ht="13.5">
      <c r="A26" s="28">
        <v>5</v>
      </c>
      <c r="B26" s="175" t="s">
        <v>147</v>
      </c>
      <c r="C26" s="9">
        <v>22674</v>
      </c>
      <c r="D26" s="9">
        <v>25292</v>
      </c>
      <c r="E26" s="43">
        <v>91.7</v>
      </c>
      <c r="F26" s="43">
        <f t="shared" si="0"/>
        <v>89.64890083820971</v>
      </c>
      <c r="G26" s="105"/>
    </row>
    <row r="27" spans="1:7" ht="13.5" customHeight="1">
      <c r="A27" s="28">
        <v>6</v>
      </c>
      <c r="B27" s="176" t="s">
        <v>143</v>
      </c>
      <c r="C27" s="9">
        <v>22312</v>
      </c>
      <c r="D27" s="9">
        <v>26048</v>
      </c>
      <c r="E27" s="43">
        <v>98.2</v>
      </c>
      <c r="F27" s="43">
        <f t="shared" si="0"/>
        <v>85.65724815724816</v>
      </c>
      <c r="G27" s="105"/>
    </row>
    <row r="28" spans="1:7" ht="13.5" customHeight="1">
      <c r="A28" s="28">
        <v>7</v>
      </c>
      <c r="B28" s="176" t="s">
        <v>151</v>
      </c>
      <c r="C28" s="9">
        <v>16904</v>
      </c>
      <c r="D28" s="9">
        <v>25820</v>
      </c>
      <c r="E28" s="43">
        <v>101.9</v>
      </c>
      <c r="F28" s="43">
        <f t="shared" si="0"/>
        <v>65.46862896979087</v>
      </c>
      <c r="G28" s="105"/>
    </row>
    <row r="29" spans="1:7" ht="13.5">
      <c r="A29" s="28">
        <v>8</v>
      </c>
      <c r="B29" s="176" t="s">
        <v>159</v>
      </c>
      <c r="C29" s="9">
        <v>16252</v>
      </c>
      <c r="D29" s="9">
        <v>16102</v>
      </c>
      <c r="E29" s="43">
        <v>87.3</v>
      </c>
      <c r="F29" s="43">
        <f t="shared" si="0"/>
        <v>100.93156129673334</v>
      </c>
      <c r="G29" s="105"/>
    </row>
    <row r="30" spans="1:7" ht="13.5">
      <c r="A30" s="28">
        <v>9</v>
      </c>
      <c r="B30" s="176" t="s">
        <v>146</v>
      </c>
      <c r="C30" s="9">
        <v>11292</v>
      </c>
      <c r="D30" s="9">
        <v>20209</v>
      </c>
      <c r="E30" s="43">
        <v>74.7</v>
      </c>
      <c r="F30" s="334">
        <f t="shared" si="0"/>
        <v>55.876094809243405</v>
      </c>
      <c r="G30" s="105"/>
    </row>
    <row r="31" spans="1:7" ht="14.25" thickBot="1">
      <c r="A31" s="117">
        <v>10</v>
      </c>
      <c r="B31" s="176" t="s">
        <v>160</v>
      </c>
      <c r="C31" s="110">
        <v>10977</v>
      </c>
      <c r="D31" s="110">
        <v>14882</v>
      </c>
      <c r="E31" s="111">
        <v>95.7</v>
      </c>
      <c r="F31" s="111">
        <f t="shared" si="0"/>
        <v>73.76024727859158</v>
      </c>
      <c r="G31" s="113"/>
    </row>
    <row r="32" spans="1:7" ht="14.25" thickBot="1">
      <c r="A32" s="89"/>
      <c r="B32" s="90" t="s">
        <v>66</v>
      </c>
      <c r="C32" s="91">
        <v>306144</v>
      </c>
      <c r="D32" s="91">
        <v>368179</v>
      </c>
      <c r="E32" s="94">
        <v>94.7</v>
      </c>
      <c r="F32" s="116">
        <f t="shared" si="0"/>
        <v>83.150858685585</v>
      </c>
      <c r="G32" s="130">
        <v>58.4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51</v>
      </c>
      <c r="B53" s="102" t="s">
        <v>52</v>
      </c>
      <c r="C53" s="83" t="s">
        <v>196</v>
      </c>
      <c r="D53" s="83" t="s">
        <v>182</v>
      </c>
      <c r="E53" s="102" t="s">
        <v>45</v>
      </c>
      <c r="F53" s="102" t="s">
        <v>53</v>
      </c>
      <c r="G53" s="103" t="s">
        <v>65</v>
      </c>
    </row>
    <row r="54" spans="1:7" ht="13.5">
      <c r="A54" s="104">
        <v>1</v>
      </c>
      <c r="B54" s="175" t="s">
        <v>98</v>
      </c>
      <c r="C54" s="9">
        <v>14805</v>
      </c>
      <c r="D54" s="9">
        <v>12746</v>
      </c>
      <c r="E54" s="118">
        <v>79.7</v>
      </c>
      <c r="F54" s="43">
        <f>SUM(C54/D54*100)</f>
        <v>116.1540875568806</v>
      </c>
      <c r="G54" s="105"/>
    </row>
    <row r="55" spans="1:7" ht="13.5">
      <c r="A55" s="104">
        <v>2</v>
      </c>
      <c r="B55" s="175" t="s">
        <v>94</v>
      </c>
      <c r="C55" s="9">
        <v>3859</v>
      </c>
      <c r="D55" s="9">
        <v>6072</v>
      </c>
      <c r="E55" s="118">
        <v>97.5</v>
      </c>
      <c r="F55" s="43">
        <f aca="true" t="shared" si="1" ref="F55:F64">SUM(C55/D55*100)</f>
        <v>63.55401844532279</v>
      </c>
      <c r="G55" s="105"/>
    </row>
    <row r="56" spans="1:7" ht="13.5">
      <c r="A56" s="104">
        <v>3</v>
      </c>
      <c r="B56" s="175" t="s">
        <v>150</v>
      </c>
      <c r="C56" s="9">
        <v>3191</v>
      </c>
      <c r="D56" s="9">
        <v>2719</v>
      </c>
      <c r="E56" s="118">
        <v>99.8</v>
      </c>
      <c r="F56" s="43">
        <f t="shared" si="1"/>
        <v>117.35932328061787</v>
      </c>
      <c r="G56" s="105"/>
    </row>
    <row r="57" spans="1:8" ht="13.5">
      <c r="A57" s="104">
        <v>4</v>
      </c>
      <c r="B57" s="175" t="s">
        <v>143</v>
      </c>
      <c r="C57" s="9">
        <v>2561</v>
      </c>
      <c r="D57" s="9">
        <v>2965</v>
      </c>
      <c r="E57" s="118">
        <v>98</v>
      </c>
      <c r="F57" s="43">
        <f t="shared" si="1"/>
        <v>86.3743676222597</v>
      </c>
      <c r="G57" s="105"/>
      <c r="H57" s="70"/>
    </row>
    <row r="58" spans="1:7" ht="13.5">
      <c r="A58" s="104">
        <v>5</v>
      </c>
      <c r="B58" s="175" t="s">
        <v>97</v>
      </c>
      <c r="C58" s="9">
        <v>1663</v>
      </c>
      <c r="D58" s="9">
        <v>1790</v>
      </c>
      <c r="E58" s="118">
        <v>92.6</v>
      </c>
      <c r="F58" s="43">
        <f t="shared" si="1"/>
        <v>92.90502793296089</v>
      </c>
      <c r="G58" s="105"/>
    </row>
    <row r="59" spans="1:7" ht="13.5">
      <c r="A59" s="104">
        <v>6</v>
      </c>
      <c r="B59" s="175" t="s">
        <v>146</v>
      </c>
      <c r="C59" s="9">
        <v>989</v>
      </c>
      <c r="D59" s="9">
        <v>662</v>
      </c>
      <c r="E59" s="118">
        <v>53.8</v>
      </c>
      <c r="F59" s="43">
        <f t="shared" si="1"/>
        <v>149.39577039274926</v>
      </c>
      <c r="G59" s="105"/>
    </row>
    <row r="60" spans="1:7" ht="13.5">
      <c r="A60" s="104">
        <v>7</v>
      </c>
      <c r="B60" s="176" t="s">
        <v>156</v>
      </c>
      <c r="C60" s="9">
        <v>855</v>
      </c>
      <c r="D60" s="9">
        <v>1332</v>
      </c>
      <c r="E60" s="118">
        <v>110</v>
      </c>
      <c r="F60" s="43">
        <f t="shared" si="1"/>
        <v>64.1891891891892</v>
      </c>
      <c r="G60" s="105"/>
    </row>
    <row r="61" spans="1:7" ht="13.5">
      <c r="A61" s="104">
        <v>8</v>
      </c>
      <c r="B61" s="176" t="s">
        <v>147</v>
      </c>
      <c r="C61" s="9">
        <v>740</v>
      </c>
      <c r="D61" s="9">
        <v>727</v>
      </c>
      <c r="E61" s="118">
        <v>90.5</v>
      </c>
      <c r="F61" s="43">
        <f t="shared" si="1"/>
        <v>101.78817056396147</v>
      </c>
      <c r="G61" s="105"/>
    </row>
    <row r="62" spans="1:7" ht="13.5">
      <c r="A62" s="104">
        <v>9</v>
      </c>
      <c r="B62" s="176" t="s">
        <v>159</v>
      </c>
      <c r="C62" s="9">
        <v>645</v>
      </c>
      <c r="D62" s="9">
        <v>1371</v>
      </c>
      <c r="E62" s="118">
        <v>105.4</v>
      </c>
      <c r="F62" s="334">
        <f t="shared" si="1"/>
        <v>47.04595185995623</v>
      </c>
      <c r="G62" s="105"/>
    </row>
    <row r="63" spans="1:7" ht="14.25" thickBot="1">
      <c r="A63" s="106">
        <v>10</v>
      </c>
      <c r="B63" s="176" t="s">
        <v>203</v>
      </c>
      <c r="C63" s="107">
        <v>639</v>
      </c>
      <c r="D63" s="107">
        <v>152</v>
      </c>
      <c r="E63" s="119">
        <v>89.5</v>
      </c>
      <c r="F63" s="43">
        <f t="shared" si="1"/>
        <v>420.3947368421052</v>
      </c>
      <c r="G63" s="108"/>
    </row>
    <row r="64" spans="1:7" ht="14.25" thickBot="1">
      <c r="A64" s="89"/>
      <c r="B64" s="90" t="s">
        <v>62</v>
      </c>
      <c r="C64" s="91">
        <v>31660</v>
      </c>
      <c r="D64" s="91">
        <v>33696</v>
      </c>
      <c r="E64" s="92">
        <v>86.6</v>
      </c>
      <c r="F64" s="116">
        <f t="shared" si="1"/>
        <v>93.95773979107312</v>
      </c>
      <c r="G64" s="130">
        <v>109.9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51</v>
      </c>
      <c r="B20" s="102" t="s">
        <v>52</v>
      </c>
      <c r="C20" s="83" t="s">
        <v>196</v>
      </c>
      <c r="D20" s="83" t="s">
        <v>182</v>
      </c>
      <c r="E20" s="102" t="s">
        <v>45</v>
      </c>
      <c r="F20" s="102" t="s">
        <v>53</v>
      </c>
      <c r="G20" s="103" t="s">
        <v>65</v>
      </c>
    </row>
    <row r="21" spans="1:7" ht="13.5">
      <c r="A21" s="104">
        <v>1</v>
      </c>
      <c r="B21" s="175" t="s">
        <v>100</v>
      </c>
      <c r="C21" s="9">
        <v>39869</v>
      </c>
      <c r="D21" s="9">
        <v>28839</v>
      </c>
      <c r="E21" s="118">
        <v>77.5</v>
      </c>
      <c r="F21" s="43">
        <f aca="true" t="shared" si="0" ref="F21:F31">SUM(C21/D21*100)</f>
        <v>138.2468185443323</v>
      </c>
      <c r="G21" s="105"/>
    </row>
    <row r="22" spans="1:7" ht="13.5">
      <c r="A22" s="104">
        <v>2</v>
      </c>
      <c r="B22" s="175" t="s">
        <v>143</v>
      </c>
      <c r="C22" s="9">
        <v>13617</v>
      </c>
      <c r="D22" s="9">
        <v>15122</v>
      </c>
      <c r="E22" s="118">
        <v>78.9</v>
      </c>
      <c r="F22" s="43">
        <f t="shared" si="0"/>
        <v>90.0476127496363</v>
      </c>
      <c r="G22" s="105"/>
    </row>
    <row r="23" spans="1:7" ht="13.5" customHeight="1">
      <c r="A23" s="104">
        <v>3</v>
      </c>
      <c r="B23" s="176" t="s">
        <v>150</v>
      </c>
      <c r="C23" s="9">
        <v>9620</v>
      </c>
      <c r="D23" s="9">
        <v>10817</v>
      </c>
      <c r="E23" s="118">
        <v>109.2</v>
      </c>
      <c r="F23" s="43">
        <f t="shared" si="0"/>
        <v>88.93408523620228</v>
      </c>
      <c r="G23" s="105"/>
    </row>
    <row r="24" spans="1:7" ht="13.5" customHeight="1">
      <c r="A24" s="104">
        <v>4</v>
      </c>
      <c r="B24" s="176" t="s">
        <v>149</v>
      </c>
      <c r="C24" s="9">
        <v>9197</v>
      </c>
      <c r="D24" s="9">
        <v>10199</v>
      </c>
      <c r="E24" s="118">
        <v>97.9</v>
      </c>
      <c r="F24" s="43">
        <f t="shared" si="0"/>
        <v>90.17550740268653</v>
      </c>
      <c r="G24" s="105"/>
    </row>
    <row r="25" spans="1:7" ht="13.5" customHeight="1">
      <c r="A25" s="104">
        <v>5</v>
      </c>
      <c r="B25" s="176" t="s">
        <v>159</v>
      </c>
      <c r="C25" s="9">
        <v>8384</v>
      </c>
      <c r="D25" s="9">
        <v>8273</v>
      </c>
      <c r="E25" s="118">
        <v>83.3</v>
      </c>
      <c r="F25" s="43">
        <f t="shared" si="0"/>
        <v>101.34171400942826</v>
      </c>
      <c r="G25" s="105"/>
    </row>
    <row r="26" spans="1:7" ht="13.5" customHeight="1">
      <c r="A26" s="104">
        <v>6</v>
      </c>
      <c r="B26" s="176" t="s">
        <v>204</v>
      </c>
      <c r="C26" s="9">
        <v>6771</v>
      </c>
      <c r="D26" s="9">
        <v>7534</v>
      </c>
      <c r="E26" s="118">
        <v>97.2</v>
      </c>
      <c r="F26" s="43">
        <f t="shared" si="0"/>
        <v>89.87257764799575</v>
      </c>
      <c r="G26" s="105"/>
    </row>
    <row r="27" spans="1:7" ht="13.5" customHeight="1">
      <c r="A27" s="104">
        <v>7</v>
      </c>
      <c r="B27" s="176" t="s">
        <v>151</v>
      </c>
      <c r="C27" s="9">
        <v>4242</v>
      </c>
      <c r="D27" s="9">
        <v>9557</v>
      </c>
      <c r="E27" s="118">
        <v>84.7</v>
      </c>
      <c r="F27" s="43">
        <f t="shared" si="0"/>
        <v>44.38631369676676</v>
      </c>
      <c r="G27" s="105"/>
    </row>
    <row r="28" spans="1:7" ht="13.5" customHeight="1">
      <c r="A28" s="104">
        <v>8</v>
      </c>
      <c r="B28" s="176" t="s">
        <v>97</v>
      </c>
      <c r="C28" s="9">
        <v>3497</v>
      </c>
      <c r="D28" s="9">
        <v>4489</v>
      </c>
      <c r="E28" s="118">
        <v>94.4</v>
      </c>
      <c r="F28" s="43">
        <f t="shared" si="0"/>
        <v>77.90153709066607</v>
      </c>
      <c r="G28" s="105"/>
    </row>
    <row r="29" spans="1:7" ht="13.5" customHeight="1">
      <c r="A29" s="104">
        <v>9</v>
      </c>
      <c r="B29" s="176" t="s">
        <v>152</v>
      </c>
      <c r="C29" s="110">
        <v>3299</v>
      </c>
      <c r="D29" s="110">
        <v>2953</v>
      </c>
      <c r="E29" s="121">
        <v>102.9</v>
      </c>
      <c r="F29" s="43">
        <f t="shared" si="0"/>
        <v>111.71689806975958</v>
      </c>
      <c r="G29" s="105"/>
    </row>
    <row r="30" spans="1:7" ht="13.5" customHeight="1" thickBot="1">
      <c r="A30" s="109">
        <v>10</v>
      </c>
      <c r="B30" s="176" t="s">
        <v>195</v>
      </c>
      <c r="C30" s="110">
        <v>2344</v>
      </c>
      <c r="D30" s="110">
        <v>3122</v>
      </c>
      <c r="E30" s="121">
        <v>128.1</v>
      </c>
      <c r="F30" s="111">
        <f t="shared" si="0"/>
        <v>75.08007687379884</v>
      </c>
      <c r="G30" s="113"/>
    </row>
    <row r="31" spans="1:7" ht="13.5" customHeight="1" thickBot="1">
      <c r="A31" s="89"/>
      <c r="B31" s="90" t="s">
        <v>68</v>
      </c>
      <c r="C31" s="91">
        <v>114399</v>
      </c>
      <c r="D31" s="91">
        <v>121678</v>
      </c>
      <c r="E31" s="92">
        <v>86.9</v>
      </c>
      <c r="F31" s="116">
        <f t="shared" si="0"/>
        <v>94.01781751836815</v>
      </c>
      <c r="G31" s="130">
        <v>112.6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51</v>
      </c>
      <c r="B53" s="102" t="s">
        <v>52</v>
      </c>
      <c r="C53" s="83" t="s">
        <v>196</v>
      </c>
      <c r="D53" s="83" t="s">
        <v>182</v>
      </c>
      <c r="E53" s="102" t="s">
        <v>45</v>
      </c>
      <c r="F53" s="102" t="s">
        <v>53</v>
      </c>
      <c r="G53" s="103" t="s">
        <v>67</v>
      </c>
    </row>
    <row r="54" spans="1:7" ht="13.5">
      <c r="A54" s="104">
        <v>1</v>
      </c>
      <c r="B54" s="175" t="s">
        <v>143</v>
      </c>
      <c r="C54" s="6">
        <v>32085</v>
      </c>
      <c r="D54" s="9">
        <v>27305</v>
      </c>
      <c r="E54" s="43">
        <v>104.6</v>
      </c>
      <c r="F54" s="43">
        <f aca="true" t="shared" si="1" ref="F54:F64">SUM(C54/D54*100)</f>
        <v>117.50595129097235</v>
      </c>
      <c r="G54" s="105"/>
    </row>
    <row r="55" spans="1:7" ht="13.5">
      <c r="A55" s="104">
        <v>2</v>
      </c>
      <c r="B55" s="175" t="s">
        <v>148</v>
      </c>
      <c r="C55" s="6">
        <v>26860</v>
      </c>
      <c r="D55" s="9">
        <v>54653</v>
      </c>
      <c r="E55" s="43">
        <v>96.3</v>
      </c>
      <c r="F55" s="43">
        <f t="shared" si="1"/>
        <v>49.14643294970084</v>
      </c>
      <c r="G55" s="105"/>
    </row>
    <row r="56" spans="1:7" ht="13.5">
      <c r="A56" s="104">
        <v>3</v>
      </c>
      <c r="B56" s="7" t="s">
        <v>97</v>
      </c>
      <c r="C56" s="6">
        <v>24148</v>
      </c>
      <c r="D56" s="9">
        <v>28640</v>
      </c>
      <c r="E56" s="43">
        <v>95.2</v>
      </c>
      <c r="F56" s="43">
        <f t="shared" si="1"/>
        <v>84.31564245810056</v>
      </c>
      <c r="G56" s="105"/>
    </row>
    <row r="57" spans="1:7" ht="13.5">
      <c r="A57" s="104">
        <v>4</v>
      </c>
      <c r="B57" s="176" t="s">
        <v>180</v>
      </c>
      <c r="C57" s="6">
        <v>18288</v>
      </c>
      <c r="D57" s="9">
        <v>22947</v>
      </c>
      <c r="E57" s="43">
        <v>97.2</v>
      </c>
      <c r="F57" s="43">
        <f t="shared" si="1"/>
        <v>79.69669237808864</v>
      </c>
      <c r="G57" s="105"/>
    </row>
    <row r="58" spans="1:7" ht="13.5">
      <c r="A58" s="104">
        <v>5</v>
      </c>
      <c r="B58" s="176" t="s">
        <v>152</v>
      </c>
      <c r="C58" s="6">
        <v>14380</v>
      </c>
      <c r="D58" s="9">
        <v>28392</v>
      </c>
      <c r="E58" s="43">
        <v>82.9</v>
      </c>
      <c r="F58" s="43">
        <f t="shared" si="1"/>
        <v>50.64806987883911</v>
      </c>
      <c r="G58" s="105"/>
    </row>
    <row r="59" spans="1:7" ht="13.5">
      <c r="A59" s="104">
        <v>6</v>
      </c>
      <c r="B59" s="176" t="s">
        <v>160</v>
      </c>
      <c r="C59" s="6">
        <v>11755</v>
      </c>
      <c r="D59" s="9">
        <v>8655</v>
      </c>
      <c r="E59" s="43">
        <v>98</v>
      </c>
      <c r="F59" s="43">
        <f t="shared" si="1"/>
        <v>135.81744656268054</v>
      </c>
      <c r="G59" s="105"/>
    </row>
    <row r="60" spans="1:7" ht="13.5">
      <c r="A60" s="104">
        <v>7</v>
      </c>
      <c r="B60" s="176" t="s">
        <v>205</v>
      </c>
      <c r="C60" s="6">
        <v>11727</v>
      </c>
      <c r="D60" s="9">
        <v>13146</v>
      </c>
      <c r="E60" s="43">
        <v>99.2</v>
      </c>
      <c r="F60" s="43">
        <f t="shared" si="1"/>
        <v>89.20584208124144</v>
      </c>
      <c r="G60" s="105"/>
    </row>
    <row r="61" spans="1:7" ht="13.5">
      <c r="A61" s="104">
        <v>8</v>
      </c>
      <c r="B61" s="176" t="s">
        <v>147</v>
      </c>
      <c r="C61" s="6">
        <v>11002</v>
      </c>
      <c r="D61" s="9">
        <v>8834</v>
      </c>
      <c r="E61" s="43">
        <v>91.8</v>
      </c>
      <c r="F61" s="43">
        <f t="shared" si="1"/>
        <v>124.54154403441248</v>
      </c>
      <c r="G61" s="105"/>
    </row>
    <row r="62" spans="1:7" ht="13.5">
      <c r="A62" s="104">
        <v>9</v>
      </c>
      <c r="B62" s="176" t="s">
        <v>150</v>
      </c>
      <c r="C62" s="120">
        <v>10568</v>
      </c>
      <c r="D62" s="110">
        <v>13811</v>
      </c>
      <c r="E62" s="111">
        <v>109.6</v>
      </c>
      <c r="F62" s="43">
        <f t="shared" si="1"/>
        <v>76.51871696473826</v>
      </c>
      <c r="G62" s="105"/>
    </row>
    <row r="63" spans="1:7" ht="14.25" thickBot="1">
      <c r="A63" s="109">
        <v>10</v>
      </c>
      <c r="B63" s="176" t="s">
        <v>157</v>
      </c>
      <c r="C63" s="120">
        <v>10480</v>
      </c>
      <c r="D63" s="110">
        <v>18670</v>
      </c>
      <c r="E63" s="111">
        <v>90.2</v>
      </c>
      <c r="F63" s="111">
        <f t="shared" si="1"/>
        <v>56.1328334226031</v>
      </c>
      <c r="G63" s="113"/>
    </row>
    <row r="64" spans="1:7" ht="14.25" thickBot="1">
      <c r="A64" s="89"/>
      <c r="B64" s="90" t="s">
        <v>64</v>
      </c>
      <c r="C64" s="91">
        <v>216715</v>
      </c>
      <c r="D64" s="91">
        <v>275462</v>
      </c>
      <c r="E64" s="94">
        <v>96</v>
      </c>
      <c r="F64" s="116">
        <f t="shared" si="1"/>
        <v>78.67328342929333</v>
      </c>
      <c r="G64" s="130">
        <v>64.1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0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0" ht="13.5">
      <c r="O10" s="429"/>
    </row>
    <row r="15" ht="12.75" customHeight="1"/>
    <row r="16" spans="1:14" ht="10.5" customHeight="1">
      <c r="A16" s="16"/>
      <c r="B16" s="245" t="s">
        <v>117</v>
      </c>
      <c r="C16" s="245" t="s">
        <v>118</v>
      </c>
      <c r="D16" s="245" t="s">
        <v>119</v>
      </c>
      <c r="E16" s="245" t="s">
        <v>104</v>
      </c>
      <c r="F16" s="245" t="s">
        <v>105</v>
      </c>
      <c r="G16" s="245" t="s">
        <v>106</v>
      </c>
      <c r="H16" s="245" t="s">
        <v>107</v>
      </c>
      <c r="I16" s="245" t="s">
        <v>108</v>
      </c>
      <c r="J16" s="245" t="s">
        <v>109</v>
      </c>
      <c r="K16" s="245" t="s">
        <v>110</v>
      </c>
      <c r="L16" s="245" t="s">
        <v>111</v>
      </c>
      <c r="M16" s="245" t="s">
        <v>112</v>
      </c>
      <c r="N16" s="1"/>
    </row>
    <row r="17" spans="1:27" ht="10.5" customHeight="1">
      <c r="A17" s="10" t="s">
        <v>167</v>
      </c>
      <c r="B17" s="242">
        <v>67.1</v>
      </c>
      <c r="C17" s="242">
        <v>69</v>
      </c>
      <c r="D17" s="242">
        <v>71.2</v>
      </c>
      <c r="E17" s="242">
        <v>73.2</v>
      </c>
      <c r="F17" s="242">
        <v>72</v>
      </c>
      <c r="G17" s="242">
        <v>72.6</v>
      </c>
      <c r="H17" s="242">
        <v>78.1</v>
      </c>
      <c r="I17" s="242">
        <v>80</v>
      </c>
      <c r="J17" s="242">
        <v>75.3</v>
      </c>
      <c r="K17" s="242">
        <v>77.7</v>
      </c>
      <c r="L17" s="242">
        <v>79.8</v>
      </c>
      <c r="M17" s="242">
        <v>73.4</v>
      </c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1"/>
      <c r="AA17" s="1"/>
    </row>
    <row r="18" spans="1:27" ht="10.5" customHeight="1">
      <c r="A18" s="10" t="s">
        <v>189</v>
      </c>
      <c r="B18" s="242">
        <v>71.6</v>
      </c>
      <c r="C18" s="242">
        <v>76.8</v>
      </c>
      <c r="D18" s="242">
        <v>80.9</v>
      </c>
      <c r="E18" s="242">
        <v>79.2</v>
      </c>
      <c r="F18" s="242">
        <v>79.8</v>
      </c>
      <c r="G18" s="242">
        <v>79.2</v>
      </c>
      <c r="H18" s="242">
        <v>80.8</v>
      </c>
      <c r="I18" s="242">
        <v>83.9</v>
      </c>
      <c r="J18" s="242">
        <v>84.2</v>
      </c>
      <c r="K18" s="242">
        <v>84.4</v>
      </c>
      <c r="L18" s="242">
        <v>83.6</v>
      </c>
      <c r="M18" s="242">
        <v>71.9</v>
      </c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1"/>
      <c r="AA18" s="1"/>
    </row>
    <row r="19" spans="1:27" ht="10.5" customHeight="1">
      <c r="A19" s="10" t="s">
        <v>169</v>
      </c>
      <c r="B19" s="242">
        <v>69.7</v>
      </c>
      <c r="C19" s="242">
        <v>79.8</v>
      </c>
      <c r="D19" s="242">
        <v>89.3</v>
      </c>
      <c r="E19" s="242">
        <v>81</v>
      </c>
      <c r="F19" s="242">
        <v>78.7</v>
      </c>
      <c r="G19" s="242">
        <v>80.2</v>
      </c>
      <c r="H19" s="242">
        <v>77.6</v>
      </c>
      <c r="I19" s="242">
        <v>73.1</v>
      </c>
      <c r="J19" s="242">
        <v>78.4</v>
      </c>
      <c r="K19" s="242">
        <v>82.3</v>
      </c>
      <c r="L19" s="242">
        <v>77.4</v>
      </c>
      <c r="M19" s="242">
        <v>68.1</v>
      </c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1"/>
      <c r="AA19" s="1"/>
    </row>
    <row r="20" spans="1:27" ht="10.5" customHeight="1">
      <c r="A20" s="10" t="s">
        <v>182</v>
      </c>
      <c r="B20" s="242">
        <v>71.8</v>
      </c>
      <c r="C20" s="242">
        <v>92</v>
      </c>
      <c r="D20" s="242">
        <v>88.9</v>
      </c>
      <c r="E20" s="242">
        <v>80.5</v>
      </c>
      <c r="F20" s="242">
        <v>76.9</v>
      </c>
      <c r="G20" s="242">
        <v>79.8</v>
      </c>
      <c r="H20" s="242">
        <v>87.8</v>
      </c>
      <c r="I20" s="242">
        <v>83.2</v>
      </c>
      <c r="J20" s="242">
        <v>81.5</v>
      </c>
      <c r="K20" s="242">
        <v>92.5</v>
      </c>
      <c r="L20" s="242">
        <v>92.8</v>
      </c>
      <c r="M20" s="242">
        <v>78.6</v>
      </c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1"/>
      <c r="AA20" s="1"/>
    </row>
    <row r="21" spans="1:27" ht="10.5" customHeight="1">
      <c r="A21" s="10" t="s">
        <v>196</v>
      </c>
      <c r="B21" s="242">
        <v>61.3</v>
      </c>
      <c r="C21" s="242">
        <v>59.8</v>
      </c>
      <c r="D21" s="242">
        <v>58.4</v>
      </c>
      <c r="E21" s="242">
        <v>65.6</v>
      </c>
      <c r="F21" s="242">
        <v>79.5</v>
      </c>
      <c r="G21" s="242">
        <v>71.2</v>
      </c>
      <c r="H21" s="242">
        <v>68.5</v>
      </c>
      <c r="I21" s="242">
        <v>65.9</v>
      </c>
      <c r="J21" s="242">
        <v>62.5</v>
      </c>
      <c r="K21" s="242">
        <v>65.8</v>
      </c>
      <c r="L21" s="242">
        <v>63.5</v>
      </c>
      <c r="M21" s="242">
        <v>61.7</v>
      </c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1"/>
      <c r="AA22" s="1"/>
    </row>
    <row r="23" spans="14:27" ht="9.75" customHeight="1"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1"/>
      <c r="AA23" s="1"/>
    </row>
    <row r="24" spans="1:13" ht="13.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</row>
    <row r="28" ht="13.5">
      <c r="O28" s="250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5" t="s">
        <v>117</v>
      </c>
      <c r="C41" s="245" t="s">
        <v>118</v>
      </c>
      <c r="D41" s="245" t="s">
        <v>119</v>
      </c>
      <c r="E41" s="245" t="s">
        <v>104</v>
      </c>
      <c r="F41" s="245" t="s">
        <v>105</v>
      </c>
      <c r="G41" s="245" t="s">
        <v>106</v>
      </c>
      <c r="H41" s="245" t="s">
        <v>107</v>
      </c>
      <c r="I41" s="245" t="s">
        <v>108</v>
      </c>
      <c r="J41" s="245" t="s">
        <v>109</v>
      </c>
      <c r="K41" s="245" t="s">
        <v>110</v>
      </c>
      <c r="L41" s="245" t="s">
        <v>111</v>
      </c>
      <c r="M41" s="245" t="s">
        <v>112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167</v>
      </c>
      <c r="B42" s="251">
        <v>91.1</v>
      </c>
      <c r="C42" s="251">
        <v>91.1</v>
      </c>
      <c r="D42" s="251">
        <v>91.1</v>
      </c>
      <c r="E42" s="251">
        <v>90.6</v>
      </c>
      <c r="F42" s="251">
        <v>95.7</v>
      </c>
      <c r="G42" s="251">
        <v>90</v>
      </c>
      <c r="H42" s="251">
        <v>92.4</v>
      </c>
      <c r="I42" s="251">
        <v>93.7</v>
      </c>
      <c r="J42" s="251">
        <v>85.5</v>
      </c>
      <c r="K42" s="251">
        <v>88.9</v>
      </c>
      <c r="L42" s="251">
        <v>90.9</v>
      </c>
      <c r="M42" s="251">
        <v>84</v>
      </c>
      <c r="N42" s="23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</row>
    <row r="43" spans="1:26" ht="10.5" customHeight="1">
      <c r="A43" s="10" t="s">
        <v>189</v>
      </c>
      <c r="B43" s="251">
        <v>85.3</v>
      </c>
      <c r="C43" s="251">
        <v>84.2</v>
      </c>
      <c r="D43" s="251">
        <v>80.9</v>
      </c>
      <c r="E43" s="251">
        <v>82.2</v>
      </c>
      <c r="F43" s="251">
        <v>91.4</v>
      </c>
      <c r="G43" s="251">
        <v>87.2</v>
      </c>
      <c r="H43" s="251">
        <v>87.8</v>
      </c>
      <c r="I43" s="251">
        <v>91</v>
      </c>
      <c r="J43" s="251">
        <v>92.4</v>
      </c>
      <c r="K43" s="251">
        <v>97</v>
      </c>
      <c r="L43" s="251">
        <v>97.1</v>
      </c>
      <c r="M43" s="251">
        <v>90.7</v>
      </c>
      <c r="N43" s="23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</row>
    <row r="44" spans="1:26" ht="10.5" customHeight="1">
      <c r="A44" s="10" t="s">
        <v>169</v>
      </c>
      <c r="B44" s="251">
        <v>92.5</v>
      </c>
      <c r="C44" s="251">
        <v>96.7</v>
      </c>
      <c r="D44" s="251">
        <v>92.6</v>
      </c>
      <c r="E44" s="251">
        <v>92.4</v>
      </c>
      <c r="F44" s="251">
        <v>90.8</v>
      </c>
      <c r="G44" s="251">
        <v>92.9</v>
      </c>
      <c r="H44" s="251">
        <v>91.7</v>
      </c>
      <c r="I44" s="251">
        <v>90</v>
      </c>
      <c r="J44" s="251">
        <v>88.2</v>
      </c>
      <c r="K44" s="251">
        <v>92.5</v>
      </c>
      <c r="L44" s="251">
        <v>92.9</v>
      </c>
      <c r="M44" s="251">
        <v>85.8</v>
      </c>
      <c r="N44" s="23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</row>
    <row r="45" spans="1:26" ht="10.5" customHeight="1">
      <c r="A45" s="10" t="s">
        <v>182</v>
      </c>
      <c r="B45" s="251">
        <v>90.1</v>
      </c>
      <c r="C45" s="251">
        <v>96.7</v>
      </c>
      <c r="D45" s="251">
        <v>102.8</v>
      </c>
      <c r="E45" s="251">
        <v>96.6</v>
      </c>
      <c r="F45" s="251">
        <v>101</v>
      </c>
      <c r="G45" s="251">
        <v>96.2</v>
      </c>
      <c r="H45" s="251">
        <v>96.2</v>
      </c>
      <c r="I45" s="251">
        <v>95.9</v>
      </c>
      <c r="J45" s="251">
        <v>92.7</v>
      </c>
      <c r="K45" s="251">
        <v>100</v>
      </c>
      <c r="L45" s="251">
        <v>104.8</v>
      </c>
      <c r="M45" s="251">
        <v>101.4</v>
      </c>
      <c r="N45" s="23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</row>
    <row r="46" spans="1:26" ht="10.5" customHeight="1">
      <c r="A46" s="10" t="s">
        <v>196</v>
      </c>
      <c r="B46" s="251">
        <v>93.5</v>
      </c>
      <c r="C46" s="251">
        <v>90.4</v>
      </c>
      <c r="D46" s="251">
        <v>93.3</v>
      </c>
      <c r="E46" s="251">
        <v>85.9</v>
      </c>
      <c r="F46" s="251">
        <v>97.9</v>
      </c>
      <c r="G46" s="251">
        <v>95.7</v>
      </c>
      <c r="H46" s="251">
        <v>85.2</v>
      </c>
      <c r="I46" s="251">
        <v>83.9</v>
      </c>
      <c r="J46" s="251">
        <v>78.7</v>
      </c>
      <c r="K46" s="251">
        <v>79.1</v>
      </c>
      <c r="L46" s="251">
        <v>81.4</v>
      </c>
      <c r="M46" s="251">
        <v>77.4</v>
      </c>
      <c r="N46" s="23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</row>
    <row r="47" spans="14:26" ht="10.5" customHeight="1">
      <c r="N47" s="23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</row>
    <row r="48" spans="14:26" ht="10.5" customHeight="1">
      <c r="N48" s="23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5" t="s">
        <v>117</v>
      </c>
      <c r="C65" s="245" t="s">
        <v>118</v>
      </c>
      <c r="D65" s="245" t="s">
        <v>119</v>
      </c>
      <c r="E65" s="245" t="s">
        <v>104</v>
      </c>
      <c r="F65" s="245" t="s">
        <v>105</v>
      </c>
      <c r="G65" s="245" t="s">
        <v>106</v>
      </c>
      <c r="H65" s="245" t="s">
        <v>107</v>
      </c>
      <c r="I65" s="245" t="s">
        <v>108</v>
      </c>
      <c r="J65" s="245" t="s">
        <v>109</v>
      </c>
      <c r="K65" s="245" t="s">
        <v>110</v>
      </c>
      <c r="L65" s="245" t="s">
        <v>111</v>
      </c>
      <c r="M65" s="245" t="s">
        <v>112</v>
      </c>
    </row>
    <row r="66" spans="1:26" ht="10.5" customHeight="1">
      <c r="A66" s="10" t="s">
        <v>167</v>
      </c>
      <c r="B66" s="242">
        <v>73.1</v>
      </c>
      <c r="C66" s="242">
        <v>75.7</v>
      </c>
      <c r="D66" s="242">
        <v>78.1</v>
      </c>
      <c r="E66" s="242">
        <v>80.8</v>
      </c>
      <c r="F66" s="242">
        <v>74.5</v>
      </c>
      <c r="G66" s="242">
        <v>81.3</v>
      </c>
      <c r="H66" s="242">
        <v>84.2</v>
      </c>
      <c r="I66" s="242">
        <v>85.2</v>
      </c>
      <c r="J66" s="242">
        <v>88.5</v>
      </c>
      <c r="K66" s="242">
        <v>87.1</v>
      </c>
      <c r="L66" s="242">
        <v>87.6</v>
      </c>
      <c r="M66" s="242">
        <v>87.8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0.5" customHeight="1">
      <c r="A67" s="10" t="s">
        <v>189</v>
      </c>
      <c r="B67" s="242">
        <v>83.9</v>
      </c>
      <c r="C67" s="242">
        <v>91.2</v>
      </c>
      <c r="D67" s="242">
        <v>100</v>
      </c>
      <c r="E67" s="242">
        <v>96.4</v>
      </c>
      <c r="F67" s="242">
        <v>86.6</v>
      </c>
      <c r="G67" s="242">
        <v>91.1</v>
      </c>
      <c r="H67" s="242">
        <v>92</v>
      </c>
      <c r="I67" s="242">
        <v>92.1</v>
      </c>
      <c r="J67" s="242">
        <v>91.1</v>
      </c>
      <c r="K67" s="242">
        <v>86.7</v>
      </c>
      <c r="L67" s="242">
        <v>86.1</v>
      </c>
      <c r="M67" s="242">
        <v>80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169</v>
      </c>
      <c r="B68" s="242">
        <v>75.1</v>
      </c>
      <c r="C68" s="242">
        <v>82.1</v>
      </c>
      <c r="D68" s="242">
        <v>96.7</v>
      </c>
      <c r="E68" s="242">
        <v>87.7</v>
      </c>
      <c r="F68" s="242">
        <v>86.9</v>
      </c>
      <c r="G68" s="242">
        <v>86.2</v>
      </c>
      <c r="H68" s="242">
        <v>84.7</v>
      </c>
      <c r="I68" s="242">
        <v>81.4</v>
      </c>
      <c r="J68" s="242">
        <v>89</v>
      </c>
      <c r="K68" s="242">
        <v>88.7</v>
      </c>
      <c r="L68" s="242">
        <v>83.3</v>
      </c>
      <c r="M68" s="242">
        <v>80.2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182</v>
      </c>
      <c r="B69" s="242">
        <v>79.3</v>
      </c>
      <c r="C69" s="242">
        <v>95</v>
      </c>
      <c r="D69" s="242">
        <v>86</v>
      </c>
      <c r="E69" s="242">
        <v>83.8</v>
      </c>
      <c r="F69" s="242">
        <v>75.7</v>
      </c>
      <c r="G69" s="242">
        <v>83.4</v>
      </c>
      <c r="H69" s="242">
        <v>91.3</v>
      </c>
      <c r="I69" s="242">
        <v>86.7</v>
      </c>
      <c r="J69" s="242">
        <v>88.1</v>
      </c>
      <c r="K69" s="242">
        <v>92.3</v>
      </c>
      <c r="L69" s="242">
        <v>88.3</v>
      </c>
      <c r="M69" s="242">
        <v>77.8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196</v>
      </c>
      <c r="B70" s="242">
        <v>67</v>
      </c>
      <c r="C70" s="242">
        <v>66.7</v>
      </c>
      <c r="D70" s="242">
        <v>62</v>
      </c>
      <c r="E70" s="242">
        <v>77.3</v>
      </c>
      <c r="F70" s="242">
        <v>80</v>
      </c>
      <c r="G70" s="242">
        <v>74.7</v>
      </c>
      <c r="H70" s="242">
        <v>81.6</v>
      </c>
      <c r="I70" s="242">
        <v>78.6</v>
      </c>
      <c r="J70" s="242">
        <v>80.1</v>
      </c>
      <c r="K70" s="242">
        <v>83.1</v>
      </c>
      <c r="L70" s="242">
        <v>77.7</v>
      </c>
      <c r="M70" s="242">
        <v>80.3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48"/>
      <c r="C72" s="248"/>
      <c r="D72" s="248"/>
      <c r="E72" s="248"/>
      <c r="F72" s="248"/>
      <c r="G72" s="252"/>
      <c r="H72" s="248"/>
      <c r="I72" s="248"/>
      <c r="J72" s="248"/>
      <c r="K72" s="248"/>
      <c r="L72" s="248"/>
      <c r="M72" s="248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49" customWidth="1"/>
    <col min="25" max="26" width="7.625" style="0" customWidth="1"/>
  </cols>
  <sheetData>
    <row r="1" spans="1:29" ht="13.5">
      <c r="A1" s="23"/>
      <c r="B1" s="253"/>
      <c r="C1" s="236"/>
      <c r="D1" s="236"/>
      <c r="E1" s="236"/>
      <c r="F1" s="236"/>
      <c r="G1" s="236"/>
      <c r="H1" s="236"/>
      <c r="I1" s="236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6"/>
      <c r="C2" s="236"/>
      <c r="D2" s="236"/>
      <c r="E2" s="236"/>
      <c r="F2" s="236"/>
      <c r="G2" s="236"/>
      <c r="H2" s="236"/>
      <c r="I2" s="236"/>
      <c r="J2" s="1"/>
      <c r="L2" s="64"/>
      <c r="M2" s="254"/>
      <c r="N2" s="6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1"/>
      <c r="AB2" s="1"/>
      <c r="AC2" s="1"/>
    </row>
    <row r="3" spans="1:29" ht="13.5">
      <c r="A3" s="23"/>
      <c r="B3" s="236"/>
      <c r="C3" s="236"/>
      <c r="D3" s="236"/>
      <c r="E3" s="236"/>
      <c r="F3" s="236"/>
      <c r="G3" s="236"/>
      <c r="H3" s="236"/>
      <c r="I3" s="236"/>
      <c r="J3" s="1"/>
      <c r="L3" s="64"/>
      <c r="M3" s="254"/>
      <c r="N3" s="6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1"/>
      <c r="AB3" s="1"/>
      <c r="AC3" s="1"/>
    </row>
    <row r="4" spans="1:29" ht="13.5">
      <c r="A4" s="23"/>
      <c r="B4" s="236"/>
      <c r="C4" s="236"/>
      <c r="D4" s="236"/>
      <c r="E4" s="236"/>
      <c r="F4" s="236"/>
      <c r="G4" s="236"/>
      <c r="H4" s="236"/>
      <c r="I4" s="236"/>
      <c r="J4" s="1"/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</row>
    <row r="5" spans="1:29" ht="13.5">
      <c r="A5" s="23"/>
      <c r="B5" s="236"/>
      <c r="C5" s="236"/>
      <c r="D5" s="236"/>
      <c r="E5" s="236"/>
      <c r="F5" s="236"/>
      <c r="G5" s="236"/>
      <c r="H5" s="236"/>
      <c r="I5" s="236"/>
      <c r="J5" s="1"/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</row>
    <row r="6" spans="10:29" ht="13.5">
      <c r="J6" s="1"/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</row>
    <row r="7" spans="10:23" ht="13.5">
      <c r="J7" s="1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101</v>
      </c>
      <c r="C18" s="11" t="s">
        <v>102</v>
      </c>
      <c r="D18" s="11" t="s">
        <v>103</v>
      </c>
      <c r="E18" s="11" t="s">
        <v>104</v>
      </c>
      <c r="F18" s="11" t="s">
        <v>105</v>
      </c>
      <c r="G18" s="11" t="s">
        <v>106</v>
      </c>
      <c r="H18" s="11" t="s">
        <v>107</v>
      </c>
      <c r="I18" s="11" t="s">
        <v>108</v>
      </c>
      <c r="J18" s="11" t="s">
        <v>109</v>
      </c>
      <c r="K18" s="11" t="s">
        <v>110</v>
      </c>
      <c r="L18" s="11" t="s">
        <v>111</v>
      </c>
      <c r="M18" s="11" t="s">
        <v>112</v>
      </c>
    </row>
    <row r="19" spans="1:13" ht="10.5" customHeight="1">
      <c r="A19" s="10" t="s">
        <v>183</v>
      </c>
      <c r="B19" s="251">
        <v>15.9</v>
      </c>
      <c r="C19" s="251">
        <v>14.3</v>
      </c>
      <c r="D19" s="251">
        <v>15.2</v>
      </c>
      <c r="E19" s="251">
        <v>18.6</v>
      </c>
      <c r="F19" s="251">
        <v>17.4</v>
      </c>
      <c r="G19" s="251">
        <v>15.7</v>
      </c>
      <c r="H19" s="251">
        <v>15.4</v>
      </c>
      <c r="I19" s="251">
        <v>16</v>
      </c>
      <c r="J19" s="251">
        <v>16.5</v>
      </c>
      <c r="K19" s="251">
        <v>15</v>
      </c>
      <c r="L19" s="251">
        <v>14.9</v>
      </c>
      <c r="M19" s="251">
        <v>16.9</v>
      </c>
    </row>
    <row r="20" spans="1:13" ht="10.5" customHeight="1">
      <c r="A20" s="10" t="s">
        <v>189</v>
      </c>
      <c r="B20" s="251">
        <v>14.7</v>
      </c>
      <c r="C20" s="251">
        <v>15.2</v>
      </c>
      <c r="D20" s="251">
        <v>16.7</v>
      </c>
      <c r="E20" s="251">
        <v>15.9</v>
      </c>
      <c r="F20" s="251">
        <v>16.3</v>
      </c>
      <c r="G20" s="251">
        <v>16.4</v>
      </c>
      <c r="H20" s="251">
        <v>14.7</v>
      </c>
      <c r="I20" s="251">
        <v>16.5</v>
      </c>
      <c r="J20" s="251">
        <v>15.9</v>
      </c>
      <c r="K20" s="251">
        <v>18</v>
      </c>
      <c r="L20" s="251">
        <v>17.3</v>
      </c>
      <c r="M20" s="251">
        <v>15.7</v>
      </c>
    </row>
    <row r="21" spans="1:13" ht="10.5" customHeight="1">
      <c r="A21" s="10" t="s">
        <v>169</v>
      </c>
      <c r="B21" s="251">
        <v>15.3</v>
      </c>
      <c r="C21" s="251">
        <v>16</v>
      </c>
      <c r="D21" s="251">
        <v>17.8</v>
      </c>
      <c r="E21" s="251">
        <v>16.9</v>
      </c>
      <c r="F21" s="251">
        <v>18.4</v>
      </c>
      <c r="G21" s="251">
        <v>17.6</v>
      </c>
      <c r="H21" s="251">
        <v>15.3</v>
      </c>
      <c r="I21" s="251">
        <v>15.4</v>
      </c>
      <c r="J21" s="251">
        <v>16.9</v>
      </c>
      <c r="K21" s="251">
        <v>17.3</v>
      </c>
      <c r="L21" s="251">
        <v>17.1</v>
      </c>
      <c r="M21" s="251">
        <v>17.5</v>
      </c>
    </row>
    <row r="22" spans="1:13" ht="10.5" customHeight="1">
      <c r="A22" s="10" t="s">
        <v>182</v>
      </c>
      <c r="B22" s="251">
        <v>15.8</v>
      </c>
      <c r="C22" s="251">
        <v>15.4</v>
      </c>
      <c r="D22" s="251">
        <v>15</v>
      </c>
      <c r="E22" s="251">
        <v>17.1</v>
      </c>
      <c r="F22" s="251">
        <v>15.4</v>
      </c>
      <c r="G22" s="251">
        <v>15.7</v>
      </c>
      <c r="H22" s="251">
        <v>16.6</v>
      </c>
      <c r="I22" s="251">
        <v>14.1</v>
      </c>
      <c r="J22" s="251">
        <v>15</v>
      </c>
      <c r="K22" s="251">
        <v>16</v>
      </c>
      <c r="L22" s="251">
        <v>14.4</v>
      </c>
      <c r="M22" s="251">
        <v>14.4</v>
      </c>
    </row>
    <row r="23" spans="1:13" ht="10.5" customHeight="1">
      <c r="A23" s="10" t="s">
        <v>196</v>
      </c>
      <c r="B23" s="251">
        <v>12</v>
      </c>
      <c r="C23" s="251">
        <v>11.2</v>
      </c>
      <c r="D23" s="251">
        <v>11.2</v>
      </c>
      <c r="E23" s="251">
        <v>13.5</v>
      </c>
      <c r="F23" s="251">
        <v>13.4</v>
      </c>
      <c r="G23" s="251">
        <v>13</v>
      </c>
      <c r="H23" s="251">
        <v>15</v>
      </c>
      <c r="I23" s="251">
        <v>12.9</v>
      </c>
      <c r="J23" s="251">
        <v>14.4</v>
      </c>
      <c r="K23" s="251">
        <v>13.7</v>
      </c>
      <c r="L23" s="251">
        <v>14.6</v>
      </c>
      <c r="M23" s="251">
        <v>14.4</v>
      </c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101</v>
      </c>
      <c r="C42" s="11" t="s">
        <v>102</v>
      </c>
      <c r="D42" s="11" t="s">
        <v>103</v>
      </c>
      <c r="E42" s="11" t="s">
        <v>104</v>
      </c>
      <c r="F42" s="11" t="s">
        <v>105</v>
      </c>
      <c r="G42" s="11" t="s">
        <v>106</v>
      </c>
      <c r="H42" s="11" t="s">
        <v>107</v>
      </c>
      <c r="I42" s="11" t="s">
        <v>108</v>
      </c>
      <c r="J42" s="11" t="s">
        <v>109</v>
      </c>
      <c r="K42" s="11" t="s">
        <v>110</v>
      </c>
      <c r="L42" s="11" t="s">
        <v>111</v>
      </c>
      <c r="M42" s="11" t="s">
        <v>112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183</v>
      </c>
      <c r="B43" s="251">
        <v>26.9</v>
      </c>
      <c r="C43" s="251">
        <v>26.5</v>
      </c>
      <c r="D43" s="251">
        <v>23.4</v>
      </c>
      <c r="E43" s="251">
        <v>26.7</v>
      </c>
      <c r="F43" s="251">
        <v>28.9</v>
      </c>
      <c r="G43" s="251">
        <v>26.9</v>
      </c>
      <c r="H43" s="251">
        <v>26.2</v>
      </c>
      <c r="I43" s="251">
        <v>27.1</v>
      </c>
      <c r="J43" s="251">
        <v>27.7</v>
      </c>
      <c r="K43" s="251">
        <v>26.9</v>
      </c>
      <c r="L43" s="251">
        <v>25.5</v>
      </c>
      <c r="M43" s="251">
        <v>26.2</v>
      </c>
      <c r="N43" s="6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189</v>
      </c>
      <c r="B44" s="251">
        <v>25.9</v>
      </c>
      <c r="C44" s="251">
        <v>26.8</v>
      </c>
      <c r="D44" s="251">
        <v>27.1</v>
      </c>
      <c r="E44" s="251">
        <v>27</v>
      </c>
      <c r="F44" s="251">
        <v>28</v>
      </c>
      <c r="G44" s="251">
        <v>27.8</v>
      </c>
      <c r="H44" s="251">
        <v>26.4</v>
      </c>
      <c r="I44" s="251">
        <v>26.9</v>
      </c>
      <c r="J44" s="251">
        <v>27.1</v>
      </c>
      <c r="K44" s="251">
        <v>27.4</v>
      </c>
      <c r="L44" s="251">
        <v>27.2</v>
      </c>
      <c r="M44" s="251">
        <v>26.8</v>
      </c>
      <c r="N44" s="6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169</v>
      </c>
      <c r="B45" s="251">
        <v>27.3</v>
      </c>
      <c r="C45" s="251">
        <v>27.4</v>
      </c>
      <c r="D45" s="251">
        <v>27.8</v>
      </c>
      <c r="E45" s="251">
        <v>27.4</v>
      </c>
      <c r="F45" s="251">
        <v>28.1</v>
      </c>
      <c r="G45" s="251">
        <v>28.2</v>
      </c>
      <c r="H45" s="251">
        <v>27.3</v>
      </c>
      <c r="I45" s="251">
        <v>26.7</v>
      </c>
      <c r="J45" s="251">
        <v>27.2</v>
      </c>
      <c r="K45" s="251">
        <v>27</v>
      </c>
      <c r="L45" s="251">
        <v>27.3</v>
      </c>
      <c r="M45" s="251">
        <v>28</v>
      </c>
      <c r="N45" s="6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182</v>
      </c>
      <c r="B46" s="251">
        <v>29.2</v>
      </c>
      <c r="C46" s="251">
        <v>27.7</v>
      </c>
      <c r="D46" s="251">
        <v>25.7</v>
      </c>
      <c r="E46" s="251">
        <v>25.8</v>
      </c>
      <c r="F46" s="251">
        <v>25.9</v>
      </c>
      <c r="G46" s="251">
        <v>27.1</v>
      </c>
      <c r="H46" s="251">
        <v>26.4</v>
      </c>
      <c r="I46" s="251">
        <v>26.5</v>
      </c>
      <c r="J46" s="251">
        <v>26.6</v>
      </c>
      <c r="K46" s="251">
        <v>26.8</v>
      </c>
      <c r="L46" s="251">
        <v>27.2</v>
      </c>
      <c r="M46" s="251">
        <v>27.9</v>
      </c>
      <c r="N46" s="6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196</v>
      </c>
      <c r="B47" s="251">
        <v>28.5</v>
      </c>
      <c r="C47" s="251">
        <v>27.3</v>
      </c>
      <c r="D47" s="251">
        <v>25.9</v>
      </c>
      <c r="E47" s="251">
        <v>25.3</v>
      </c>
      <c r="F47" s="251">
        <v>25.8</v>
      </c>
      <c r="G47" s="251">
        <v>25.1</v>
      </c>
      <c r="H47" s="251">
        <v>25.2</v>
      </c>
      <c r="I47" s="251">
        <v>24.4</v>
      </c>
      <c r="J47" s="251">
        <v>24.5</v>
      </c>
      <c r="K47" s="251">
        <v>23.4</v>
      </c>
      <c r="L47" s="251">
        <v>23.9</v>
      </c>
      <c r="M47" s="251">
        <v>23.2</v>
      </c>
      <c r="N47" s="6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101</v>
      </c>
      <c r="C70" s="11" t="s">
        <v>102</v>
      </c>
      <c r="D70" s="11" t="s">
        <v>103</v>
      </c>
      <c r="E70" s="11" t="s">
        <v>104</v>
      </c>
      <c r="F70" s="11" t="s">
        <v>105</v>
      </c>
      <c r="G70" s="11" t="s">
        <v>106</v>
      </c>
      <c r="H70" s="11" t="s">
        <v>107</v>
      </c>
      <c r="I70" s="11" t="s">
        <v>108</v>
      </c>
      <c r="J70" s="11" t="s">
        <v>109</v>
      </c>
      <c r="K70" s="11" t="s">
        <v>110</v>
      </c>
      <c r="L70" s="11" t="s">
        <v>111</v>
      </c>
      <c r="M70" s="11" t="s">
        <v>112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183</v>
      </c>
      <c r="B71" s="242">
        <v>58.4</v>
      </c>
      <c r="C71" s="242">
        <v>54.2</v>
      </c>
      <c r="D71" s="242">
        <v>66.9</v>
      </c>
      <c r="E71" s="242">
        <v>67.7</v>
      </c>
      <c r="F71" s="242">
        <v>58.6</v>
      </c>
      <c r="G71" s="242">
        <v>59.8</v>
      </c>
      <c r="H71" s="242">
        <v>59.2</v>
      </c>
      <c r="I71" s="242">
        <v>58.5</v>
      </c>
      <c r="J71" s="242">
        <v>59.1</v>
      </c>
      <c r="K71" s="242">
        <v>56.2</v>
      </c>
      <c r="L71" s="242">
        <v>59.6</v>
      </c>
      <c r="M71" s="242">
        <v>63.9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189</v>
      </c>
      <c r="B72" s="242">
        <v>56.9</v>
      </c>
      <c r="C72" s="242">
        <v>55.9</v>
      </c>
      <c r="D72" s="242">
        <v>61.4</v>
      </c>
      <c r="E72" s="242">
        <v>59.1</v>
      </c>
      <c r="F72" s="242">
        <v>57.4</v>
      </c>
      <c r="G72" s="242">
        <v>59</v>
      </c>
      <c r="H72" s="242">
        <v>56.7</v>
      </c>
      <c r="I72" s="242">
        <v>61</v>
      </c>
      <c r="J72" s="242">
        <v>58.2</v>
      </c>
      <c r="K72" s="242">
        <v>65.4</v>
      </c>
      <c r="L72" s="242">
        <v>63.6</v>
      </c>
      <c r="M72" s="242">
        <v>58.7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13" ht="10.5" customHeight="1">
      <c r="A73" s="10" t="s">
        <v>169</v>
      </c>
      <c r="B73" s="242">
        <v>55.7</v>
      </c>
      <c r="C73" s="242">
        <v>58.1</v>
      </c>
      <c r="D73" s="242">
        <v>63.8</v>
      </c>
      <c r="E73" s="242">
        <v>61.8</v>
      </c>
      <c r="F73" s="242">
        <v>65.1</v>
      </c>
      <c r="G73" s="242">
        <v>62.4</v>
      </c>
      <c r="H73" s="242">
        <v>56.7</v>
      </c>
      <c r="I73" s="242">
        <v>58</v>
      </c>
      <c r="J73" s="242">
        <v>61.8</v>
      </c>
      <c r="K73" s="242">
        <v>64.1</v>
      </c>
      <c r="L73" s="242">
        <v>62.6</v>
      </c>
      <c r="M73" s="242">
        <v>62.1</v>
      </c>
    </row>
    <row r="74" spans="1:13" ht="10.5" customHeight="1">
      <c r="A74" s="10" t="s">
        <v>182</v>
      </c>
      <c r="B74" s="242">
        <v>53.4</v>
      </c>
      <c r="C74" s="242">
        <v>56.8</v>
      </c>
      <c r="D74" s="242">
        <v>60.1</v>
      </c>
      <c r="E74" s="242">
        <v>66.3</v>
      </c>
      <c r="F74" s="242">
        <v>59.5</v>
      </c>
      <c r="G74" s="242">
        <v>56.9</v>
      </c>
      <c r="H74" s="242">
        <v>63.3</v>
      </c>
      <c r="I74" s="242">
        <v>53.2</v>
      </c>
      <c r="J74" s="242">
        <v>56.2</v>
      </c>
      <c r="K74" s="242">
        <v>59.4</v>
      </c>
      <c r="L74" s="242">
        <v>52.6</v>
      </c>
      <c r="M74" s="242">
        <v>50.7</v>
      </c>
    </row>
    <row r="75" spans="1:13" ht="10.5" customHeight="1">
      <c r="A75" s="10" t="s">
        <v>196</v>
      </c>
      <c r="B75" s="242">
        <v>41.6</v>
      </c>
      <c r="C75" s="242">
        <v>42.1</v>
      </c>
      <c r="D75" s="242">
        <v>44.7</v>
      </c>
      <c r="E75" s="242">
        <v>54.4</v>
      </c>
      <c r="F75" s="242">
        <v>51.3</v>
      </c>
      <c r="G75" s="242">
        <v>52.5</v>
      </c>
      <c r="H75" s="242">
        <v>59.6</v>
      </c>
      <c r="I75" s="242">
        <v>53.8</v>
      </c>
      <c r="J75" s="242">
        <v>58.6</v>
      </c>
      <c r="K75" s="242">
        <v>59.2</v>
      </c>
      <c r="L75" s="242">
        <v>60.8</v>
      </c>
      <c r="M75" s="242">
        <v>62.6</v>
      </c>
    </row>
    <row r="76" spans="2:13" ht="9.75" customHeight="1">
      <c r="B76" s="248"/>
      <c r="C76" s="248"/>
      <c r="D76" s="248"/>
      <c r="E76" s="248"/>
      <c r="F76" s="248"/>
      <c r="G76" s="248"/>
      <c r="H76" s="248"/>
      <c r="I76" s="248"/>
      <c r="J76" s="248"/>
      <c r="K76" s="246"/>
      <c r="L76" s="248"/>
      <c r="M76" s="248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4"/>
      <c r="N7" s="6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4"/>
      <c r="N8" s="6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1"/>
    </row>
    <row r="10" spans="12:27" ht="9.75" customHeight="1">
      <c r="L10" s="64"/>
      <c r="M10" s="64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1"/>
    </row>
    <row r="11" spans="12:27" ht="9.75" customHeight="1">
      <c r="L11" s="64"/>
      <c r="M11" s="64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1"/>
    </row>
    <row r="12" spans="12:27" ht="9.75" customHeight="1">
      <c r="L12" s="64"/>
      <c r="M12" s="64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1"/>
    </row>
    <row r="13" spans="12:27" ht="9.75" customHeight="1">
      <c r="L13" s="64"/>
      <c r="M13" s="64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4"/>
      <c r="AA15" s="1"/>
    </row>
    <row r="16" spans="12:27" ht="9.75" customHeight="1">
      <c r="L16" s="64"/>
      <c r="M16" s="254"/>
      <c r="AA16" s="1"/>
    </row>
    <row r="17" spans="12:27" ht="9.75" customHeight="1">
      <c r="L17" s="64"/>
      <c r="M17" s="254"/>
      <c r="AA17" s="1"/>
    </row>
    <row r="18" spans="12:27" ht="9.75" customHeight="1">
      <c r="L18" s="64"/>
      <c r="M18" s="254"/>
      <c r="AA18" s="1"/>
    </row>
    <row r="19" spans="12:27" ht="9.75" customHeight="1">
      <c r="L19" s="64"/>
      <c r="M19" s="254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101</v>
      </c>
      <c r="C24" s="11" t="s">
        <v>102</v>
      </c>
      <c r="D24" s="11" t="s">
        <v>103</v>
      </c>
      <c r="E24" s="11" t="s">
        <v>104</v>
      </c>
      <c r="F24" s="11" t="s">
        <v>105</v>
      </c>
      <c r="G24" s="11" t="s">
        <v>106</v>
      </c>
      <c r="H24" s="11" t="s">
        <v>107</v>
      </c>
      <c r="I24" s="11" t="s">
        <v>108</v>
      </c>
      <c r="J24" s="11" t="s">
        <v>109</v>
      </c>
      <c r="K24" s="11" t="s">
        <v>110</v>
      </c>
      <c r="L24" s="11" t="s">
        <v>111</v>
      </c>
      <c r="M24" s="11" t="s">
        <v>112</v>
      </c>
      <c r="AA24" s="1"/>
    </row>
    <row r="25" spans="1:27" ht="10.5" customHeight="1">
      <c r="A25" s="10" t="s">
        <v>190</v>
      </c>
      <c r="B25" s="251">
        <v>21.2</v>
      </c>
      <c r="C25" s="251">
        <v>23.6</v>
      </c>
      <c r="D25" s="251">
        <v>23.5</v>
      </c>
      <c r="E25" s="251">
        <v>25.2</v>
      </c>
      <c r="F25" s="251">
        <v>24.6</v>
      </c>
      <c r="G25" s="251">
        <v>28.3</v>
      </c>
      <c r="H25" s="251">
        <v>24.6</v>
      </c>
      <c r="I25" s="251">
        <v>23.4</v>
      </c>
      <c r="J25" s="251">
        <v>22.5</v>
      </c>
      <c r="K25" s="251">
        <v>23.1</v>
      </c>
      <c r="L25" s="251">
        <v>20.9</v>
      </c>
      <c r="M25" s="251">
        <v>20.6</v>
      </c>
      <c r="AA25" s="1"/>
    </row>
    <row r="26" spans="1:27" ht="10.5" customHeight="1">
      <c r="A26" s="10" t="s">
        <v>189</v>
      </c>
      <c r="B26" s="251">
        <v>18.7</v>
      </c>
      <c r="C26" s="251">
        <v>19.2</v>
      </c>
      <c r="D26" s="251">
        <v>23.7</v>
      </c>
      <c r="E26" s="251">
        <v>22.6</v>
      </c>
      <c r="F26" s="251">
        <v>25.9</v>
      </c>
      <c r="G26" s="251">
        <v>24</v>
      </c>
      <c r="H26" s="251">
        <v>23.8</v>
      </c>
      <c r="I26" s="251">
        <v>23</v>
      </c>
      <c r="J26" s="251">
        <v>21.8</v>
      </c>
      <c r="K26" s="251">
        <v>19.6</v>
      </c>
      <c r="L26" s="251">
        <v>19.1</v>
      </c>
      <c r="M26" s="251">
        <v>18.8</v>
      </c>
      <c r="AA26" s="1"/>
    </row>
    <row r="27" spans="1:27" ht="10.5" customHeight="1">
      <c r="A27" s="10" t="s">
        <v>169</v>
      </c>
      <c r="B27" s="251">
        <v>21.2</v>
      </c>
      <c r="C27" s="251">
        <v>18.2</v>
      </c>
      <c r="D27" s="251">
        <v>21.8</v>
      </c>
      <c r="E27" s="251">
        <v>21.3</v>
      </c>
      <c r="F27" s="251">
        <v>21.8</v>
      </c>
      <c r="G27" s="251">
        <v>22.4</v>
      </c>
      <c r="H27" s="251">
        <v>24.4</v>
      </c>
      <c r="I27" s="251">
        <v>20.7</v>
      </c>
      <c r="J27" s="251">
        <v>17.6</v>
      </c>
      <c r="K27" s="251">
        <v>21</v>
      </c>
      <c r="L27" s="251">
        <v>22</v>
      </c>
      <c r="M27" s="251">
        <v>20.3</v>
      </c>
      <c r="AA27" s="1"/>
    </row>
    <row r="28" spans="1:27" ht="10.5" customHeight="1">
      <c r="A28" s="10" t="s">
        <v>182</v>
      </c>
      <c r="B28" s="251">
        <v>18.4</v>
      </c>
      <c r="C28" s="251">
        <v>19.4</v>
      </c>
      <c r="D28" s="251">
        <v>19.4</v>
      </c>
      <c r="E28" s="251">
        <v>24.5</v>
      </c>
      <c r="F28" s="251">
        <v>21</v>
      </c>
      <c r="G28" s="251">
        <v>21.8</v>
      </c>
      <c r="H28" s="251">
        <v>24.5</v>
      </c>
      <c r="I28" s="251">
        <v>18.9</v>
      </c>
      <c r="J28" s="251">
        <v>22</v>
      </c>
      <c r="K28" s="251">
        <v>20.3</v>
      </c>
      <c r="L28" s="251">
        <v>16.3</v>
      </c>
      <c r="M28" s="251">
        <v>18.9</v>
      </c>
      <c r="AA28" s="1"/>
    </row>
    <row r="29" spans="1:27" ht="10.5" customHeight="1">
      <c r="A29" s="10" t="s">
        <v>196</v>
      </c>
      <c r="B29" s="251">
        <v>13.6</v>
      </c>
      <c r="C29" s="251">
        <v>16.7</v>
      </c>
      <c r="D29" s="251">
        <v>19.2</v>
      </c>
      <c r="E29" s="251">
        <v>16.9</v>
      </c>
      <c r="F29" s="251">
        <v>16.3</v>
      </c>
      <c r="G29" s="251">
        <v>17.7</v>
      </c>
      <c r="H29" s="251">
        <v>17</v>
      </c>
      <c r="I29" s="251">
        <v>16.3</v>
      </c>
      <c r="J29" s="251">
        <v>16.1</v>
      </c>
      <c r="K29" s="251">
        <v>18.4</v>
      </c>
      <c r="L29" s="251">
        <v>15.2</v>
      </c>
      <c r="M29" s="251">
        <v>17.5</v>
      </c>
      <c r="AA29" s="1"/>
    </row>
    <row r="30" ht="9.75" customHeight="1">
      <c r="AA30" s="1"/>
    </row>
    <row r="31" spans="14:27" ht="9.75" customHeight="1"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101</v>
      </c>
      <c r="C53" s="11" t="s">
        <v>102</v>
      </c>
      <c r="D53" s="11" t="s">
        <v>103</v>
      </c>
      <c r="E53" s="11" t="s">
        <v>104</v>
      </c>
      <c r="F53" s="11" t="s">
        <v>105</v>
      </c>
      <c r="G53" s="11" t="s">
        <v>106</v>
      </c>
      <c r="H53" s="11" t="s">
        <v>107</v>
      </c>
      <c r="I53" s="11" t="s">
        <v>108</v>
      </c>
      <c r="J53" s="11" t="s">
        <v>109</v>
      </c>
      <c r="K53" s="11" t="s">
        <v>110</v>
      </c>
      <c r="L53" s="11" t="s">
        <v>111</v>
      </c>
      <c r="M53" s="11" t="s">
        <v>112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190</v>
      </c>
      <c r="B54" s="251">
        <v>42</v>
      </c>
      <c r="C54" s="251">
        <v>43.4</v>
      </c>
      <c r="D54" s="251">
        <v>41</v>
      </c>
      <c r="E54" s="251">
        <v>40.6</v>
      </c>
      <c r="F54" s="251">
        <v>41.4</v>
      </c>
      <c r="G54" s="251">
        <v>43.6</v>
      </c>
      <c r="H54" s="251">
        <v>41.6</v>
      </c>
      <c r="I54" s="251">
        <v>41.2</v>
      </c>
      <c r="J54" s="251">
        <v>40.8</v>
      </c>
      <c r="K54" s="251">
        <v>41.1</v>
      </c>
      <c r="L54" s="251">
        <v>38.8</v>
      </c>
      <c r="M54" s="251">
        <v>37.3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189</v>
      </c>
      <c r="B55" s="251">
        <v>38.5</v>
      </c>
      <c r="C55" s="251">
        <v>37.5</v>
      </c>
      <c r="D55" s="251">
        <v>37.8</v>
      </c>
      <c r="E55" s="251">
        <v>36.3</v>
      </c>
      <c r="F55" s="251">
        <v>38.6</v>
      </c>
      <c r="G55" s="251">
        <v>38.7</v>
      </c>
      <c r="H55" s="251">
        <v>38.3</v>
      </c>
      <c r="I55" s="251">
        <v>38.3</v>
      </c>
      <c r="J55" s="251">
        <v>37.8</v>
      </c>
      <c r="K55" s="251">
        <v>37.3</v>
      </c>
      <c r="L55" s="251">
        <v>35.4</v>
      </c>
      <c r="M55" s="251">
        <v>32.8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169</v>
      </c>
      <c r="B56" s="251">
        <v>36.2</v>
      </c>
      <c r="C56" s="251">
        <v>36.5</v>
      </c>
      <c r="D56" s="251">
        <v>36.5</v>
      </c>
      <c r="E56" s="251">
        <v>36.3</v>
      </c>
      <c r="F56" s="251">
        <v>37.5</v>
      </c>
      <c r="G56" s="251">
        <v>37.7</v>
      </c>
      <c r="H56" s="251">
        <v>38.7</v>
      </c>
      <c r="I56" s="251">
        <v>37.1</v>
      </c>
      <c r="J56" s="251">
        <v>34.8</v>
      </c>
      <c r="K56" s="251">
        <v>35.1</v>
      </c>
      <c r="L56" s="251">
        <v>36.2</v>
      </c>
      <c r="M56" s="251">
        <v>35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182</v>
      </c>
      <c r="B57" s="251">
        <v>34.7</v>
      </c>
      <c r="C57" s="251">
        <v>34.4</v>
      </c>
      <c r="D57" s="251">
        <v>33.5</v>
      </c>
      <c r="E57" s="251">
        <v>36.6</v>
      </c>
      <c r="F57" s="251">
        <v>38</v>
      </c>
      <c r="G57" s="251">
        <v>38.1</v>
      </c>
      <c r="H57" s="251">
        <v>39.3</v>
      </c>
      <c r="I57" s="251">
        <v>38.5</v>
      </c>
      <c r="J57" s="251">
        <v>38.2</v>
      </c>
      <c r="K57" s="251">
        <v>38.6</v>
      </c>
      <c r="L57" s="251">
        <v>37.4</v>
      </c>
      <c r="M57" s="251">
        <v>36.8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196</v>
      </c>
      <c r="B58" s="251">
        <v>34.2</v>
      </c>
      <c r="C58" s="251">
        <v>34.5</v>
      </c>
      <c r="D58" s="251">
        <v>36.2</v>
      </c>
      <c r="E58" s="251">
        <v>34.8</v>
      </c>
      <c r="F58" s="251">
        <v>35.1</v>
      </c>
      <c r="G58" s="251">
        <v>34.9</v>
      </c>
      <c r="H58" s="251">
        <v>33.2</v>
      </c>
      <c r="I58" s="251">
        <v>33.6</v>
      </c>
      <c r="J58" s="251">
        <v>31.8</v>
      </c>
      <c r="K58" s="251">
        <v>33.1</v>
      </c>
      <c r="L58" s="251">
        <v>32.3</v>
      </c>
      <c r="M58" s="251">
        <v>30.6</v>
      </c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5"/>
    </row>
    <row r="66" spans="14:26" ht="9.75" customHeight="1"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</row>
    <row r="67" spans="14:26" ht="9.75" customHeight="1"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4:26" ht="9.75" customHeight="1"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</row>
    <row r="69" spans="14:26" ht="9.75" customHeight="1"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101</v>
      </c>
      <c r="C83" s="11" t="s">
        <v>102</v>
      </c>
      <c r="D83" s="11" t="s">
        <v>103</v>
      </c>
      <c r="E83" s="11" t="s">
        <v>104</v>
      </c>
      <c r="F83" s="11" t="s">
        <v>105</v>
      </c>
      <c r="G83" s="11" t="s">
        <v>106</v>
      </c>
      <c r="H83" s="11" t="s">
        <v>107</v>
      </c>
      <c r="I83" s="11" t="s">
        <v>108</v>
      </c>
      <c r="J83" s="11" t="s">
        <v>109</v>
      </c>
      <c r="K83" s="11" t="s">
        <v>110</v>
      </c>
      <c r="L83" s="11" t="s">
        <v>111</v>
      </c>
      <c r="M83" s="11" t="s">
        <v>112</v>
      </c>
    </row>
    <row r="84" spans="1:13" ht="10.5" customHeight="1">
      <c r="A84" s="10" t="s">
        <v>190</v>
      </c>
      <c r="B84" s="242">
        <v>49.2</v>
      </c>
      <c r="C84" s="242">
        <v>53.5</v>
      </c>
      <c r="D84" s="242">
        <v>58.5</v>
      </c>
      <c r="E84" s="242">
        <v>62.2</v>
      </c>
      <c r="F84" s="242">
        <v>59.1</v>
      </c>
      <c r="G84" s="242">
        <v>63.9</v>
      </c>
      <c r="H84" s="242">
        <v>60.1</v>
      </c>
      <c r="I84" s="242">
        <v>57</v>
      </c>
      <c r="J84" s="242">
        <v>55.5</v>
      </c>
      <c r="K84" s="242">
        <v>56</v>
      </c>
      <c r="L84" s="242">
        <v>55.2</v>
      </c>
      <c r="M84" s="242">
        <v>55.9</v>
      </c>
    </row>
    <row r="85" spans="1:13" ht="10.5" customHeight="1">
      <c r="A85" s="10" t="s">
        <v>189</v>
      </c>
      <c r="B85" s="242">
        <v>47.8</v>
      </c>
      <c r="C85" s="242">
        <v>51.7</v>
      </c>
      <c r="D85" s="242">
        <v>62.5</v>
      </c>
      <c r="E85" s="242">
        <v>63.1</v>
      </c>
      <c r="F85" s="242">
        <v>66.1</v>
      </c>
      <c r="G85" s="242">
        <v>62</v>
      </c>
      <c r="H85" s="242">
        <v>62.3</v>
      </c>
      <c r="I85" s="242">
        <v>60</v>
      </c>
      <c r="J85" s="242">
        <v>57.9</v>
      </c>
      <c r="K85" s="242">
        <v>52.7</v>
      </c>
      <c r="L85" s="242">
        <v>55.1</v>
      </c>
      <c r="M85" s="242">
        <v>59</v>
      </c>
    </row>
    <row r="86" spans="1:13" ht="10.5" customHeight="1">
      <c r="A86" s="10" t="s">
        <v>169</v>
      </c>
      <c r="B86" s="242">
        <v>56.4</v>
      </c>
      <c r="C86" s="242">
        <v>49.6</v>
      </c>
      <c r="D86" s="242">
        <v>59.8</v>
      </c>
      <c r="E86" s="242">
        <v>58.8</v>
      </c>
      <c r="F86" s="242">
        <v>57.5</v>
      </c>
      <c r="G86" s="242">
        <v>59.3</v>
      </c>
      <c r="H86" s="242">
        <v>62.6</v>
      </c>
      <c r="I86" s="242">
        <v>56.9</v>
      </c>
      <c r="J86" s="242">
        <v>52.1</v>
      </c>
      <c r="K86" s="242">
        <v>59.6</v>
      </c>
      <c r="L86" s="242">
        <v>60.1</v>
      </c>
      <c r="M86" s="242">
        <v>58.7</v>
      </c>
    </row>
    <row r="87" spans="1:13" ht="10.5" customHeight="1">
      <c r="A87" s="10" t="s">
        <v>182</v>
      </c>
      <c r="B87" s="242">
        <v>53.3</v>
      </c>
      <c r="C87" s="242">
        <v>56.6</v>
      </c>
      <c r="D87" s="242">
        <v>58.4</v>
      </c>
      <c r="E87" s="242">
        <v>65.3</v>
      </c>
      <c r="F87" s="242">
        <v>54.6</v>
      </c>
      <c r="G87" s="242">
        <v>57.2</v>
      </c>
      <c r="H87" s="242">
        <v>61.6</v>
      </c>
      <c r="I87" s="242">
        <v>49.6</v>
      </c>
      <c r="J87" s="242">
        <v>57.6</v>
      </c>
      <c r="K87" s="242">
        <v>52.3</v>
      </c>
      <c r="L87" s="242">
        <v>44.4</v>
      </c>
      <c r="M87" s="242">
        <v>51.7</v>
      </c>
    </row>
    <row r="88" spans="1:13" ht="10.5" customHeight="1">
      <c r="A88" s="10" t="s">
        <v>196</v>
      </c>
      <c r="B88" s="242">
        <v>41.9</v>
      </c>
      <c r="C88" s="242">
        <v>48</v>
      </c>
      <c r="D88" s="242">
        <v>52.1</v>
      </c>
      <c r="E88" s="242">
        <v>49.1</v>
      </c>
      <c r="F88" s="242">
        <v>46.3</v>
      </c>
      <c r="G88" s="242">
        <v>50.8</v>
      </c>
      <c r="H88" s="242">
        <v>52.4</v>
      </c>
      <c r="I88" s="242">
        <v>48.3</v>
      </c>
      <c r="J88" s="242">
        <v>51.9</v>
      </c>
      <c r="K88" s="242">
        <v>54.7</v>
      </c>
      <c r="L88" s="242">
        <v>47.6</v>
      </c>
      <c r="M88" s="242">
        <v>58.4</v>
      </c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101</v>
      </c>
      <c r="C24" s="11" t="s">
        <v>102</v>
      </c>
      <c r="D24" s="11" t="s">
        <v>103</v>
      </c>
      <c r="E24" s="11" t="s">
        <v>104</v>
      </c>
      <c r="F24" s="11" t="s">
        <v>105</v>
      </c>
      <c r="G24" s="11" t="s">
        <v>106</v>
      </c>
      <c r="H24" s="11" t="s">
        <v>107</v>
      </c>
      <c r="I24" s="11" t="s">
        <v>108</v>
      </c>
      <c r="J24" s="11" t="s">
        <v>109</v>
      </c>
      <c r="K24" s="11" t="s">
        <v>110</v>
      </c>
      <c r="L24" s="11" t="s">
        <v>111</v>
      </c>
      <c r="M24" s="11" t="s">
        <v>112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190</v>
      </c>
      <c r="B25" s="256">
        <v>49.9</v>
      </c>
      <c r="C25" s="256">
        <v>54.11</v>
      </c>
      <c r="D25" s="256">
        <v>67.08</v>
      </c>
      <c r="E25" s="256">
        <v>88</v>
      </c>
      <c r="F25" s="256">
        <v>85.9</v>
      </c>
      <c r="G25" s="256">
        <v>102</v>
      </c>
      <c r="H25" s="256">
        <v>94.1</v>
      </c>
      <c r="I25" s="256">
        <v>60.2</v>
      </c>
      <c r="J25" s="256">
        <v>64.4</v>
      </c>
      <c r="K25" s="256">
        <v>66.3</v>
      </c>
      <c r="L25" s="256">
        <v>54.9</v>
      </c>
      <c r="M25" s="256">
        <v>57.7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</row>
    <row r="26" spans="1:29" ht="10.5" customHeight="1">
      <c r="A26" s="10" t="s">
        <v>189</v>
      </c>
      <c r="B26" s="256">
        <v>54.7</v>
      </c>
      <c r="C26" s="256">
        <v>51.8</v>
      </c>
      <c r="D26" s="256">
        <v>58.3</v>
      </c>
      <c r="E26" s="256">
        <v>73.8</v>
      </c>
      <c r="F26" s="256">
        <v>61.7</v>
      </c>
      <c r="G26" s="256">
        <v>76.3</v>
      </c>
      <c r="H26" s="256">
        <v>56.1</v>
      </c>
      <c r="I26" s="256">
        <v>39.5</v>
      </c>
      <c r="J26" s="256">
        <v>43.6</v>
      </c>
      <c r="K26" s="256">
        <v>50.9</v>
      </c>
      <c r="L26" s="256">
        <v>55.8</v>
      </c>
      <c r="M26" s="256">
        <v>46.8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</row>
    <row r="27" spans="1:29" ht="10.5" customHeight="1">
      <c r="A27" s="10" t="s">
        <v>169</v>
      </c>
      <c r="B27" s="256">
        <v>39.2</v>
      </c>
      <c r="C27" s="256">
        <v>41.6</v>
      </c>
      <c r="D27" s="256">
        <v>49.3</v>
      </c>
      <c r="E27" s="256">
        <v>70.8</v>
      </c>
      <c r="F27" s="256">
        <v>73.4</v>
      </c>
      <c r="G27" s="256">
        <v>75</v>
      </c>
      <c r="H27" s="256">
        <v>62</v>
      </c>
      <c r="I27" s="256">
        <v>37.5</v>
      </c>
      <c r="J27" s="256">
        <v>38.2</v>
      </c>
      <c r="K27" s="256">
        <v>45.6</v>
      </c>
      <c r="L27" s="256">
        <v>43.2</v>
      </c>
      <c r="M27" s="256">
        <v>41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</row>
    <row r="28" spans="1:29" ht="10.5" customHeight="1">
      <c r="A28" s="10" t="s">
        <v>182</v>
      </c>
      <c r="B28" s="256">
        <v>35.6</v>
      </c>
      <c r="C28" s="256">
        <v>51.2</v>
      </c>
      <c r="D28" s="256">
        <v>52.2</v>
      </c>
      <c r="E28" s="256">
        <v>73.5</v>
      </c>
      <c r="F28" s="256">
        <v>71.9</v>
      </c>
      <c r="G28" s="256">
        <v>77.5</v>
      </c>
      <c r="H28" s="256">
        <v>68.4</v>
      </c>
      <c r="I28" s="256">
        <v>45</v>
      </c>
      <c r="J28" s="256">
        <v>36.7</v>
      </c>
      <c r="K28" s="256">
        <v>41.6</v>
      </c>
      <c r="L28" s="256">
        <v>35</v>
      </c>
      <c r="M28" s="256">
        <v>33.5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</row>
    <row r="29" spans="1:29" ht="10.5" customHeight="1">
      <c r="A29" s="10" t="s">
        <v>196</v>
      </c>
      <c r="B29" s="256">
        <v>28.1</v>
      </c>
      <c r="C29" s="256">
        <v>35.6</v>
      </c>
      <c r="D29" s="256">
        <v>40.9</v>
      </c>
      <c r="E29" s="256">
        <v>53.1</v>
      </c>
      <c r="F29" s="256">
        <v>36.7</v>
      </c>
      <c r="G29" s="256">
        <v>63.7</v>
      </c>
      <c r="H29" s="256">
        <v>68.9</v>
      </c>
      <c r="I29" s="256">
        <v>34.9</v>
      </c>
      <c r="J29" s="256">
        <v>40.1</v>
      </c>
      <c r="K29" s="256">
        <v>39.1</v>
      </c>
      <c r="L29" s="256">
        <v>34.2</v>
      </c>
      <c r="M29" s="256">
        <v>35</v>
      </c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101</v>
      </c>
      <c r="C53" s="11" t="s">
        <v>102</v>
      </c>
      <c r="D53" s="11" t="s">
        <v>103</v>
      </c>
      <c r="E53" s="11" t="s">
        <v>104</v>
      </c>
      <c r="F53" s="11" t="s">
        <v>105</v>
      </c>
      <c r="G53" s="11" t="s">
        <v>106</v>
      </c>
      <c r="H53" s="11" t="s">
        <v>107</v>
      </c>
      <c r="I53" s="11" t="s">
        <v>108</v>
      </c>
      <c r="J53" s="11" t="s">
        <v>109</v>
      </c>
      <c r="K53" s="11" t="s">
        <v>110</v>
      </c>
      <c r="L53" s="11" t="s">
        <v>111</v>
      </c>
      <c r="M53" s="11" t="s">
        <v>112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190</v>
      </c>
      <c r="B54" s="256">
        <v>45</v>
      </c>
      <c r="C54" s="256">
        <v>47.8</v>
      </c>
      <c r="D54" s="256">
        <v>46.3</v>
      </c>
      <c r="E54" s="256">
        <v>50.3</v>
      </c>
      <c r="F54" s="256">
        <v>50.1</v>
      </c>
      <c r="G54" s="256">
        <v>49.7</v>
      </c>
      <c r="H54" s="256">
        <v>45.6</v>
      </c>
      <c r="I54" s="256">
        <v>42.3</v>
      </c>
      <c r="J54" s="256">
        <v>42.1</v>
      </c>
      <c r="K54" s="256">
        <v>44.9</v>
      </c>
      <c r="L54" s="256">
        <v>47.2</v>
      </c>
      <c r="M54" s="256">
        <v>45.6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189</v>
      </c>
      <c r="B55" s="256">
        <v>48</v>
      </c>
      <c r="C55" s="256">
        <v>47.1</v>
      </c>
      <c r="D55" s="256">
        <v>45.7</v>
      </c>
      <c r="E55" s="256">
        <v>52.1</v>
      </c>
      <c r="F55" s="256">
        <v>51.4</v>
      </c>
      <c r="G55" s="256">
        <v>51.3</v>
      </c>
      <c r="H55" s="256">
        <v>44.1</v>
      </c>
      <c r="I55" s="256">
        <v>37.6</v>
      </c>
      <c r="J55" s="256">
        <v>34.4</v>
      </c>
      <c r="K55" s="256">
        <v>33.2</v>
      </c>
      <c r="L55" s="256">
        <v>41.8</v>
      </c>
      <c r="M55" s="256">
        <v>38.7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169</v>
      </c>
      <c r="B56" s="256">
        <v>36.7</v>
      </c>
      <c r="C56" s="256">
        <v>37.2</v>
      </c>
      <c r="D56" s="256">
        <v>34.8</v>
      </c>
      <c r="E56" s="256">
        <v>41.4</v>
      </c>
      <c r="F56" s="256">
        <v>41.9</v>
      </c>
      <c r="G56" s="256">
        <v>40.8</v>
      </c>
      <c r="H56" s="256">
        <v>41.3</v>
      </c>
      <c r="I56" s="256">
        <v>34.9</v>
      </c>
      <c r="J56" s="256">
        <v>34.6</v>
      </c>
      <c r="K56" s="256">
        <v>37</v>
      </c>
      <c r="L56" s="256">
        <v>37.4</v>
      </c>
      <c r="M56" s="256">
        <v>34.1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182</v>
      </c>
      <c r="B57" s="256">
        <v>34.6</v>
      </c>
      <c r="C57" s="256">
        <v>38.9</v>
      </c>
      <c r="D57" s="256">
        <v>33.8</v>
      </c>
      <c r="E57" s="256">
        <v>39.4</v>
      </c>
      <c r="F57" s="256">
        <v>40.4</v>
      </c>
      <c r="G57" s="256">
        <v>43</v>
      </c>
      <c r="H57" s="256">
        <v>32.5</v>
      </c>
      <c r="I57" s="256">
        <v>31.2</v>
      </c>
      <c r="J57" s="256">
        <v>31.6</v>
      </c>
      <c r="K57" s="256">
        <v>33.2</v>
      </c>
      <c r="L57" s="256">
        <v>35.7</v>
      </c>
      <c r="M57" s="256">
        <v>33.7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196</v>
      </c>
      <c r="B58" s="256">
        <v>32.6</v>
      </c>
      <c r="C58" s="256">
        <v>33.2</v>
      </c>
      <c r="D58" s="256">
        <v>34.9</v>
      </c>
      <c r="E58" s="256">
        <v>32.2</v>
      </c>
      <c r="F58" s="256">
        <v>35.3</v>
      </c>
      <c r="G58" s="256">
        <v>35.5</v>
      </c>
      <c r="H58" s="256">
        <v>32</v>
      </c>
      <c r="I58" s="256">
        <v>29.3</v>
      </c>
      <c r="J58" s="256">
        <v>26.7</v>
      </c>
      <c r="K58" s="256">
        <v>30.4</v>
      </c>
      <c r="L58" s="256">
        <v>36.6</v>
      </c>
      <c r="M58" s="256">
        <v>31.7</v>
      </c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101</v>
      </c>
      <c r="C83" s="11" t="s">
        <v>102</v>
      </c>
      <c r="D83" s="11" t="s">
        <v>103</v>
      </c>
      <c r="E83" s="11" t="s">
        <v>104</v>
      </c>
      <c r="F83" s="11" t="s">
        <v>105</v>
      </c>
      <c r="G83" s="11" t="s">
        <v>106</v>
      </c>
      <c r="H83" s="11" t="s">
        <v>107</v>
      </c>
      <c r="I83" s="11" t="s">
        <v>108</v>
      </c>
      <c r="J83" s="11" t="s">
        <v>109</v>
      </c>
      <c r="K83" s="11" t="s">
        <v>110</v>
      </c>
      <c r="L83" s="11" t="s">
        <v>111</v>
      </c>
      <c r="M83" s="11" t="s">
        <v>112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190</v>
      </c>
      <c r="B84" s="15">
        <v>111.1</v>
      </c>
      <c r="C84" s="15">
        <v>113.6</v>
      </c>
      <c r="D84" s="15">
        <v>144.3</v>
      </c>
      <c r="E84" s="15">
        <v>178.3</v>
      </c>
      <c r="F84" s="15">
        <v>171.2</v>
      </c>
      <c r="G84" s="15">
        <v>204.8</v>
      </c>
      <c r="H84" s="15">
        <v>201.9</v>
      </c>
      <c r="I84" s="15">
        <v>140.7</v>
      </c>
      <c r="J84" s="15">
        <v>152.8</v>
      </c>
      <c r="K84" s="15">
        <v>149.1</v>
      </c>
      <c r="L84" s="15">
        <v>116.9</v>
      </c>
      <c r="M84" s="15">
        <v>126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189</v>
      </c>
      <c r="B85" s="15">
        <v>114.4</v>
      </c>
      <c r="C85" s="15">
        <v>110</v>
      </c>
      <c r="D85" s="15">
        <v>127.3</v>
      </c>
      <c r="E85" s="15">
        <v>144.5</v>
      </c>
      <c r="F85" s="15">
        <v>120.1</v>
      </c>
      <c r="G85" s="15">
        <v>148.9</v>
      </c>
      <c r="H85" s="15">
        <v>125.3</v>
      </c>
      <c r="I85" s="15">
        <v>104.8</v>
      </c>
      <c r="J85" s="15">
        <v>125.6</v>
      </c>
      <c r="K85" s="15">
        <v>152.4</v>
      </c>
      <c r="L85" s="15">
        <v>137.3</v>
      </c>
      <c r="M85" s="15">
        <v>120.1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169</v>
      </c>
      <c r="B86" s="15">
        <v>106.7</v>
      </c>
      <c r="C86" s="15">
        <v>112</v>
      </c>
      <c r="D86" s="15">
        <v>140.2</v>
      </c>
      <c r="E86" s="15">
        <v>177.4</v>
      </c>
      <c r="F86" s="15">
        <v>175.8</v>
      </c>
      <c r="G86" s="15">
        <v>182.5</v>
      </c>
      <c r="H86" s="15">
        <v>150.5</v>
      </c>
      <c r="I86" s="15">
        <v>106.8</v>
      </c>
      <c r="J86" s="15">
        <v>110.6</v>
      </c>
      <c r="K86" s="15">
        <v>124.1</v>
      </c>
      <c r="L86" s="15">
        <v>115.6</v>
      </c>
      <c r="M86" s="15">
        <v>119.2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182</v>
      </c>
      <c r="B87" s="15">
        <v>103.1</v>
      </c>
      <c r="C87" s="15">
        <v>133.5</v>
      </c>
      <c r="D87" s="15">
        <v>150.6</v>
      </c>
      <c r="E87" s="15">
        <v>193.1</v>
      </c>
      <c r="F87" s="15">
        <v>179.1</v>
      </c>
      <c r="G87" s="15">
        <v>182.6</v>
      </c>
      <c r="H87" s="15">
        <v>194.9</v>
      </c>
      <c r="I87" s="15">
        <v>143.1</v>
      </c>
      <c r="J87" s="15">
        <v>116.2</v>
      </c>
      <c r="K87" s="15">
        <v>126</v>
      </c>
      <c r="L87" s="15">
        <v>97.9</v>
      </c>
      <c r="M87" s="15">
        <v>99.5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196</v>
      </c>
      <c r="B88" s="15">
        <v>86.4</v>
      </c>
      <c r="C88" s="15">
        <v>107.2</v>
      </c>
      <c r="D88" s="15">
        <v>117.6</v>
      </c>
      <c r="E88" s="15">
        <v>162.2</v>
      </c>
      <c r="F88" s="15">
        <v>104.1</v>
      </c>
      <c r="G88" s="15">
        <v>179.7</v>
      </c>
      <c r="H88" s="15">
        <v>209.7</v>
      </c>
      <c r="I88" s="15">
        <v>118.3</v>
      </c>
      <c r="J88" s="15">
        <v>147.7</v>
      </c>
      <c r="K88" s="15">
        <v>130.6</v>
      </c>
      <c r="L88" s="15">
        <v>93.2</v>
      </c>
      <c r="M88" s="15">
        <v>109.9</v>
      </c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</row>
    <row r="9" spans="1:26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</row>
    <row r="10" spans="1:26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</row>
    <row r="11" spans="1:26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</row>
    <row r="12" spans="1:26" ht="9.7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</row>
    <row r="19" spans="1:26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</row>
    <row r="20" spans="1:26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</row>
    <row r="21" spans="1:26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</row>
    <row r="22" spans="1:55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101</v>
      </c>
      <c r="C24" s="11" t="s">
        <v>102</v>
      </c>
      <c r="D24" s="11" t="s">
        <v>103</v>
      </c>
      <c r="E24" s="11" t="s">
        <v>104</v>
      </c>
      <c r="F24" s="11" t="s">
        <v>105</v>
      </c>
      <c r="G24" s="11" t="s">
        <v>106</v>
      </c>
      <c r="H24" s="11" t="s">
        <v>107</v>
      </c>
      <c r="I24" s="11" t="s">
        <v>108</v>
      </c>
      <c r="J24" s="11" t="s">
        <v>109</v>
      </c>
      <c r="K24" s="11" t="s">
        <v>110</v>
      </c>
      <c r="L24" s="11" t="s">
        <v>111</v>
      </c>
      <c r="M24" s="11" t="s">
        <v>112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190</v>
      </c>
      <c r="B25" s="251">
        <v>9.502</v>
      </c>
      <c r="C25" s="251">
        <v>11.333</v>
      </c>
      <c r="D25" s="251">
        <v>13.779</v>
      </c>
      <c r="E25" s="251">
        <v>14.1</v>
      </c>
      <c r="F25" s="251">
        <v>15.6</v>
      </c>
      <c r="G25" s="251">
        <v>16.2</v>
      </c>
      <c r="H25" s="251">
        <v>15.5</v>
      </c>
      <c r="I25" s="251">
        <v>12.9</v>
      </c>
      <c r="J25" s="251">
        <v>13</v>
      </c>
      <c r="K25" s="251">
        <v>12.8</v>
      </c>
      <c r="L25" s="251">
        <v>13.9</v>
      </c>
      <c r="M25" s="251">
        <v>11.8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189</v>
      </c>
      <c r="B26" s="251">
        <v>8.7</v>
      </c>
      <c r="C26" s="251">
        <v>9.7</v>
      </c>
      <c r="D26" s="251">
        <v>12.1</v>
      </c>
      <c r="E26" s="251">
        <v>12.2</v>
      </c>
      <c r="F26" s="251">
        <v>11.3</v>
      </c>
      <c r="G26" s="251">
        <v>12.2</v>
      </c>
      <c r="H26" s="251">
        <v>11.7</v>
      </c>
      <c r="I26" s="251">
        <v>10.2</v>
      </c>
      <c r="J26" s="251">
        <v>11.8</v>
      </c>
      <c r="K26" s="251">
        <v>11</v>
      </c>
      <c r="L26" s="251">
        <v>12.1</v>
      </c>
      <c r="M26" s="251">
        <v>11.7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169</v>
      </c>
      <c r="B27" s="251">
        <v>9.8</v>
      </c>
      <c r="C27" s="251">
        <v>11.3</v>
      </c>
      <c r="D27" s="251">
        <v>13.8</v>
      </c>
      <c r="E27" s="251">
        <v>13.1</v>
      </c>
      <c r="F27" s="251">
        <v>14.3</v>
      </c>
      <c r="G27" s="251">
        <v>14.1</v>
      </c>
      <c r="H27" s="251">
        <v>12.3</v>
      </c>
      <c r="I27" s="251">
        <v>13</v>
      </c>
      <c r="J27" s="251">
        <v>13.2</v>
      </c>
      <c r="K27" s="251">
        <v>13</v>
      </c>
      <c r="L27" s="251">
        <v>12.4</v>
      </c>
      <c r="M27" s="251">
        <v>12.3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182</v>
      </c>
      <c r="B28" s="251">
        <v>9.1</v>
      </c>
      <c r="C28" s="251">
        <v>10.5</v>
      </c>
      <c r="D28" s="251">
        <v>13.7</v>
      </c>
      <c r="E28" s="251">
        <v>13.4</v>
      </c>
      <c r="F28" s="251">
        <v>13.6</v>
      </c>
      <c r="G28" s="251">
        <v>13.3</v>
      </c>
      <c r="H28" s="251">
        <v>15.1</v>
      </c>
      <c r="I28" s="251">
        <v>13.4</v>
      </c>
      <c r="J28" s="251">
        <v>13.3</v>
      </c>
      <c r="K28" s="251">
        <v>13.5</v>
      </c>
      <c r="L28" s="251">
        <v>11.8</v>
      </c>
      <c r="M28" s="251">
        <v>12.7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196</v>
      </c>
      <c r="B29" s="251">
        <v>9.4</v>
      </c>
      <c r="C29" s="251">
        <v>10.4</v>
      </c>
      <c r="D29" s="251">
        <v>13.7</v>
      </c>
      <c r="E29" s="251">
        <v>13.6</v>
      </c>
      <c r="F29" s="251">
        <v>14.1</v>
      </c>
      <c r="G29" s="251">
        <v>15.9</v>
      </c>
      <c r="H29" s="251">
        <v>15</v>
      </c>
      <c r="I29" s="251">
        <v>11.9</v>
      </c>
      <c r="J29" s="251">
        <v>13.4</v>
      </c>
      <c r="K29" s="251">
        <v>14.6</v>
      </c>
      <c r="L29" s="251">
        <v>12.4</v>
      </c>
      <c r="M29" s="251">
        <v>13</v>
      </c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15"/>
    </row>
    <row r="53" spans="1:48" s="248" customFormat="1" ht="10.5" customHeight="1">
      <c r="A53" s="15"/>
      <c r="B53" s="242" t="s">
        <v>101</v>
      </c>
      <c r="C53" s="242" t="s">
        <v>102</v>
      </c>
      <c r="D53" s="242" t="s">
        <v>103</v>
      </c>
      <c r="E53" s="242" t="s">
        <v>104</v>
      </c>
      <c r="F53" s="242" t="s">
        <v>105</v>
      </c>
      <c r="G53" s="242" t="s">
        <v>106</v>
      </c>
      <c r="H53" s="242" t="s">
        <v>107</v>
      </c>
      <c r="I53" s="242" t="s">
        <v>108</v>
      </c>
      <c r="J53" s="242" t="s">
        <v>109</v>
      </c>
      <c r="K53" s="242" t="s">
        <v>110</v>
      </c>
      <c r="L53" s="242" t="s">
        <v>111</v>
      </c>
      <c r="M53" s="242" t="s">
        <v>112</v>
      </c>
      <c r="N53" s="246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</row>
    <row r="54" spans="1:48" s="248" customFormat="1" ht="10.5" customHeight="1">
      <c r="A54" s="10" t="s">
        <v>190</v>
      </c>
      <c r="B54" s="251">
        <v>12.017</v>
      </c>
      <c r="C54" s="251">
        <v>12.349</v>
      </c>
      <c r="D54" s="251">
        <v>13.055</v>
      </c>
      <c r="E54" s="251">
        <v>13</v>
      </c>
      <c r="F54" s="251">
        <v>13.8</v>
      </c>
      <c r="G54" s="251">
        <v>13.5</v>
      </c>
      <c r="H54" s="251">
        <v>13.5</v>
      </c>
      <c r="I54" s="251">
        <v>12.4</v>
      </c>
      <c r="J54" s="251">
        <v>11.8</v>
      </c>
      <c r="K54" s="251">
        <v>12.5</v>
      </c>
      <c r="L54" s="251">
        <v>12.6</v>
      </c>
      <c r="M54" s="251">
        <v>11.6</v>
      </c>
      <c r="N54" s="246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</row>
    <row r="55" spans="1:48" s="248" customFormat="1" ht="10.5" customHeight="1">
      <c r="A55" s="10" t="s">
        <v>189</v>
      </c>
      <c r="B55" s="251">
        <v>11</v>
      </c>
      <c r="C55" s="251">
        <v>11.6</v>
      </c>
      <c r="D55" s="251">
        <v>12</v>
      </c>
      <c r="E55" s="251">
        <v>12</v>
      </c>
      <c r="F55" s="251">
        <v>12.7</v>
      </c>
      <c r="G55" s="251">
        <v>12.6</v>
      </c>
      <c r="H55" s="251">
        <v>11.5</v>
      </c>
      <c r="I55" s="251">
        <v>10.7</v>
      </c>
      <c r="J55" s="251">
        <v>11.1</v>
      </c>
      <c r="K55" s="251">
        <v>11.1</v>
      </c>
      <c r="L55" s="251">
        <v>10.9</v>
      </c>
      <c r="M55" s="251">
        <v>9.9</v>
      </c>
      <c r="N55" s="246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</row>
    <row r="56" spans="1:27" s="248" customFormat="1" ht="10.5" customHeight="1">
      <c r="A56" s="10" t="s">
        <v>169</v>
      </c>
      <c r="B56" s="251">
        <v>10.7</v>
      </c>
      <c r="C56" s="251">
        <v>11.4</v>
      </c>
      <c r="D56" s="251">
        <v>12.2</v>
      </c>
      <c r="E56" s="251">
        <v>12</v>
      </c>
      <c r="F56" s="251">
        <v>13</v>
      </c>
      <c r="G56" s="251">
        <v>13.2</v>
      </c>
      <c r="H56" s="251">
        <v>12.8</v>
      </c>
      <c r="I56" s="251">
        <v>11.9</v>
      </c>
      <c r="J56" s="251">
        <v>11.8</v>
      </c>
      <c r="K56" s="251">
        <v>12.1</v>
      </c>
      <c r="L56" s="251">
        <v>11.8</v>
      </c>
      <c r="M56" s="251">
        <v>11.5</v>
      </c>
      <c r="N56" s="246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46"/>
    </row>
    <row r="57" spans="1:27" s="248" customFormat="1" ht="10.5" customHeight="1">
      <c r="A57" s="10" t="s">
        <v>182</v>
      </c>
      <c r="B57" s="251">
        <v>11.4</v>
      </c>
      <c r="C57" s="251">
        <v>11.1</v>
      </c>
      <c r="D57" s="251">
        <v>12.3</v>
      </c>
      <c r="E57" s="251">
        <v>12.2</v>
      </c>
      <c r="F57" s="251">
        <v>12.9</v>
      </c>
      <c r="G57" s="251">
        <v>13.1</v>
      </c>
      <c r="H57" s="251">
        <v>13.2</v>
      </c>
      <c r="I57" s="251">
        <v>13.4</v>
      </c>
      <c r="J57" s="251">
        <v>13.6</v>
      </c>
      <c r="K57" s="251">
        <v>13.5</v>
      </c>
      <c r="L57" s="251">
        <v>13.2</v>
      </c>
      <c r="M57" s="251">
        <v>12.2</v>
      </c>
      <c r="N57" s="246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46"/>
    </row>
    <row r="58" spans="1:27" s="248" customFormat="1" ht="10.5" customHeight="1">
      <c r="A58" s="10" t="s">
        <v>196</v>
      </c>
      <c r="B58" s="251">
        <v>11.9</v>
      </c>
      <c r="C58" s="251">
        <v>12.3</v>
      </c>
      <c r="D58" s="251">
        <v>13.3</v>
      </c>
      <c r="E58" s="251">
        <v>13.8</v>
      </c>
      <c r="F58" s="251">
        <v>14.8</v>
      </c>
      <c r="G58" s="251">
        <v>16.1</v>
      </c>
      <c r="H58" s="251">
        <v>14.3</v>
      </c>
      <c r="I58" s="251">
        <v>13.1</v>
      </c>
      <c r="J58" s="251">
        <v>12.7</v>
      </c>
      <c r="K58" s="251">
        <v>13.9</v>
      </c>
      <c r="L58" s="251">
        <v>13.2</v>
      </c>
      <c r="M58" s="251">
        <v>11.4</v>
      </c>
      <c r="N58" s="246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46"/>
    </row>
    <row r="59" spans="1:27" ht="9.75" customHeight="1">
      <c r="A59" s="24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49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48" customFormat="1" ht="10.5" customHeight="1">
      <c r="A83" s="15"/>
      <c r="B83" s="242" t="s">
        <v>101</v>
      </c>
      <c r="C83" s="242" t="s">
        <v>102</v>
      </c>
      <c r="D83" s="242" t="s">
        <v>103</v>
      </c>
      <c r="E83" s="242" t="s">
        <v>104</v>
      </c>
      <c r="F83" s="242" t="s">
        <v>105</v>
      </c>
      <c r="G83" s="242" t="s">
        <v>106</v>
      </c>
      <c r="H83" s="242" t="s">
        <v>107</v>
      </c>
      <c r="I83" s="242" t="s">
        <v>108</v>
      </c>
      <c r="J83" s="242" t="s">
        <v>109</v>
      </c>
      <c r="K83" s="242" t="s">
        <v>110</v>
      </c>
      <c r="L83" s="242" t="s">
        <v>111</v>
      </c>
      <c r="M83" s="242" t="s">
        <v>112</v>
      </c>
      <c r="N83" s="246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</row>
    <row r="84" spans="1:26" s="248" customFormat="1" ht="10.5" customHeight="1">
      <c r="A84" s="10" t="s">
        <v>190</v>
      </c>
      <c r="B84" s="244">
        <v>80.2</v>
      </c>
      <c r="C84" s="244">
        <v>91.7</v>
      </c>
      <c r="D84" s="244">
        <v>105.7</v>
      </c>
      <c r="E84" s="244">
        <v>109.1</v>
      </c>
      <c r="F84" s="244">
        <v>113.3</v>
      </c>
      <c r="G84" s="244">
        <v>119.8</v>
      </c>
      <c r="H84" s="244">
        <v>115</v>
      </c>
      <c r="I84" s="244">
        <v>104.6</v>
      </c>
      <c r="J84" s="244">
        <v>109.5</v>
      </c>
      <c r="K84" s="244">
        <v>102.3</v>
      </c>
      <c r="L84" s="244">
        <v>110.6</v>
      </c>
      <c r="M84" s="244">
        <v>101.7</v>
      </c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:26" s="248" customFormat="1" ht="10.5" customHeight="1">
      <c r="A85" s="10" t="s">
        <v>189</v>
      </c>
      <c r="B85" s="244">
        <v>79.1</v>
      </c>
      <c r="C85" s="244">
        <v>83.6</v>
      </c>
      <c r="D85" s="244">
        <v>100.7</v>
      </c>
      <c r="E85" s="244">
        <v>101.4</v>
      </c>
      <c r="F85" s="244">
        <v>89.1</v>
      </c>
      <c r="G85" s="244">
        <v>96.9</v>
      </c>
      <c r="H85" s="244">
        <v>101.8</v>
      </c>
      <c r="I85" s="244">
        <v>95.6</v>
      </c>
      <c r="J85" s="244">
        <v>106.4</v>
      </c>
      <c r="K85" s="244">
        <v>99.4</v>
      </c>
      <c r="L85" s="244">
        <v>111.7</v>
      </c>
      <c r="M85" s="244">
        <v>117.1</v>
      </c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:26" s="248" customFormat="1" ht="10.5" customHeight="1">
      <c r="A86" s="10" t="s">
        <v>169</v>
      </c>
      <c r="B86" s="244">
        <v>90.7</v>
      </c>
      <c r="C86" s="244">
        <v>98.4</v>
      </c>
      <c r="D86" s="244">
        <v>113.3</v>
      </c>
      <c r="E86" s="244">
        <v>108.9</v>
      </c>
      <c r="F86" s="244">
        <v>110.8</v>
      </c>
      <c r="G86" s="244">
        <v>107.2</v>
      </c>
      <c r="H86" s="244">
        <v>96.5</v>
      </c>
      <c r="I86" s="244">
        <v>108.5</v>
      </c>
      <c r="J86" s="244">
        <v>111.9</v>
      </c>
      <c r="K86" s="244">
        <v>107</v>
      </c>
      <c r="L86" s="244">
        <v>105.6</v>
      </c>
      <c r="M86" s="244">
        <v>107.1</v>
      </c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:26" s="248" customFormat="1" ht="10.5" customHeight="1">
      <c r="A87" s="10" t="s">
        <v>182</v>
      </c>
      <c r="B87" s="244">
        <v>79.6</v>
      </c>
      <c r="C87" s="244">
        <v>94</v>
      </c>
      <c r="D87" s="244">
        <v>112.1</v>
      </c>
      <c r="E87" s="244">
        <v>110.4</v>
      </c>
      <c r="F87" s="244">
        <v>105.4</v>
      </c>
      <c r="G87" s="244">
        <v>101.3</v>
      </c>
      <c r="H87" s="244">
        <v>114.2</v>
      </c>
      <c r="I87" s="244">
        <v>99.8</v>
      </c>
      <c r="J87" s="244">
        <v>97.3</v>
      </c>
      <c r="K87" s="244">
        <v>100.4</v>
      </c>
      <c r="L87" s="244">
        <v>89.5</v>
      </c>
      <c r="M87" s="244">
        <v>104</v>
      </c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:26" s="248" customFormat="1" ht="10.5" customHeight="1">
      <c r="A88" s="10" t="s">
        <v>196</v>
      </c>
      <c r="B88" s="244">
        <v>79.3</v>
      </c>
      <c r="C88" s="244">
        <v>84.3</v>
      </c>
      <c r="D88" s="244">
        <v>103.6</v>
      </c>
      <c r="E88" s="244">
        <v>99.6</v>
      </c>
      <c r="F88" s="244">
        <v>94.9</v>
      </c>
      <c r="G88" s="244">
        <v>98.5</v>
      </c>
      <c r="H88" s="244">
        <v>104.5</v>
      </c>
      <c r="I88" s="244">
        <v>91</v>
      </c>
      <c r="J88" s="244">
        <v>105.2</v>
      </c>
      <c r="K88" s="244">
        <v>105.5</v>
      </c>
      <c r="L88" s="244">
        <v>94.2</v>
      </c>
      <c r="M88" s="244">
        <v>112.6</v>
      </c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13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3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  <row r="10" spans="1:13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</row>
    <row r="14" spans="14:15" ht="9.75" customHeight="1">
      <c r="N14" s="259"/>
      <c r="O14" s="259"/>
    </row>
    <row r="17" ht="9.75" customHeight="1">
      <c r="O17" s="259"/>
    </row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19" spans="1:13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</row>
    <row r="20" spans="1:14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59"/>
    </row>
    <row r="21" spans="1:14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9"/>
    </row>
    <row r="22" spans="1:48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101</v>
      </c>
      <c r="C24" s="11" t="s">
        <v>102</v>
      </c>
      <c r="D24" s="11" t="s">
        <v>103</v>
      </c>
      <c r="E24" s="11" t="s">
        <v>104</v>
      </c>
      <c r="F24" s="11" t="s">
        <v>105</v>
      </c>
      <c r="G24" s="11" t="s">
        <v>106</v>
      </c>
      <c r="H24" s="11" t="s">
        <v>107</v>
      </c>
      <c r="I24" s="11" t="s">
        <v>108</v>
      </c>
      <c r="J24" s="11" t="s">
        <v>109</v>
      </c>
      <c r="K24" s="11" t="s">
        <v>110</v>
      </c>
      <c r="L24" s="11" t="s">
        <v>111</v>
      </c>
      <c r="M24" s="11" t="s">
        <v>112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190</v>
      </c>
      <c r="B25" s="251">
        <v>12.14</v>
      </c>
      <c r="C25" s="251">
        <v>12.1</v>
      </c>
      <c r="D25" s="251">
        <v>13.79</v>
      </c>
      <c r="E25" s="251">
        <v>15.4</v>
      </c>
      <c r="F25" s="251">
        <v>13.5</v>
      </c>
      <c r="G25" s="251">
        <v>16.1</v>
      </c>
      <c r="H25" s="251">
        <v>14.4</v>
      </c>
      <c r="I25" s="251">
        <v>11.8</v>
      </c>
      <c r="J25" s="251">
        <v>14.6</v>
      </c>
      <c r="K25" s="251">
        <v>14.5</v>
      </c>
      <c r="L25" s="251">
        <v>15</v>
      </c>
      <c r="M25" s="251">
        <v>14.4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189</v>
      </c>
      <c r="B26" s="251">
        <v>12.6</v>
      </c>
      <c r="C26" s="251">
        <v>13.2</v>
      </c>
      <c r="D26" s="251">
        <v>15</v>
      </c>
      <c r="E26" s="251">
        <v>14</v>
      </c>
      <c r="F26" s="251">
        <v>14.4</v>
      </c>
      <c r="G26" s="251">
        <v>16.1</v>
      </c>
      <c r="H26" s="251">
        <v>15.2</v>
      </c>
      <c r="I26" s="251">
        <v>13.9</v>
      </c>
      <c r="J26" s="251">
        <v>14.5</v>
      </c>
      <c r="K26" s="251">
        <v>15.5</v>
      </c>
      <c r="L26" s="251">
        <v>14.8</v>
      </c>
      <c r="M26" s="251">
        <v>16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169</v>
      </c>
      <c r="B27" s="251">
        <v>13.2</v>
      </c>
      <c r="C27" s="251">
        <v>15.3</v>
      </c>
      <c r="D27" s="251">
        <v>16.6</v>
      </c>
      <c r="E27" s="251">
        <v>16.7</v>
      </c>
      <c r="F27" s="251">
        <v>16.6</v>
      </c>
      <c r="G27" s="251">
        <v>16.9</v>
      </c>
      <c r="H27" s="251">
        <v>18.2</v>
      </c>
      <c r="I27" s="251">
        <v>14.4</v>
      </c>
      <c r="J27" s="251">
        <v>15.8</v>
      </c>
      <c r="K27" s="251">
        <v>19.3</v>
      </c>
      <c r="L27" s="251">
        <v>19.5</v>
      </c>
      <c r="M27" s="251">
        <v>15.9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182</v>
      </c>
      <c r="B28" s="251">
        <v>15.2</v>
      </c>
      <c r="C28" s="251">
        <v>15.3</v>
      </c>
      <c r="D28" s="251">
        <v>16.6</v>
      </c>
      <c r="E28" s="251">
        <v>16.4</v>
      </c>
      <c r="F28" s="251">
        <v>14.4</v>
      </c>
      <c r="G28" s="251">
        <v>15.1</v>
      </c>
      <c r="H28" s="251">
        <v>15.1</v>
      </c>
      <c r="I28" s="251">
        <v>13.4</v>
      </c>
      <c r="J28" s="251">
        <v>20.8</v>
      </c>
      <c r="K28" s="251">
        <v>25.2</v>
      </c>
      <c r="L28" s="251">
        <v>24.7</v>
      </c>
      <c r="M28" s="251">
        <v>18.2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196</v>
      </c>
      <c r="B29" s="251">
        <v>14.3</v>
      </c>
      <c r="C29" s="251">
        <v>12.8</v>
      </c>
      <c r="D29" s="251">
        <v>16.6</v>
      </c>
      <c r="E29" s="251">
        <v>13.5</v>
      </c>
      <c r="F29" s="251">
        <v>11.3</v>
      </c>
      <c r="G29" s="251">
        <v>13.3</v>
      </c>
      <c r="H29" s="251">
        <v>13.8</v>
      </c>
      <c r="I29" s="251">
        <v>11.1</v>
      </c>
      <c r="J29" s="251">
        <v>12.6</v>
      </c>
      <c r="K29" s="251">
        <v>12.1</v>
      </c>
      <c r="L29" s="251">
        <v>13.4</v>
      </c>
      <c r="M29" s="251">
        <v>13.7</v>
      </c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59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101</v>
      </c>
      <c r="C53" s="11" t="s">
        <v>102</v>
      </c>
      <c r="D53" s="11" t="s">
        <v>103</v>
      </c>
      <c r="E53" s="11" t="s">
        <v>104</v>
      </c>
      <c r="F53" s="11" t="s">
        <v>105</v>
      </c>
      <c r="G53" s="11" t="s">
        <v>106</v>
      </c>
      <c r="H53" s="11" t="s">
        <v>107</v>
      </c>
      <c r="I53" s="11" t="s">
        <v>108</v>
      </c>
      <c r="J53" s="11" t="s">
        <v>109</v>
      </c>
      <c r="K53" s="11" t="s">
        <v>110</v>
      </c>
      <c r="L53" s="11" t="s">
        <v>111</v>
      </c>
      <c r="M53" s="11" t="s">
        <v>112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190</v>
      </c>
      <c r="B54" s="251">
        <v>20.8</v>
      </c>
      <c r="C54" s="251">
        <v>21</v>
      </c>
      <c r="D54" s="251">
        <v>20</v>
      </c>
      <c r="E54" s="251">
        <v>21.4</v>
      </c>
      <c r="F54" s="251">
        <v>22.3</v>
      </c>
      <c r="G54" s="251">
        <v>23</v>
      </c>
      <c r="H54" s="251">
        <v>21.7</v>
      </c>
      <c r="I54" s="251">
        <v>19.7</v>
      </c>
      <c r="J54" s="251">
        <v>20.4</v>
      </c>
      <c r="K54" s="251">
        <v>20.8</v>
      </c>
      <c r="L54" s="251">
        <v>21.3</v>
      </c>
      <c r="M54" s="251">
        <v>20.3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189</v>
      </c>
      <c r="B55" s="251">
        <v>21.1</v>
      </c>
      <c r="C55" s="251">
        <v>21.7</v>
      </c>
      <c r="D55" s="251">
        <v>20.3</v>
      </c>
      <c r="E55" s="251">
        <v>20.5</v>
      </c>
      <c r="F55" s="251">
        <v>21.1</v>
      </c>
      <c r="G55" s="251">
        <v>21.5</v>
      </c>
      <c r="H55" s="251">
        <v>21</v>
      </c>
      <c r="I55" s="251">
        <v>21</v>
      </c>
      <c r="J55" s="251">
        <v>20.9</v>
      </c>
      <c r="K55" s="251">
        <v>21.5</v>
      </c>
      <c r="L55" s="251">
        <v>21.2</v>
      </c>
      <c r="M55" s="251">
        <v>20.9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169</v>
      </c>
      <c r="B56" s="251">
        <v>21.6</v>
      </c>
      <c r="C56" s="251">
        <v>21.5</v>
      </c>
      <c r="D56" s="251">
        <v>20.6</v>
      </c>
      <c r="E56" s="251">
        <v>21.7</v>
      </c>
      <c r="F56" s="251">
        <v>21</v>
      </c>
      <c r="G56" s="251">
        <v>22</v>
      </c>
      <c r="H56" s="251">
        <v>23.4</v>
      </c>
      <c r="I56" s="251">
        <v>20.3</v>
      </c>
      <c r="J56" s="251">
        <v>20.6</v>
      </c>
      <c r="K56" s="251">
        <v>22.4</v>
      </c>
      <c r="L56" s="251">
        <v>23.8</v>
      </c>
      <c r="M56" s="251">
        <v>22.3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182</v>
      </c>
      <c r="B57" s="251">
        <v>22.9</v>
      </c>
      <c r="C57" s="251">
        <v>23.8</v>
      </c>
      <c r="D57" s="251">
        <v>24.6</v>
      </c>
      <c r="E57" s="251">
        <v>26.1</v>
      </c>
      <c r="F57" s="251">
        <v>26.8</v>
      </c>
      <c r="G57" s="251">
        <v>27.4</v>
      </c>
      <c r="H57" s="251">
        <v>26.2</v>
      </c>
      <c r="I57" s="251">
        <v>25.4</v>
      </c>
      <c r="J57" s="251">
        <v>27.1</v>
      </c>
      <c r="K57" s="251">
        <v>27.7</v>
      </c>
      <c r="L57" s="251">
        <v>28.5</v>
      </c>
      <c r="M57" s="251">
        <v>27.5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196</v>
      </c>
      <c r="B58" s="251">
        <v>29</v>
      </c>
      <c r="C58" s="251">
        <v>28</v>
      </c>
      <c r="D58" s="251">
        <v>26.5</v>
      </c>
      <c r="E58" s="251">
        <v>25.4</v>
      </c>
      <c r="F58" s="251">
        <v>25</v>
      </c>
      <c r="G58" s="251">
        <v>24.5</v>
      </c>
      <c r="H58" s="251">
        <v>24.4</v>
      </c>
      <c r="I58" s="251">
        <v>23.2</v>
      </c>
      <c r="J58" s="251">
        <v>22.6</v>
      </c>
      <c r="K58" s="251">
        <v>22.2</v>
      </c>
      <c r="L58" s="251">
        <v>22.6</v>
      </c>
      <c r="M58" s="251">
        <v>21.7</v>
      </c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101</v>
      </c>
      <c r="C83" s="11" t="s">
        <v>102</v>
      </c>
      <c r="D83" s="11" t="s">
        <v>103</v>
      </c>
      <c r="E83" s="11" t="s">
        <v>104</v>
      </c>
      <c r="F83" s="11" t="s">
        <v>105</v>
      </c>
      <c r="G83" s="11" t="s">
        <v>106</v>
      </c>
      <c r="H83" s="11" t="s">
        <v>107</v>
      </c>
      <c r="I83" s="11" t="s">
        <v>108</v>
      </c>
      <c r="J83" s="11" t="s">
        <v>109</v>
      </c>
      <c r="K83" s="11" t="s">
        <v>110</v>
      </c>
      <c r="L83" s="11" t="s">
        <v>111</v>
      </c>
      <c r="M83" s="11" t="s">
        <v>112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190</v>
      </c>
      <c r="B84" s="242">
        <v>58.2</v>
      </c>
      <c r="C84" s="242">
        <v>57.6</v>
      </c>
      <c r="D84" s="242">
        <v>69.8</v>
      </c>
      <c r="E84" s="242">
        <v>70.8</v>
      </c>
      <c r="F84" s="242">
        <v>60.1</v>
      </c>
      <c r="G84" s="242">
        <v>69.3</v>
      </c>
      <c r="H84" s="242">
        <v>67.3</v>
      </c>
      <c r="I84" s="242">
        <v>62</v>
      </c>
      <c r="J84" s="242">
        <v>70.9</v>
      </c>
      <c r="K84" s="242">
        <v>69.5</v>
      </c>
      <c r="L84" s="242">
        <v>70</v>
      </c>
      <c r="M84" s="242">
        <v>71.5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189</v>
      </c>
      <c r="B85" s="242">
        <v>58.9</v>
      </c>
      <c r="C85" s="242">
        <v>60.2</v>
      </c>
      <c r="D85" s="242">
        <v>74.4</v>
      </c>
      <c r="E85" s="242">
        <v>68.2</v>
      </c>
      <c r="F85" s="242">
        <v>67.6</v>
      </c>
      <c r="G85" s="242">
        <v>74.5</v>
      </c>
      <c r="H85" s="242">
        <v>73</v>
      </c>
      <c r="I85" s="242">
        <v>66.4</v>
      </c>
      <c r="J85" s="242">
        <v>69.5</v>
      </c>
      <c r="K85" s="242">
        <v>71.6</v>
      </c>
      <c r="L85" s="242">
        <v>69.7</v>
      </c>
      <c r="M85" s="242">
        <v>76.7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169</v>
      </c>
      <c r="B86" s="242">
        <v>60.5</v>
      </c>
      <c r="C86" s="242">
        <v>71.2</v>
      </c>
      <c r="D86" s="242">
        <v>80.9</v>
      </c>
      <c r="E86" s="242">
        <v>76.2</v>
      </c>
      <c r="F86" s="242">
        <v>79.7</v>
      </c>
      <c r="G86" s="242">
        <v>76.6</v>
      </c>
      <c r="H86" s="242">
        <v>77.5</v>
      </c>
      <c r="I86" s="242">
        <v>72.8</v>
      </c>
      <c r="J86" s="242">
        <v>76.1</v>
      </c>
      <c r="K86" s="242">
        <v>85.6</v>
      </c>
      <c r="L86" s="242">
        <v>81.3</v>
      </c>
      <c r="M86" s="242">
        <v>72.4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182</v>
      </c>
      <c r="B87" s="242">
        <v>66.1</v>
      </c>
      <c r="C87" s="242">
        <v>63.9</v>
      </c>
      <c r="D87" s="242">
        <v>66.9</v>
      </c>
      <c r="E87" s="242">
        <v>61.9</v>
      </c>
      <c r="F87" s="242">
        <v>53.1</v>
      </c>
      <c r="G87" s="242">
        <v>54.6</v>
      </c>
      <c r="H87" s="242">
        <v>58.5</v>
      </c>
      <c r="I87" s="242">
        <v>53.5</v>
      </c>
      <c r="J87" s="242">
        <v>75.9</v>
      </c>
      <c r="K87" s="242">
        <v>90.8</v>
      </c>
      <c r="L87" s="242">
        <v>86.5</v>
      </c>
      <c r="M87" s="242">
        <v>66.8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196</v>
      </c>
      <c r="B88" s="242">
        <v>48.3</v>
      </c>
      <c r="C88" s="242">
        <v>46.8</v>
      </c>
      <c r="D88" s="242">
        <v>63.7</v>
      </c>
      <c r="E88" s="242">
        <v>54.6</v>
      </c>
      <c r="F88" s="242">
        <v>45.4</v>
      </c>
      <c r="G88" s="242">
        <v>54.9</v>
      </c>
      <c r="H88" s="242">
        <v>56.9</v>
      </c>
      <c r="I88" s="242">
        <v>49.3</v>
      </c>
      <c r="J88" s="242">
        <v>56.2</v>
      </c>
      <c r="K88" s="242">
        <v>55</v>
      </c>
      <c r="L88" s="242">
        <v>59</v>
      </c>
      <c r="M88" s="242">
        <v>64.1</v>
      </c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50" t="s">
        <v>164</v>
      </c>
      <c r="F1" s="237"/>
      <c r="G1" s="237"/>
      <c r="H1" s="237"/>
    </row>
    <row r="2" ht="13.5">
      <c r="A2" s="444"/>
    </row>
    <row r="3" spans="1:3" ht="17.25">
      <c r="A3" s="444"/>
      <c r="C3" s="237"/>
    </row>
    <row r="4" spans="1:13" ht="17.25">
      <c r="A4" s="444"/>
      <c r="J4" s="237"/>
      <c r="K4" s="237"/>
      <c r="L4" s="237"/>
      <c r="M4" s="237"/>
    </row>
    <row r="5" ht="13.5">
      <c r="A5" s="444"/>
    </row>
    <row r="6" ht="13.5">
      <c r="A6" s="444"/>
    </row>
    <row r="7" ht="13.5">
      <c r="A7" s="444"/>
    </row>
    <row r="8" ht="13.5">
      <c r="A8" s="444"/>
    </row>
    <row r="9" ht="13.5">
      <c r="A9" s="444"/>
    </row>
    <row r="10" ht="13.5">
      <c r="A10" s="444"/>
    </row>
    <row r="11" ht="13.5">
      <c r="A11" s="444"/>
    </row>
    <row r="12" ht="13.5">
      <c r="A12" s="444"/>
    </row>
    <row r="13" ht="13.5">
      <c r="A13" s="444"/>
    </row>
    <row r="14" ht="13.5">
      <c r="A14" s="444"/>
    </row>
    <row r="15" ht="13.5">
      <c r="A15" s="444"/>
    </row>
    <row r="16" ht="13.5">
      <c r="A16" s="444"/>
    </row>
    <row r="17" ht="13.5">
      <c r="A17" s="444"/>
    </row>
    <row r="18" ht="13.5">
      <c r="A18" s="444"/>
    </row>
    <row r="19" ht="13.5">
      <c r="A19" s="444"/>
    </row>
    <row r="20" ht="13.5">
      <c r="A20" s="444"/>
    </row>
    <row r="21" ht="13.5">
      <c r="A21" s="444"/>
    </row>
    <row r="22" ht="13.5">
      <c r="A22" s="444"/>
    </row>
    <row r="23" ht="13.5">
      <c r="A23" s="444"/>
    </row>
    <row r="24" ht="13.5">
      <c r="A24" s="444"/>
    </row>
    <row r="25" ht="13.5">
      <c r="A25" s="444"/>
    </row>
    <row r="26" ht="13.5">
      <c r="A26" s="444"/>
    </row>
    <row r="27" ht="13.5">
      <c r="A27" s="444"/>
    </row>
    <row r="28" ht="13.5">
      <c r="A28" s="444"/>
    </row>
    <row r="29" ht="13.5">
      <c r="A29" s="444"/>
    </row>
    <row r="30" ht="13.5">
      <c r="A30" s="444"/>
    </row>
    <row r="31" ht="13.5">
      <c r="A31" s="444"/>
    </row>
    <row r="32" ht="13.5">
      <c r="A32" s="444"/>
    </row>
    <row r="33" ht="13.5">
      <c r="A33" s="444"/>
    </row>
    <row r="34" ht="13.5">
      <c r="A34" s="444"/>
    </row>
    <row r="35" spans="1:15" s="57" customFormat="1" ht="19.5" customHeight="1">
      <c r="A35" s="444"/>
      <c r="B35" s="12"/>
      <c r="C35" s="238" t="s">
        <v>113</v>
      </c>
      <c r="D35" s="238" t="s">
        <v>114</v>
      </c>
      <c r="E35" s="238" t="s">
        <v>115</v>
      </c>
      <c r="F35" s="238" t="s">
        <v>166</v>
      </c>
      <c r="G35" s="238" t="s">
        <v>165</v>
      </c>
      <c r="H35" s="238" t="s">
        <v>116</v>
      </c>
      <c r="I35" s="238" t="s">
        <v>167</v>
      </c>
      <c r="J35" s="238" t="s">
        <v>120</v>
      </c>
      <c r="K35" s="238" t="s">
        <v>169</v>
      </c>
      <c r="L35" s="238" t="s">
        <v>182</v>
      </c>
      <c r="M35" s="11" t="s">
        <v>223</v>
      </c>
      <c r="N35" s="63"/>
      <c r="O35" s="239"/>
    </row>
    <row r="36" spans="1:15" ht="25.5" customHeight="1">
      <c r="A36" s="444"/>
      <c r="B36" s="419" t="s">
        <v>192</v>
      </c>
      <c r="C36" s="13">
        <v>139.8</v>
      </c>
      <c r="D36" s="13">
        <v>140.7</v>
      </c>
      <c r="E36" s="13">
        <v>138</v>
      </c>
      <c r="F36" s="13">
        <v>120.3</v>
      </c>
      <c r="G36" s="13">
        <v>113</v>
      </c>
      <c r="H36" s="13">
        <v>115.8</v>
      </c>
      <c r="I36" s="12">
        <v>115.1</v>
      </c>
      <c r="J36" s="12">
        <v>110.1</v>
      </c>
      <c r="K36" s="12">
        <v>110.6</v>
      </c>
      <c r="L36" s="12">
        <v>116.1</v>
      </c>
      <c r="M36" s="12">
        <v>108.8</v>
      </c>
      <c r="N36" s="1"/>
      <c r="O36" s="1"/>
    </row>
    <row r="37" spans="1:15" ht="25.5" customHeight="1">
      <c r="A37" s="444"/>
      <c r="B37" s="418" t="s">
        <v>193</v>
      </c>
      <c r="C37" s="13">
        <v>185.5</v>
      </c>
      <c r="D37" s="13">
        <v>186.7</v>
      </c>
      <c r="E37" s="13">
        <v>189.8</v>
      </c>
      <c r="F37" s="13">
        <v>190.2</v>
      </c>
      <c r="G37" s="13">
        <v>191.7</v>
      </c>
      <c r="H37" s="13">
        <v>198.8</v>
      </c>
      <c r="I37" s="12">
        <v>201.7</v>
      </c>
      <c r="J37" s="12">
        <v>204</v>
      </c>
      <c r="K37" s="12">
        <v>205.5</v>
      </c>
      <c r="L37" s="12">
        <v>214.4</v>
      </c>
      <c r="M37" s="12">
        <v>218.3</v>
      </c>
      <c r="N37" s="1"/>
      <c r="O37" s="1"/>
    </row>
    <row r="38" spans="1:13" ht="24.75" customHeight="1">
      <c r="A38" s="444"/>
      <c r="B38" s="372" t="s">
        <v>163</v>
      </c>
      <c r="C38" s="12">
        <v>185</v>
      </c>
      <c r="D38" s="12">
        <v>184</v>
      </c>
      <c r="E38" s="12">
        <v>184</v>
      </c>
      <c r="F38" s="12">
        <v>187</v>
      </c>
      <c r="G38" s="12">
        <v>185</v>
      </c>
      <c r="H38" s="12">
        <v>185</v>
      </c>
      <c r="I38" s="12">
        <v>182</v>
      </c>
      <c r="J38" s="12">
        <v>178</v>
      </c>
      <c r="K38" s="12">
        <v>177</v>
      </c>
      <c r="L38" s="12">
        <v>176</v>
      </c>
      <c r="M38" s="12">
        <v>176</v>
      </c>
    </row>
    <row r="40" spans="3:4" ht="14.25">
      <c r="C40" s="3"/>
      <c r="D40" s="335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206</v>
      </c>
      <c r="K1" s="5"/>
      <c r="M1" s="5" t="s">
        <v>207</v>
      </c>
    </row>
    <row r="2" spans="10:13" ht="13.5">
      <c r="J2" s="436">
        <v>189972</v>
      </c>
      <c r="K2" s="7" t="s">
        <v>208</v>
      </c>
      <c r="L2" s="436">
        <f aca="true" t="shared" si="0" ref="L2:L7">SUM(J2)</f>
        <v>189972</v>
      </c>
      <c r="M2" s="436">
        <v>126630</v>
      </c>
    </row>
    <row r="3" spans="10:13" ht="13.5">
      <c r="J3" s="436">
        <v>391679</v>
      </c>
      <c r="K3" s="5" t="s">
        <v>209</v>
      </c>
      <c r="L3" s="436">
        <f t="shared" si="0"/>
        <v>391679</v>
      </c>
      <c r="M3" s="436">
        <v>220835</v>
      </c>
    </row>
    <row r="4" spans="10:13" ht="13.5">
      <c r="J4" s="436">
        <v>414073</v>
      </c>
      <c r="K4" s="5" t="s">
        <v>176</v>
      </c>
      <c r="L4" s="436">
        <f t="shared" si="0"/>
        <v>414073</v>
      </c>
      <c r="M4" s="436">
        <v>219500</v>
      </c>
    </row>
    <row r="5" spans="10:13" ht="13.5">
      <c r="J5" s="436">
        <v>94672</v>
      </c>
      <c r="K5" s="5" t="s">
        <v>138</v>
      </c>
      <c r="L5" s="436">
        <f t="shared" si="0"/>
        <v>94672</v>
      </c>
      <c r="M5" s="436">
        <v>52774</v>
      </c>
    </row>
    <row r="6" spans="10:13" ht="13.5">
      <c r="J6" s="436">
        <v>397894</v>
      </c>
      <c r="K6" s="5" t="s">
        <v>174</v>
      </c>
      <c r="L6" s="436">
        <f t="shared" si="0"/>
        <v>397894</v>
      </c>
      <c r="M6" s="436">
        <v>283673</v>
      </c>
    </row>
    <row r="7" spans="10:13" ht="13.5">
      <c r="J7" s="436">
        <v>694233</v>
      </c>
      <c r="K7" s="5" t="s">
        <v>177</v>
      </c>
      <c r="L7" s="436">
        <f t="shared" si="0"/>
        <v>694233</v>
      </c>
      <c r="M7" s="436">
        <v>405816</v>
      </c>
    </row>
    <row r="8" spans="10:13" ht="13.5">
      <c r="J8" s="436">
        <f>SUM(J2:J7)</f>
        <v>2182523</v>
      </c>
      <c r="K8" s="5" t="s">
        <v>153</v>
      </c>
      <c r="L8" s="67">
        <f>SUM(L2:L7)</f>
        <v>2182523</v>
      </c>
      <c r="M8" s="436">
        <f>SUM(M2:M7)</f>
        <v>1309228</v>
      </c>
    </row>
    <row r="10" spans="10:13" ht="13.5">
      <c r="J10" t="s">
        <v>221</v>
      </c>
      <c r="L10" t="s">
        <v>210</v>
      </c>
      <c r="M10" t="s">
        <v>211</v>
      </c>
    </row>
    <row r="11" spans="11:14" ht="13.5">
      <c r="K11" s="7" t="s">
        <v>208</v>
      </c>
      <c r="L11" s="436">
        <f aca="true" t="shared" si="1" ref="L11:L16">SUM(M2)</f>
        <v>126630</v>
      </c>
      <c r="M11" s="436">
        <f aca="true" t="shared" si="2" ref="M11:M17">SUM(N11-L11)</f>
        <v>63342</v>
      </c>
      <c r="N11" s="436">
        <f aca="true" t="shared" si="3" ref="N11:N17">SUM(L2)</f>
        <v>189972</v>
      </c>
    </row>
    <row r="12" spans="11:14" ht="13.5">
      <c r="K12" s="5" t="s">
        <v>209</v>
      </c>
      <c r="L12" s="436">
        <f t="shared" si="1"/>
        <v>220835</v>
      </c>
      <c r="M12" s="436">
        <f t="shared" si="2"/>
        <v>170844</v>
      </c>
      <c r="N12" s="436">
        <f t="shared" si="3"/>
        <v>391679</v>
      </c>
    </row>
    <row r="13" spans="11:14" ht="13.5">
      <c r="K13" s="5" t="s">
        <v>176</v>
      </c>
      <c r="L13" s="436">
        <f t="shared" si="1"/>
        <v>219500</v>
      </c>
      <c r="M13" s="436">
        <f t="shared" si="2"/>
        <v>194573</v>
      </c>
      <c r="N13" s="436">
        <f t="shared" si="3"/>
        <v>414073</v>
      </c>
    </row>
    <row r="14" spans="11:14" ht="13.5">
      <c r="K14" s="5" t="s">
        <v>138</v>
      </c>
      <c r="L14" s="436">
        <f t="shared" si="1"/>
        <v>52774</v>
      </c>
      <c r="M14" s="436">
        <f t="shared" si="2"/>
        <v>41898</v>
      </c>
      <c r="N14" s="436">
        <f t="shared" si="3"/>
        <v>94672</v>
      </c>
    </row>
    <row r="15" spans="11:14" ht="13.5">
      <c r="K15" s="5" t="s">
        <v>174</v>
      </c>
      <c r="L15" s="436">
        <f t="shared" si="1"/>
        <v>283673</v>
      </c>
      <c r="M15" s="436">
        <f t="shared" si="2"/>
        <v>114221</v>
      </c>
      <c r="N15" s="436">
        <f t="shared" si="3"/>
        <v>397894</v>
      </c>
    </row>
    <row r="16" spans="11:14" ht="13.5">
      <c r="K16" s="5" t="s">
        <v>177</v>
      </c>
      <c r="L16" s="436">
        <f t="shared" si="1"/>
        <v>405816</v>
      </c>
      <c r="M16" s="436">
        <f t="shared" si="2"/>
        <v>288417</v>
      </c>
      <c r="N16" s="436">
        <f t="shared" si="3"/>
        <v>694233</v>
      </c>
    </row>
    <row r="17" spans="11:14" ht="13.5">
      <c r="K17" s="5" t="s">
        <v>153</v>
      </c>
      <c r="L17" s="436">
        <f>SUM(L11:L16)</f>
        <v>1309228</v>
      </c>
      <c r="M17" s="436">
        <f t="shared" si="2"/>
        <v>873295</v>
      </c>
      <c r="N17" s="436">
        <f t="shared" si="3"/>
        <v>2182523</v>
      </c>
    </row>
    <row r="52" ht="13.5">
      <c r="K52" s="437"/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212</v>
      </c>
      <c r="B56" s="50"/>
      <c r="C56" s="451" t="s">
        <v>206</v>
      </c>
      <c r="D56" s="452"/>
      <c r="E56" s="451" t="s">
        <v>207</v>
      </c>
      <c r="F56" s="452"/>
      <c r="G56" s="455" t="s">
        <v>213</v>
      </c>
      <c r="H56" s="451" t="s">
        <v>214</v>
      </c>
      <c r="I56" s="452"/>
    </row>
    <row r="57" spans="1:9" ht="14.25">
      <c r="A57" s="51" t="s">
        <v>215</v>
      </c>
      <c r="B57" s="52"/>
      <c r="C57" s="453"/>
      <c r="D57" s="454"/>
      <c r="E57" s="453"/>
      <c r="F57" s="454"/>
      <c r="G57" s="456"/>
      <c r="H57" s="453"/>
      <c r="I57" s="454"/>
    </row>
    <row r="58" spans="1:9" ht="19.5" customHeight="1">
      <c r="A58" s="56" t="s">
        <v>216</v>
      </c>
      <c r="B58" s="53"/>
      <c r="C58" s="459" t="s">
        <v>171</v>
      </c>
      <c r="D58" s="458"/>
      <c r="E58" s="460" t="s">
        <v>224</v>
      </c>
      <c r="F58" s="458"/>
      <c r="G58" s="125">
        <v>17.7</v>
      </c>
      <c r="H58" s="54"/>
      <c r="I58" s="55"/>
    </row>
    <row r="59" spans="1:9" ht="19.5" customHeight="1">
      <c r="A59" s="56" t="s">
        <v>217</v>
      </c>
      <c r="B59" s="53"/>
      <c r="C59" s="457" t="s">
        <v>218</v>
      </c>
      <c r="D59" s="458"/>
      <c r="E59" s="460" t="s">
        <v>225</v>
      </c>
      <c r="F59" s="458"/>
      <c r="G59" s="131">
        <v>42.9</v>
      </c>
      <c r="H59" s="54"/>
      <c r="I59" s="55"/>
    </row>
    <row r="60" spans="1:9" ht="19.5" customHeight="1">
      <c r="A60" s="56" t="s">
        <v>219</v>
      </c>
      <c r="B60" s="53"/>
      <c r="C60" s="460" t="s">
        <v>220</v>
      </c>
      <c r="D60" s="461"/>
      <c r="E60" s="457" t="s">
        <v>226</v>
      </c>
      <c r="F60" s="458"/>
      <c r="G60" s="125">
        <v>61.2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0"/>
    </row>
    <row r="3" spans="1:2" ht="9.75" customHeight="1">
      <c r="A3" s="36"/>
      <c r="B3" s="36"/>
    </row>
    <row r="4" spans="10:13" ht="9.75" customHeight="1">
      <c r="J4" s="237"/>
      <c r="K4" s="3"/>
      <c r="L4" s="3"/>
      <c r="M4" s="124"/>
    </row>
    <row r="20" ht="9.75" customHeight="1">
      <c r="AI20" s="241"/>
    </row>
    <row r="25" spans="1:35" s="241" customFormat="1" ht="9.75" customHeight="1">
      <c r="A25" s="242"/>
      <c r="B25" s="242" t="s">
        <v>101</v>
      </c>
      <c r="C25" s="242" t="s">
        <v>102</v>
      </c>
      <c r="D25" s="242" t="s">
        <v>103</v>
      </c>
      <c r="E25" s="242" t="s">
        <v>104</v>
      </c>
      <c r="F25" s="242" t="s">
        <v>105</v>
      </c>
      <c r="G25" s="242" t="s">
        <v>106</v>
      </c>
      <c r="H25" s="242" t="s">
        <v>107</v>
      </c>
      <c r="I25" s="242" t="s">
        <v>108</v>
      </c>
      <c r="J25" s="242" t="s">
        <v>109</v>
      </c>
      <c r="K25" s="242" t="s">
        <v>110</v>
      </c>
      <c r="L25" s="242" t="s">
        <v>111</v>
      </c>
      <c r="M25" s="242" t="s">
        <v>112</v>
      </c>
      <c r="AI25"/>
    </row>
    <row r="26" spans="1:13" ht="9.75" customHeight="1">
      <c r="A26" s="10" t="s">
        <v>183</v>
      </c>
      <c r="B26" s="242">
        <v>70.4</v>
      </c>
      <c r="C26" s="242">
        <v>73.6</v>
      </c>
      <c r="D26" s="244">
        <v>80</v>
      </c>
      <c r="E26" s="242">
        <v>89.5</v>
      </c>
      <c r="F26" s="242">
        <v>86.8</v>
      </c>
      <c r="G26" s="242">
        <v>93.7</v>
      </c>
      <c r="H26" s="242">
        <v>87</v>
      </c>
      <c r="I26" s="242">
        <v>78.2</v>
      </c>
      <c r="J26" s="242">
        <v>80.5</v>
      </c>
      <c r="K26" s="242">
        <v>79.8</v>
      </c>
      <c r="L26" s="242">
        <v>78.1</v>
      </c>
      <c r="M26" s="242">
        <v>76.7</v>
      </c>
    </row>
    <row r="27" spans="1:13" ht="9.75" customHeight="1">
      <c r="A27" s="10" t="s">
        <v>184</v>
      </c>
      <c r="B27" s="242">
        <v>67.2</v>
      </c>
      <c r="C27" s="242">
        <v>70.1</v>
      </c>
      <c r="D27" s="244">
        <v>81.3</v>
      </c>
      <c r="E27" s="242">
        <v>80</v>
      </c>
      <c r="F27" s="242">
        <v>82.1</v>
      </c>
      <c r="G27" s="242">
        <v>84.3</v>
      </c>
      <c r="H27" s="242">
        <v>79.1</v>
      </c>
      <c r="I27" s="242">
        <v>76</v>
      </c>
      <c r="J27" s="242">
        <v>76.7</v>
      </c>
      <c r="K27" s="242">
        <v>77.5</v>
      </c>
      <c r="L27" s="242">
        <v>77.2</v>
      </c>
      <c r="M27" s="242">
        <v>74.1</v>
      </c>
    </row>
    <row r="28" spans="1:13" ht="9.75" customHeight="1">
      <c r="A28" s="10" t="s">
        <v>169</v>
      </c>
      <c r="B28" s="242">
        <v>70.3</v>
      </c>
      <c r="C28" s="242">
        <v>72.8</v>
      </c>
      <c r="D28" s="244">
        <v>83.8</v>
      </c>
      <c r="E28" s="242">
        <v>83.2</v>
      </c>
      <c r="F28" s="242">
        <v>86.4</v>
      </c>
      <c r="G28" s="242">
        <v>86.6</v>
      </c>
      <c r="H28" s="242">
        <v>84.3</v>
      </c>
      <c r="I28" s="242">
        <v>74.5</v>
      </c>
      <c r="J28" s="242">
        <v>75.1</v>
      </c>
      <c r="K28" s="242">
        <v>83.3</v>
      </c>
      <c r="L28" s="242">
        <v>83.1</v>
      </c>
      <c r="M28" s="244">
        <v>77</v>
      </c>
    </row>
    <row r="29" spans="1:13" ht="9.75" customHeight="1">
      <c r="A29" s="10" t="s">
        <v>182</v>
      </c>
      <c r="B29" s="242">
        <v>69.3</v>
      </c>
      <c r="C29" s="242">
        <v>74.9</v>
      </c>
      <c r="D29" s="244">
        <v>78.8</v>
      </c>
      <c r="E29" s="242">
        <v>86.8</v>
      </c>
      <c r="F29" s="242">
        <v>79.3</v>
      </c>
      <c r="G29" s="242">
        <v>81.6</v>
      </c>
      <c r="H29" s="242">
        <v>86.9</v>
      </c>
      <c r="I29" s="242">
        <v>72.6</v>
      </c>
      <c r="J29" s="242">
        <v>82.8</v>
      </c>
      <c r="K29" s="242">
        <v>88.5</v>
      </c>
      <c r="L29" s="242">
        <v>79.9</v>
      </c>
      <c r="M29" s="244">
        <v>75.4</v>
      </c>
    </row>
    <row r="30" spans="1:13" ht="9.75" customHeight="1">
      <c r="A30" s="10" t="s">
        <v>196</v>
      </c>
      <c r="B30" s="242">
        <v>58.3</v>
      </c>
      <c r="C30" s="242">
        <v>60.6</v>
      </c>
      <c r="D30" s="244">
        <v>70.7</v>
      </c>
      <c r="E30" s="242">
        <v>69.6</v>
      </c>
      <c r="F30" s="242">
        <v>66.6</v>
      </c>
      <c r="G30" s="242">
        <v>73.5</v>
      </c>
      <c r="H30" s="242">
        <v>74.6</v>
      </c>
      <c r="I30" s="242">
        <v>62.3</v>
      </c>
      <c r="J30" s="242">
        <v>66.7</v>
      </c>
      <c r="K30" s="242">
        <v>69.3</v>
      </c>
      <c r="L30" s="242">
        <v>65.3</v>
      </c>
      <c r="M30" s="244">
        <v>68.3</v>
      </c>
    </row>
    <row r="31" spans="2:13" s="1" customFormat="1" ht="9.75" customHeight="1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2"/>
      <c r="B55" s="242" t="s">
        <v>101</v>
      </c>
      <c r="C55" s="242" t="s">
        <v>102</v>
      </c>
      <c r="D55" s="242" t="s">
        <v>103</v>
      </c>
      <c r="E55" s="242" t="s">
        <v>104</v>
      </c>
      <c r="F55" s="242" t="s">
        <v>105</v>
      </c>
      <c r="G55" s="242" t="s">
        <v>106</v>
      </c>
      <c r="H55" s="242" t="s">
        <v>107</v>
      </c>
      <c r="I55" s="242" t="s">
        <v>108</v>
      </c>
      <c r="J55" s="242" t="s">
        <v>109</v>
      </c>
      <c r="K55" s="242" t="s">
        <v>110</v>
      </c>
      <c r="L55" s="242" t="s">
        <v>111</v>
      </c>
      <c r="M55" s="242" t="s">
        <v>112</v>
      </c>
    </row>
    <row r="56" spans="1:13" ht="9.75" customHeight="1">
      <c r="A56" s="10" t="s">
        <v>183</v>
      </c>
      <c r="B56" s="242">
        <v>115.3</v>
      </c>
      <c r="C56" s="242">
        <v>117.2</v>
      </c>
      <c r="D56" s="242">
        <v>111.2</v>
      </c>
      <c r="E56" s="242">
        <v>115.9</v>
      </c>
      <c r="F56" s="242">
        <v>120.8</v>
      </c>
      <c r="G56" s="242">
        <v>121</v>
      </c>
      <c r="H56" s="242">
        <v>116.7</v>
      </c>
      <c r="I56" s="242">
        <v>113.9</v>
      </c>
      <c r="J56" s="243">
        <v>113.5</v>
      </c>
      <c r="K56" s="242">
        <v>114.8</v>
      </c>
      <c r="L56" s="242">
        <v>112</v>
      </c>
      <c r="M56" s="242">
        <v>108.4</v>
      </c>
    </row>
    <row r="57" spans="1:13" ht="9.75" customHeight="1">
      <c r="A57" s="10" t="s">
        <v>184</v>
      </c>
      <c r="B57" s="242">
        <v>109.8</v>
      </c>
      <c r="C57" s="242">
        <v>110.7</v>
      </c>
      <c r="D57" s="242">
        <v>109.8</v>
      </c>
      <c r="E57" s="242">
        <v>109.2</v>
      </c>
      <c r="F57" s="242">
        <v>114.7</v>
      </c>
      <c r="G57" s="242">
        <v>114.5</v>
      </c>
      <c r="H57" s="242">
        <v>110.4</v>
      </c>
      <c r="I57" s="242">
        <v>109.7</v>
      </c>
      <c r="J57" s="243">
        <v>109.6</v>
      </c>
      <c r="K57" s="242">
        <v>110.3</v>
      </c>
      <c r="L57" s="242">
        <v>108.6</v>
      </c>
      <c r="M57" s="242">
        <v>103.4</v>
      </c>
    </row>
    <row r="58" spans="1:13" ht="9.75" customHeight="1">
      <c r="A58" s="10" t="s">
        <v>169</v>
      </c>
      <c r="B58" s="242">
        <v>108.7</v>
      </c>
      <c r="C58" s="242">
        <v>110.2</v>
      </c>
      <c r="D58" s="242">
        <v>109.7</v>
      </c>
      <c r="E58" s="242">
        <v>110.8</v>
      </c>
      <c r="F58" s="242">
        <v>112.8</v>
      </c>
      <c r="G58" s="242">
        <v>114.4</v>
      </c>
      <c r="H58" s="242">
        <v>115.4</v>
      </c>
      <c r="I58" s="242">
        <v>108.5</v>
      </c>
      <c r="J58" s="243">
        <v>106.7</v>
      </c>
      <c r="K58" s="242">
        <v>109.6</v>
      </c>
      <c r="L58" s="242">
        <v>112.1</v>
      </c>
      <c r="M58" s="242">
        <v>108.8</v>
      </c>
    </row>
    <row r="59" spans="1:13" ht="10.5" customHeight="1">
      <c r="A59" s="10" t="s">
        <v>182</v>
      </c>
      <c r="B59" s="242">
        <v>110.6</v>
      </c>
      <c r="C59" s="242">
        <v>110.5</v>
      </c>
      <c r="D59" s="242">
        <v>109.7</v>
      </c>
      <c r="E59" s="242">
        <v>114.3</v>
      </c>
      <c r="F59" s="242">
        <v>117.7</v>
      </c>
      <c r="G59" s="242">
        <v>119.6</v>
      </c>
      <c r="H59" s="242">
        <v>118</v>
      </c>
      <c r="I59" s="242">
        <v>116.5</v>
      </c>
      <c r="J59" s="243">
        <v>118</v>
      </c>
      <c r="K59" s="242">
        <v>120</v>
      </c>
      <c r="L59" s="242">
        <v>120.3</v>
      </c>
      <c r="M59" s="242">
        <v>118</v>
      </c>
    </row>
    <row r="60" spans="1:13" ht="10.5" customHeight="1">
      <c r="A60" s="10" t="s">
        <v>196</v>
      </c>
      <c r="B60" s="242">
        <v>116.1</v>
      </c>
      <c r="C60" s="242">
        <v>114.5</v>
      </c>
      <c r="D60" s="242">
        <v>114.7</v>
      </c>
      <c r="E60" s="242">
        <v>111.1</v>
      </c>
      <c r="F60" s="242">
        <v>114</v>
      </c>
      <c r="G60" s="242">
        <v>113.8</v>
      </c>
      <c r="H60" s="242">
        <v>108.8</v>
      </c>
      <c r="I60" s="242">
        <v>105.6</v>
      </c>
      <c r="J60" s="243">
        <v>102.2</v>
      </c>
      <c r="K60" s="242">
        <v>103.6</v>
      </c>
      <c r="L60" s="242">
        <v>103.7</v>
      </c>
      <c r="M60" s="242">
        <v>97.8</v>
      </c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2"/>
      <c r="B85" s="242" t="s">
        <v>101</v>
      </c>
      <c r="C85" s="242" t="s">
        <v>102</v>
      </c>
      <c r="D85" s="242" t="s">
        <v>103</v>
      </c>
      <c r="E85" s="242" t="s">
        <v>104</v>
      </c>
      <c r="F85" s="242" t="s">
        <v>105</v>
      </c>
      <c r="G85" s="242" t="s">
        <v>106</v>
      </c>
      <c r="H85" s="242" t="s">
        <v>107</v>
      </c>
      <c r="I85" s="242" t="s">
        <v>108</v>
      </c>
      <c r="J85" s="242" t="s">
        <v>109</v>
      </c>
      <c r="K85" s="242" t="s">
        <v>110</v>
      </c>
      <c r="L85" s="242" t="s">
        <v>111</v>
      </c>
      <c r="M85" s="242" t="s">
        <v>112</v>
      </c>
    </row>
    <row r="86" spans="1:25" ht="9.75" customHeight="1">
      <c r="A86" s="10" t="s">
        <v>183</v>
      </c>
      <c r="B86" s="242">
        <v>60.7</v>
      </c>
      <c r="C86" s="242">
        <v>62.5</v>
      </c>
      <c r="D86" s="242">
        <v>72.7</v>
      </c>
      <c r="E86" s="242">
        <v>76.8</v>
      </c>
      <c r="F86" s="242">
        <v>71.3</v>
      </c>
      <c r="G86" s="242">
        <v>77.4</v>
      </c>
      <c r="H86" s="242">
        <v>75</v>
      </c>
      <c r="I86" s="242">
        <v>69</v>
      </c>
      <c r="J86" s="243">
        <v>71</v>
      </c>
      <c r="K86" s="242">
        <v>69.4</v>
      </c>
      <c r="L86" s="242">
        <v>70.2</v>
      </c>
      <c r="M86" s="242">
        <v>71.2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47"/>
    </row>
    <row r="87" spans="1:25" ht="9.75" customHeight="1">
      <c r="A87" s="10" t="s">
        <v>184</v>
      </c>
      <c r="B87" s="242">
        <v>61</v>
      </c>
      <c r="C87" s="242">
        <v>63.2</v>
      </c>
      <c r="D87" s="242">
        <v>74.1</v>
      </c>
      <c r="E87" s="242">
        <v>73.3</v>
      </c>
      <c r="F87" s="242">
        <v>70.9</v>
      </c>
      <c r="G87" s="242">
        <v>73.6</v>
      </c>
      <c r="H87" s="242">
        <v>72.2</v>
      </c>
      <c r="I87" s="242">
        <v>69.3</v>
      </c>
      <c r="J87" s="243">
        <v>70</v>
      </c>
      <c r="K87" s="242">
        <v>70.2</v>
      </c>
      <c r="L87" s="242">
        <v>71.3</v>
      </c>
      <c r="M87" s="242">
        <v>72.3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</row>
    <row r="88" spans="1:25" ht="10.5" customHeight="1">
      <c r="A88" s="10" t="s">
        <v>169</v>
      </c>
      <c r="B88" s="242">
        <v>63.8</v>
      </c>
      <c r="C88" s="242">
        <v>65.8</v>
      </c>
      <c r="D88" s="242">
        <v>76.4</v>
      </c>
      <c r="E88" s="242">
        <v>74.9</v>
      </c>
      <c r="F88" s="242">
        <v>76.4</v>
      </c>
      <c r="G88" s="242">
        <v>75.5</v>
      </c>
      <c r="H88" s="242">
        <v>72.9</v>
      </c>
      <c r="I88" s="242">
        <v>69.7</v>
      </c>
      <c r="J88" s="243">
        <v>70.6</v>
      </c>
      <c r="K88" s="242">
        <v>75.7</v>
      </c>
      <c r="L88" s="242">
        <v>73.9</v>
      </c>
      <c r="M88" s="242">
        <v>71.2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182</v>
      </c>
      <c r="B89" s="242">
        <v>62.4</v>
      </c>
      <c r="C89" s="242">
        <v>67.8</v>
      </c>
      <c r="D89" s="242">
        <v>71.9</v>
      </c>
      <c r="E89" s="242">
        <v>75.5</v>
      </c>
      <c r="F89" s="242">
        <v>66.9</v>
      </c>
      <c r="G89" s="242">
        <v>68</v>
      </c>
      <c r="H89" s="242">
        <v>73.8</v>
      </c>
      <c r="I89" s="242">
        <v>62.6</v>
      </c>
      <c r="J89" s="243">
        <v>70</v>
      </c>
      <c r="K89" s="242">
        <v>73.5</v>
      </c>
      <c r="L89" s="242">
        <v>66.4</v>
      </c>
      <c r="M89" s="242">
        <v>64.2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196</v>
      </c>
      <c r="B90" s="242">
        <v>50.6</v>
      </c>
      <c r="C90" s="242">
        <v>53.3</v>
      </c>
      <c r="D90" s="242">
        <v>61.6</v>
      </c>
      <c r="E90" s="242">
        <v>63.2</v>
      </c>
      <c r="F90" s="242">
        <v>57.9</v>
      </c>
      <c r="G90" s="242">
        <v>64.6</v>
      </c>
      <c r="H90" s="242">
        <v>69.3</v>
      </c>
      <c r="I90" s="242">
        <v>59.6</v>
      </c>
      <c r="J90" s="243">
        <v>65.9</v>
      </c>
      <c r="K90" s="242">
        <v>66.7</v>
      </c>
      <c r="L90" s="242">
        <v>63</v>
      </c>
      <c r="M90" s="242">
        <v>70.7</v>
      </c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48"/>
      <c r="B91" s="248"/>
      <c r="C91" s="248"/>
      <c r="D91" s="248"/>
      <c r="E91" s="248"/>
      <c r="F91" s="248"/>
      <c r="G91" s="248"/>
      <c r="H91" s="248"/>
      <c r="I91" s="248"/>
      <c r="J91" s="248"/>
      <c r="K91" s="246"/>
      <c r="L91" s="248"/>
      <c r="M91" s="24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11.50390625" style="0" customWidth="1"/>
    <col min="19" max="19" width="14.00390625" style="0" customWidth="1"/>
  </cols>
  <sheetData>
    <row r="1" spans="1:17" ht="22.5" customHeight="1">
      <c r="A1" s="462" t="s">
        <v>227</v>
      </c>
      <c r="B1" s="462"/>
      <c r="C1" s="462"/>
      <c r="D1" s="462"/>
      <c r="E1" s="462"/>
      <c r="F1" s="462"/>
      <c r="G1" s="462"/>
      <c r="M1" s="20"/>
      <c r="N1" t="s">
        <v>196</v>
      </c>
      <c r="O1" s="167"/>
      <c r="P1" s="65"/>
      <c r="Q1" s="170" t="s">
        <v>182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38" t="s">
        <v>12</v>
      </c>
      <c r="J2" s="12" t="s">
        <v>82</v>
      </c>
      <c r="K2" s="5" t="s">
        <v>48</v>
      </c>
      <c r="L2" s="5"/>
      <c r="M2" s="12" t="s">
        <v>12</v>
      </c>
      <c r="N2" s="12"/>
      <c r="O2" s="138"/>
      <c r="P2" s="128"/>
      <c r="Q2" s="136"/>
    </row>
    <row r="3" spans="1:17" ht="13.5" customHeight="1">
      <c r="A3" s="1"/>
      <c r="B3" s="1"/>
      <c r="C3" s="1"/>
      <c r="D3" s="1"/>
      <c r="E3" s="1"/>
      <c r="F3" s="1"/>
      <c r="H3" s="128">
        <v>33</v>
      </c>
      <c r="I3" s="325" t="s">
        <v>0</v>
      </c>
      <c r="J3" s="17">
        <v>115554</v>
      </c>
      <c r="K3" s="423">
        <v>1</v>
      </c>
      <c r="L3" s="5">
        <f>SUM(H3)</f>
        <v>33</v>
      </c>
      <c r="M3" s="325" t="s">
        <v>0</v>
      </c>
      <c r="N3" s="17">
        <f>SUM(J3)</f>
        <v>115554</v>
      </c>
      <c r="O3" s="5">
        <f>SUM(H3)</f>
        <v>33</v>
      </c>
      <c r="P3" s="325" t="s">
        <v>0</v>
      </c>
      <c r="Q3" s="426">
        <v>100561</v>
      </c>
    </row>
    <row r="4" spans="8:17" ht="13.5" customHeight="1">
      <c r="H4" s="128">
        <v>26</v>
      </c>
      <c r="I4" s="325" t="s">
        <v>34</v>
      </c>
      <c r="J4" s="225">
        <v>110866</v>
      </c>
      <c r="K4" s="423">
        <v>2</v>
      </c>
      <c r="L4" s="5">
        <f aca="true" t="shared" si="0" ref="L4:L12">SUM(H4)</f>
        <v>26</v>
      </c>
      <c r="M4" s="325" t="s">
        <v>34</v>
      </c>
      <c r="N4" s="17">
        <f aca="true" t="shared" si="1" ref="N4:N13">SUM(J4)</f>
        <v>110866</v>
      </c>
      <c r="O4" s="5">
        <f aca="true" t="shared" si="2" ref="O4:O12">SUM(H4)</f>
        <v>26</v>
      </c>
      <c r="P4" s="325" t="s">
        <v>34</v>
      </c>
      <c r="Q4" s="135">
        <v>116049</v>
      </c>
    </row>
    <row r="5" spans="8:19" ht="13.5" customHeight="1">
      <c r="H5" s="128">
        <v>16</v>
      </c>
      <c r="I5" s="325" t="s">
        <v>3</v>
      </c>
      <c r="J5" s="17">
        <v>75494</v>
      </c>
      <c r="K5" s="423">
        <v>3</v>
      </c>
      <c r="L5" s="5">
        <f t="shared" si="0"/>
        <v>16</v>
      </c>
      <c r="M5" s="325" t="s">
        <v>3</v>
      </c>
      <c r="N5" s="17">
        <f t="shared" si="1"/>
        <v>75494</v>
      </c>
      <c r="O5" s="5">
        <f t="shared" si="2"/>
        <v>16</v>
      </c>
      <c r="P5" s="325" t="s">
        <v>3</v>
      </c>
      <c r="Q5" s="135">
        <v>89651</v>
      </c>
      <c r="S5" s="65"/>
    </row>
    <row r="6" spans="8:17" ht="13.5" customHeight="1">
      <c r="H6" s="128">
        <v>34</v>
      </c>
      <c r="I6" s="325" t="s">
        <v>1</v>
      </c>
      <c r="J6" s="17">
        <v>47570</v>
      </c>
      <c r="K6" s="423">
        <v>4</v>
      </c>
      <c r="L6" s="5">
        <f t="shared" si="0"/>
        <v>34</v>
      </c>
      <c r="M6" s="325" t="s">
        <v>1</v>
      </c>
      <c r="N6" s="17">
        <f t="shared" si="1"/>
        <v>47570</v>
      </c>
      <c r="O6" s="5">
        <f t="shared" si="2"/>
        <v>34</v>
      </c>
      <c r="P6" s="325" t="s">
        <v>1</v>
      </c>
      <c r="Q6" s="135">
        <v>52262</v>
      </c>
    </row>
    <row r="7" spans="8:17" ht="13.5" customHeight="1">
      <c r="H7" s="128">
        <v>36</v>
      </c>
      <c r="I7" s="325" t="s">
        <v>5</v>
      </c>
      <c r="J7" s="17">
        <v>40501</v>
      </c>
      <c r="K7" s="423">
        <v>5</v>
      </c>
      <c r="L7" s="5">
        <f t="shared" si="0"/>
        <v>36</v>
      </c>
      <c r="M7" s="325" t="s">
        <v>5</v>
      </c>
      <c r="N7" s="17">
        <f t="shared" si="1"/>
        <v>40501</v>
      </c>
      <c r="O7" s="5">
        <f t="shared" si="2"/>
        <v>36</v>
      </c>
      <c r="P7" s="325" t="s">
        <v>5</v>
      </c>
      <c r="Q7" s="135">
        <v>40646</v>
      </c>
    </row>
    <row r="8" spans="8:17" ht="13.5" customHeight="1">
      <c r="H8" s="430">
        <v>40</v>
      </c>
      <c r="I8" s="326" t="s">
        <v>2</v>
      </c>
      <c r="J8" s="136">
        <v>39784</v>
      </c>
      <c r="K8" s="423">
        <v>6</v>
      </c>
      <c r="L8" s="5">
        <f t="shared" si="0"/>
        <v>40</v>
      </c>
      <c r="M8" s="326" t="s">
        <v>2</v>
      </c>
      <c r="N8" s="17">
        <f t="shared" si="1"/>
        <v>39784</v>
      </c>
      <c r="O8" s="5">
        <f t="shared" si="2"/>
        <v>40</v>
      </c>
      <c r="P8" s="326" t="s">
        <v>2</v>
      </c>
      <c r="Q8" s="135">
        <v>46069</v>
      </c>
    </row>
    <row r="9" spans="8:17" ht="13.5" customHeight="1">
      <c r="H9" s="226">
        <v>38</v>
      </c>
      <c r="I9" s="329" t="s">
        <v>42</v>
      </c>
      <c r="J9" s="17">
        <v>36443</v>
      </c>
      <c r="K9" s="423">
        <v>7</v>
      </c>
      <c r="L9" s="5">
        <f t="shared" si="0"/>
        <v>38</v>
      </c>
      <c r="M9" s="329" t="s">
        <v>42</v>
      </c>
      <c r="N9" s="17">
        <f t="shared" si="1"/>
        <v>36443</v>
      </c>
      <c r="O9" s="5">
        <f t="shared" si="2"/>
        <v>38</v>
      </c>
      <c r="P9" s="329" t="s">
        <v>42</v>
      </c>
      <c r="Q9" s="135">
        <v>33025</v>
      </c>
    </row>
    <row r="10" spans="8:17" ht="13.5" customHeight="1">
      <c r="H10" s="128">
        <v>13</v>
      </c>
      <c r="I10" s="325" t="s">
        <v>7</v>
      </c>
      <c r="J10" s="17">
        <v>29453</v>
      </c>
      <c r="K10" s="423">
        <v>8</v>
      </c>
      <c r="L10" s="5">
        <f t="shared" si="0"/>
        <v>13</v>
      </c>
      <c r="M10" s="325" t="s">
        <v>7</v>
      </c>
      <c r="N10" s="17">
        <f t="shared" si="1"/>
        <v>29453</v>
      </c>
      <c r="O10" s="5">
        <f t="shared" si="2"/>
        <v>13</v>
      </c>
      <c r="P10" s="325" t="s">
        <v>7</v>
      </c>
      <c r="Q10" s="135">
        <v>40401</v>
      </c>
    </row>
    <row r="11" spans="8:17" ht="13.5" customHeight="1">
      <c r="H11" s="226">
        <v>24</v>
      </c>
      <c r="I11" s="329" t="s">
        <v>32</v>
      </c>
      <c r="J11" s="17">
        <v>26337</v>
      </c>
      <c r="K11" s="423">
        <v>9</v>
      </c>
      <c r="L11" s="5">
        <f t="shared" si="0"/>
        <v>24</v>
      </c>
      <c r="M11" s="329" t="s">
        <v>32</v>
      </c>
      <c r="N11" s="17">
        <f t="shared" si="1"/>
        <v>26337</v>
      </c>
      <c r="O11" s="5">
        <f t="shared" si="2"/>
        <v>24</v>
      </c>
      <c r="P11" s="329" t="s">
        <v>32</v>
      </c>
      <c r="Q11" s="135">
        <v>21822</v>
      </c>
    </row>
    <row r="12" spans="8:17" ht="13.5" customHeight="1" thickBot="1">
      <c r="H12" s="220">
        <v>25</v>
      </c>
      <c r="I12" s="330" t="s">
        <v>33</v>
      </c>
      <c r="J12" s="427">
        <v>21440</v>
      </c>
      <c r="K12" s="422">
        <v>10</v>
      </c>
      <c r="L12" s="5">
        <f t="shared" si="0"/>
        <v>25</v>
      </c>
      <c r="M12" s="330" t="s">
        <v>33</v>
      </c>
      <c r="N12" s="427">
        <f t="shared" si="1"/>
        <v>21440</v>
      </c>
      <c r="O12" s="5">
        <f t="shared" si="2"/>
        <v>25</v>
      </c>
      <c r="P12" s="330" t="s">
        <v>33</v>
      </c>
      <c r="Q12" s="428">
        <v>22215</v>
      </c>
    </row>
    <row r="13" spans="8:17" ht="13.5" customHeight="1">
      <c r="H13" s="190">
        <v>31</v>
      </c>
      <c r="I13" s="375" t="s">
        <v>178</v>
      </c>
      <c r="J13" s="376">
        <v>20698</v>
      </c>
      <c r="K13" s="158"/>
      <c r="L13" s="122"/>
      <c r="M13" s="122"/>
      <c r="N13" s="19">
        <f t="shared" si="1"/>
        <v>20698</v>
      </c>
      <c r="O13" s="1"/>
      <c r="P13" s="234" t="s">
        <v>91</v>
      </c>
      <c r="Q13" s="431">
        <v>753528</v>
      </c>
    </row>
    <row r="14" spans="2:15" ht="13.5" customHeight="1">
      <c r="B14" s="24"/>
      <c r="H14" s="128">
        <v>3</v>
      </c>
      <c r="I14" s="325" t="s">
        <v>13</v>
      </c>
      <c r="J14" s="17">
        <v>20304</v>
      </c>
      <c r="K14" s="158"/>
      <c r="L14" s="31"/>
      <c r="N14" t="s">
        <v>70</v>
      </c>
      <c r="O14"/>
    </row>
    <row r="15" spans="8:17" ht="13.5" customHeight="1">
      <c r="H15" s="128">
        <v>2</v>
      </c>
      <c r="I15" s="325" t="s">
        <v>6</v>
      </c>
      <c r="J15" s="17">
        <v>16034</v>
      </c>
      <c r="K15" s="158"/>
      <c r="L15" s="31"/>
      <c r="M15" s="1" t="s">
        <v>197</v>
      </c>
      <c r="N15" s="19"/>
      <c r="O15"/>
      <c r="P15" t="s">
        <v>198</v>
      </c>
      <c r="Q15" s="133" t="s">
        <v>74</v>
      </c>
    </row>
    <row r="16" spans="2:18" ht="13.5" customHeight="1">
      <c r="B16" s="1"/>
      <c r="C16" s="19"/>
      <c r="D16" s="1"/>
      <c r="E16" s="22"/>
      <c r="F16" s="1"/>
      <c r="H16" s="128">
        <v>17</v>
      </c>
      <c r="I16" s="325" t="s">
        <v>25</v>
      </c>
      <c r="J16" s="17">
        <v>14205</v>
      </c>
      <c r="K16" s="158"/>
      <c r="L16" s="5">
        <f>SUM(L3)</f>
        <v>33</v>
      </c>
      <c r="M16" s="17">
        <f>SUM(N3)</f>
        <v>115554</v>
      </c>
      <c r="N16" s="325" t="s">
        <v>0</v>
      </c>
      <c r="O16" s="5">
        <f>SUM(O3)</f>
        <v>33</v>
      </c>
      <c r="P16" s="17">
        <f>SUM(M16)</f>
        <v>115554</v>
      </c>
      <c r="Q16" s="134">
        <v>114128</v>
      </c>
      <c r="R16" s="123"/>
    </row>
    <row r="17" spans="2:19" ht="13.5" customHeight="1">
      <c r="B17" s="1"/>
      <c r="C17" s="19"/>
      <c r="D17" s="1"/>
      <c r="E17" s="22"/>
      <c r="F17" s="1"/>
      <c r="H17" s="128">
        <v>14</v>
      </c>
      <c r="I17" s="325" t="s">
        <v>23</v>
      </c>
      <c r="J17" s="225">
        <v>12031</v>
      </c>
      <c r="K17" s="158"/>
      <c r="L17" s="5">
        <f aca="true" t="shared" si="3" ref="L17:L25">SUM(L4)</f>
        <v>26</v>
      </c>
      <c r="M17" s="17">
        <f aca="true" t="shared" si="4" ref="M17:M25">SUM(N4)</f>
        <v>110866</v>
      </c>
      <c r="N17" s="325" t="s">
        <v>34</v>
      </c>
      <c r="O17" s="5">
        <f aca="true" t="shared" si="5" ref="O17:O25">SUM(O4)</f>
        <v>26</v>
      </c>
      <c r="P17" s="17">
        <f aca="true" t="shared" si="6" ref="P17:P25">SUM(M17)</f>
        <v>110866</v>
      </c>
      <c r="Q17" s="134">
        <v>120062</v>
      </c>
      <c r="R17" s="123"/>
      <c r="S17" s="57"/>
    </row>
    <row r="18" spans="2:19" ht="13.5" customHeight="1">
      <c r="B18" s="1"/>
      <c r="C18" s="19"/>
      <c r="D18" s="1"/>
      <c r="E18" s="22"/>
      <c r="F18" s="1"/>
      <c r="H18" s="128">
        <v>9</v>
      </c>
      <c r="I18" s="325" t="s">
        <v>19</v>
      </c>
      <c r="J18" s="17">
        <v>8964</v>
      </c>
      <c r="K18" s="158"/>
      <c r="L18" s="5">
        <f t="shared" si="3"/>
        <v>16</v>
      </c>
      <c r="M18" s="17">
        <f t="shared" si="4"/>
        <v>75494</v>
      </c>
      <c r="N18" s="325" t="s">
        <v>3</v>
      </c>
      <c r="O18" s="5">
        <f t="shared" si="5"/>
        <v>16</v>
      </c>
      <c r="P18" s="17">
        <f t="shared" si="6"/>
        <v>75494</v>
      </c>
      <c r="Q18" s="134">
        <v>75092</v>
      </c>
      <c r="R18" s="123"/>
      <c r="S18" s="177"/>
    </row>
    <row r="19" spans="2:19" ht="13.5" customHeight="1">
      <c r="B19" s="1"/>
      <c r="C19" s="19"/>
      <c r="D19" s="1"/>
      <c r="E19" s="22"/>
      <c r="F19" s="1"/>
      <c r="G19" s="1"/>
      <c r="H19" s="128">
        <v>37</v>
      </c>
      <c r="I19" s="325" t="s">
        <v>41</v>
      </c>
      <c r="J19" s="17">
        <v>6064</v>
      </c>
      <c r="L19" s="5">
        <f t="shared" si="3"/>
        <v>34</v>
      </c>
      <c r="M19" s="17">
        <f t="shared" si="4"/>
        <v>47570</v>
      </c>
      <c r="N19" s="325" t="s">
        <v>1</v>
      </c>
      <c r="O19" s="5">
        <f t="shared" si="5"/>
        <v>34</v>
      </c>
      <c r="P19" s="17">
        <f t="shared" si="6"/>
        <v>47570</v>
      </c>
      <c r="Q19" s="134">
        <v>45260</v>
      </c>
      <c r="R19" s="123"/>
      <c r="S19" s="202"/>
    </row>
    <row r="20" spans="2:19" ht="13.5" customHeight="1">
      <c r="B20" s="23"/>
      <c r="C20" s="19"/>
      <c r="D20" s="1"/>
      <c r="E20" s="22"/>
      <c r="F20" s="1"/>
      <c r="H20" s="128">
        <v>22</v>
      </c>
      <c r="I20" s="325" t="s">
        <v>30</v>
      </c>
      <c r="J20" s="17">
        <v>5533</v>
      </c>
      <c r="L20" s="5">
        <f t="shared" si="3"/>
        <v>36</v>
      </c>
      <c r="M20" s="17">
        <f t="shared" si="4"/>
        <v>40501</v>
      </c>
      <c r="N20" s="325" t="s">
        <v>5</v>
      </c>
      <c r="O20" s="5">
        <f t="shared" si="5"/>
        <v>36</v>
      </c>
      <c r="P20" s="17">
        <f t="shared" si="6"/>
        <v>40501</v>
      </c>
      <c r="Q20" s="134">
        <v>35424</v>
      </c>
      <c r="R20" s="123"/>
      <c r="S20" s="202"/>
    </row>
    <row r="21" spans="2:19" ht="13.5" customHeight="1">
      <c r="B21" s="23"/>
      <c r="C21" s="19"/>
      <c r="D21" s="1"/>
      <c r="E21" s="22"/>
      <c r="F21" s="1"/>
      <c r="H21" s="128">
        <v>6</v>
      </c>
      <c r="I21" s="325" t="s">
        <v>16</v>
      </c>
      <c r="J21" s="17">
        <v>4517</v>
      </c>
      <c r="L21" s="5">
        <f t="shared" si="3"/>
        <v>40</v>
      </c>
      <c r="M21" s="17">
        <f t="shared" si="4"/>
        <v>39784</v>
      </c>
      <c r="N21" s="326" t="s">
        <v>2</v>
      </c>
      <c r="O21" s="5">
        <f t="shared" si="5"/>
        <v>40</v>
      </c>
      <c r="P21" s="17">
        <f t="shared" si="6"/>
        <v>39784</v>
      </c>
      <c r="Q21" s="134">
        <v>40909</v>
      </c>
      <c r="R21" s="123"/>
      <c r="S21" s="33"/>
    </row>
    <row r="22" spans="2:18" ht="13.5" customHeight="1">
      <c r="B22" s="1"/>
      <c r="C22" s="19"/>
      <c r="D22" s="1"/>
      <c r="E22" s="22"/>
      <c r="F22" s="1"/>
      <c r="H22" s="128">
        <v>1</v>
      </c>
      <c r="I22" s="325" t="s">
        <v>4</v>
      </c>
      <c r="J22" s="17">
        <v>4423</v>
      </c>
      <c r="K22" s="19"/>
      <c r="L22" s="5">
        <f t="shared" si="3"/>
        <v>38</v>
      </c>
      <c r="M22" s="17">
        <f t="shared" si="4"/>
        <v>36443</v>
      </c>
      <c r="N22" s="329" t="s">
        <v>42</v>
      </c>
      <c r="O22" s="5">
        <f t="shared" si="5"/>
        <v>38</v>
      </c>
      <c r="P22" s="17">
        <f t="shared" si="6"/>
        <v>36443</v>
      </c>
      <c r="Q22" s="134">
        <v>28016</v>
      </c>
      <c r="R22" s="123"/>
    </row>
    <row r="23" spans="2:19" ht="13.5" customHeight="1">
      <c r="B23" s="23"/>
      <c r="C23" s="19"/>
      <c r="D23" s="1"/>
      <c r="E23" s="22"/>
      <c r="F23" s="1"/>
      <c r="H23" s="128">
        <v>39</v>
      </c>
      <c r="I23" s="325" t="s">
        <v>43</v>
      </c>
      <c r="J23" s="17">
        <v>4195</v>
      </c>
      <c r="K23" s="19"/>
      <c r="L23" s="5">
        <f t="shared" si="3"/>
        <v>13</v>
      </c>
      <c r="M23" s="17">
        <f t="shared" si="4"/>
        <v>29453</v>
      </c>
      <c r="N23" s="325" t="s">
        <v>7</v>
      </c>
      <c r="O23" s="5">
        <f t="shared" si="5"/>
        <v>13</v>
      </c>
      <c r="P23" s="17">
        <f t="shared" si="6"/>
        <v>29453</v>
      </c>
      <c r="Q23" s="134">
        <v>33418</v>
      </c>
      <c r="R23" s="123"/>
      <c r="S23" s="57"/>
    </row>
    <row r="24" spans="2:19" ht="13.5" customHeight="1">
      <c r="B24" s="1"/>
      <c r="C24" s="19"/>
      <c r="D24" s="1"/>
      <c r="E24" s="22"/>
      <c r="F24" s="1"/>
      <c r="H24" s="128">
        <v>15</v>
      </c>
      <c r="I24" s="325" t="s">
        <v>24</v>
      </c>
      <c r="J24" s="17">
        <v>3412</v>
      </c>
      <c r="K24" s="19"/>
      <c r="L24" s="5">
        <f t="shared" si="3"/>
        <v>24</v>
      </c>
      <c r="M24" s="17">
        <f t="shared" si="4"/>
        <v>26337</v>
      </c>
      <c r="N24" s="329" t="s">
        <v>32</v>
      </c>
      <c r="O24" s="5">
        <f t="shared" si="5"/>
        <v>24</v>
      </c>
      <c r="P24" s="17">
        <f t="shared" si="6"/>
        <v>26337</v>
      </c>
      <c r="Q24" s="134">
        <v>22403</v>
      </c>
      <c r="R24" s="123"/>
      <c r="S24" s="177"/>
    </row>
    <row r="25" spans="2:20" ht="13.5" customHeight="1" thickBot="1">
      <c r="B25" s="1"/>
      <c r="C25" s="19"/>
      <c r="D25" s="1"/>
      <c r="E25" s="22"/>
      <c r="F25" s="1"/>
      <c r="H25" s="128">
        <v>30</v>
      </c>
      <c r="I25" s="325" t="s">
        <v>37</v>
      </c>
      <c r="J25" s="17">
        <v>3196</v>
      </c>
      <c r="K25" s="19"/>
      <c r="L25" s="18">
        <f t="shared" si="3"/>
        <v>25</v>
      </c>
      <c r="M25" s="179">
        <f t="shared" si="4"/>
        <v>21440</v>
      </c>
      <c r="N25" s="330" t="s">
        <v>33</v>
      </c>
      <c r="O25" s="18">
        <f t="shared" si="5"/>
        <v>25</v>
      </c>
      <c r="P25" s="179">
        <f t="shared" si="6"/>
        <v>21440</v>
      </c>
      <c r="Q25" s="134">
        <v>21221</v>
      </c>
      <c r="R25" s="206" t="s">
        <v>87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28">
        <v>18</v>
      </c>
      <c r="I26" s="325" t="s">
        <v>26</v>
      </c>
      <c r="J26" s="17">
        <v>3185</v>
      </c>
      <c r="K26" s="19"/>
      <c r="L26" s="180"/>
      <c r="M26" s="327">
        <f>SUM(J43-(M16+M17+M18+M19+M20+M21+M22+M23+M24+M25))</f>
        <v>139566</v>
      </c>
      <c r="N26" s="328" t="s">
        <v>49</v>
      </c>
      <c r="O26" s="181"/>
      <c r="P26" s="327">
        <f>SUM(M26)</f>
        <v>139566</v>
      </c>
      <c r="Q26" s="327">
        <f>SUM(R26-(Q16+Q17+Q18+Q19+Q20+Q21+Q22+Q23+Q24+Q25))</f>
        <v>117159</v>
      </c>
      <c r="R26" s="377">
        <v>653092</v>
      </c>
      <c r="T26" s="33"/>
    </row>
    <row r="27" spans="8:16" ht="13.5" customHeight="1">
      <c r="H27" s="128">
        <v>12</v>
      </c>
      <c r="I27" s="325" t="s">
        <v>22</v>
      </c>
      <c r="J27" s="17">
        <v>2592</v>
      </c>
      <c r="K27" s="19"/>
      <c r="M27" s="65" t="s">
        <v>185</v>
      </c>
      <c r="N27" s="65"/>
      <c r="O27" s="167"/>
      <c r="P27" s="168" t="s">
        <v>186</v>
      </c>
    </row>
    <row r="28" spans="8:16" ht="13.5" customHeight="1">
      <c r="H28" s="128">
        <v>29</v>
      </c>
      <c r="I28" s="325" t="s">
        <v>161</v>
      </c>
      <c r="J28" s="17">
        <v>2331</v>
      </c>
      <c r="K28" s="19"/>
      <c r="M28" s="135">
        <f>SUM(Q3)</f>
        <v>100561</v>
      </c>
      <c r="N28" s="325" t="s">
        <v>0</v>
      </c>
      <c r="O28" s="5">
        <f>SUM(L3)</f>
        <v>33</v>
      </c>
      <c r="P28" s="135">
        <f>SUM(Q3)</f>
        <v>100561</v>
      </c>
    </row>
    <row r="29" spans="8:16" ht="13.5" customHeight="1">
      <c r="H29" s="128">
        <v>21</v>
      </c>
      <c r="I29" s="325" t="s">
        <v>29</v>
      </c>
      <c r="J29" s="17">
        <v>1638</v>
      </c>
      <c r="K29" s="19"/>
      <c r="M29" s="135">
        <f aca="true" t="shared" si="7" ref="M29:M37">SUM(Q4)</f>
        <v>116049</v>
      </c>
      <c r="N29" s="325" t="s">
        <v>34</v>
      </c>
      <c r="O29" s="5">
        <f aca="true" t="shared" si="8" ref="O29:O37">SUM(L4)</f>
        <v>26</v>
      </c>
      <c r="P29" s="135">
        <f aca="true" t="shared" si="9" ref="P29:P37">SUM(Q4)</f>
        <v>116049</v>
      </c>
    </row>
    <row r="30" spans="8:16" ht="13.5" customHeight="1">
      <c r="H30" s="128">
        <v>35</v>
      </c>
      <c r="I30" s="325" t="s">
        <v>40</v>
      </c>
      <c r="J30" s="17">
        <v>1458</v>
      </c>
      <c r="K30" s="19"/>
      <c r="M30" s="135">
        <f t="shared" si="7"/>
        <v>89651</v>
      </c>
      <c r="N30" s="325" t="s">
        <v>3</v>
      </c>
      <c r="O30" s="5">
        <f t="shared" si="8"/>
        <v>16</v>
      </c>
      <c r="P30" s="135">
        <f t="shared" si="9"/>
        <v>89651</v>
      </c>
    </row>
    <row r="31" spans="8:16" ht="13.5" customHeight="1">
      <c r="H31" s="128">
        <v>20</v>
      </c>
      <c r="I31" s="325" t="s">
        <v>28</v>
      </c>
      <c r="J31" s="17">
        <v>869</v>
      </c>
      <c r="K31" s="19"/>
      <c r="M31" s="135">
        <f t="shared" si="7"/>
        <v>52262</v>
      </c>
      <c r="N31" s="325" t="s">
        <v>1</v>
      </c>
      <c r="O31" s="5">
        <f t="shared" si="8"/>
        <v>34</v>
      </c>
      <c r="P31" s="135">
        <f t="shared" si="9"/>
        <v>52262</v>
      </c>
    </row>
    <row r="32" spans="8:19" ht="13.5" customHeight="1">
      <c r="H32" s="128">
        <v>4</v>
      </c>
      <c r="I32" s="325" t="s">
        <v>14</v>
      </c>
      <c r="J32" s="17">
        <v>857</v>
      </c>
      <c r="K32" s="19"/>
      <c r="M32" s="135">
        <f t="shared" si="7"/>
        <v>40646</v>
      </c>
      <c r="N32" s="325" t="s">
        <v>5</v>
      </c>
      <c r="O32" s="5">
        <f t="shared" si="8"/>
        <v>36</v>
      </c>
      <c r="P32" s="135">
        <f t="shared" si="9"/>
        <v>40646</v>
      </c>
      <c r="S32" s="14"/>
    </row>
    <row r="33" spans="8:20" ht="13.5" customHeight="1">
      <c r="H33" s="128">
        <v>19</v>
      </c>
      <c r="I33" s="325" t="s">
        <v>27</v>
      </c>
      <c r="J33" s="17">
        <v>579</v>
      </c>
      <c r="K33" s="19"/>
      <c r="M33" s="135">
        <f t="shared" si="7"/>
        <v>46069</v>
      </c>
      <c r="N33" s="326" t="s">
        <v>2</v>
      </c>
      <c r="O33" s="5">
        <f t="shared" si="8"/>
        <v>40</v>
      </c>
      <c r="P33" s="135">
        <f t="shared" si="9"/>
        <v>46069</v>
      </c>
      <c r="S33" s="33"/>
      <c r="T33" s="33"/>
    </row>
    <row r="34" spans="8:20" ht="13.5" customHeight="1">
      <c r="H34" s="128">
        <v>10</v>
      </c>
      <c r="I34" s="325" t="s">
        <v>20</v>
      </c>
      <c r="J34" s="17">
        <v>577</v>
      </c>
      <c r="K34" s="19"/>
      <c r="M34" s="135">
        <f t="shared" si="7"/>
        <v>33025</v>
      </c>
      <c r="N34" s="329" t="s">
        <v>42</v>
      </c>
      <c r="O34" s="5">
        <f t="shared" si="8"/>
        <v>38</v>
      </c>
      <c r="P34" s="135">
        <f t="shared" si="9"/>
        <v>33025</v>
      </c>
      <c r="S34" s="33"/>
      <c r="T34" s="33"/>
    </row>
    <row r="35" spans="8:19" ht="13.5" customHeight="1">
      <c r="H35" s="128">
        <v>11</v>
      </c>
      <c r="I35" s="325" t="s">
        <v>21</v>
      </c>
      <c r="J35" s="17">
        <v>542</v>
      </c>
      <c r="K35" s="19"/>
      <c r="M35" s="135">
        <f t="shared" si="7"/>
        <v>40401</v>
      </c>
      <c r="N35" s="325" t="s">
        <v>7</v>
      </c>
      <c r="O35" s="5">
        <f t="shared" si="8"/>
        <v>13</v>
      </c>
      <c r="P35" s="135">
        <f t="shared" si="9"/>
        <v>40401</v>
      </c>
      <c r="S35" s="33"/>
    </row>
    <row r="36" spans="8:19" ht="13.5" customHeight="1">
      <c r="H36" s="128">
        <v>32</v>
      </c>
      <c r="I36" s="325" t="s">
        <v>39</v>
      </c>
      <c r="J36" s="225">
        <v>464</v>
      </c>
      <c r="K36" s="19"/>
      <c r="M36" s="135">
        <f t="shared" si="7"/>
        <v>21822</v>
      </c>
      <c r="N36" s="329" t="s">
        <v>32</v>
      </c>
      <c r="O36" s="5">
        <f t="shared" si="8"/>
        <v>24</v>
      </c>
      <c r="P36" s="135">
        <f t="shared" si="9"/>
        <v>21822</v>
      </c>
      <c r="S36" s="33"/>
    </row>
    <row r="37" spans="8:19" ht="13.5" customHeight="1" thickBot="1">
      <c r="H37" s="128">
        <v>23</v>
      </c>
      <c r="I37" s="325" t="s">
        <v>31</v>
      </c>
      <c r="J37" s="17">
        <v>395</v>
      </c>
      <c r="K37" s="19"/>
      <c r="M37" s="178">
        <f t="shared" si="7"/>
        <v>22215</v>
      </c>
      <c r="N37" s="330" t="s">
        <v>33</v>
      </c>
      <c r="O37" s="18">
        <f t="shared" si="8"/>
        <v>25</v>
      </c>
      <c r="P37" s="178">
        <f t="shared" si="9"/>
        <v>22215</v>
      </c>
      <c r="S37" s="33"/>
    </row>
    <row r="38" spans="7:21" ht="13.5" customHeight="1">
      <c r="G38" s="21"/>
      <c r="H38" s="128">
        <v>27</v>
      </c>
      <c r="I38" s="325" t="s">
        <v>35</v>
      </c>
      <c r="J38" s="17">
        <v>328</v>
      </c>
      <c r="K38" s="19"/>
      <c r="M38" s="420">
        <f>SUM(Q13-(Q3+Q4+Q5+Q6+Q7+Q8+Q9+Q10+Q11+Q12))</f>
        <v>190827</v>
      </c>
      <c r="N38" s="5" t="s">
        <v>49</v>
      </c>
      <c r="O38" s="421"/>
      <c r="P38" s="196">
        <f>SUM(M38)</f>
        <v>190827</v>
      </c>
      <c r="U38" s="33"/>
    </row>
    <row r="39" spans="8:16" ht="13.5" customHeight="1">
      <c r="H39" s="128">
        <v>28</v>
      </c>
      <c r="I39" s="325" t="s">
        <v>36</v>
      </c>
      <c r="J39" s="17">
        <v>159</v>
      </c>
      <c r="K39" s="19"/>
      <c r="P39" s="33"/>
    </row>
    <row r="40" spans="8:11" ht="13.5" customHeight="1">
      <c r="H40" s="128">
        <v>5</v>
      </c>
      <c r="I40" s="325" t="s">
        <v>15</v>
      </c>
      <c r="J40" s="17">
        <v>16</v>
      </c>
      <c r="K40" s="19"/>
    </row>
    <row r="41" spans="8:11" ht="13.5" customHeight="1">
      <c r="H41" s="128">
        <v>7</v>
      </c>
      <c r="I41" s="325" t="s">
        <v>17</v>
      </c>
      <c r="J41" s="17">
        <v>0</v>
      </c>
      <c r="K41" s="19"/>
    </row>
    <row r="42" spans="8:11" ht="13.5" customHeight="1">
      <c r="H42" s="128">
        <v>8</v>
      </c>
      <c r="I42" s="325" t="s">
        <v>18</v>
      </c>
      <c r="J42" s="17">
        <v>0</v>
      </c>
      <c r="K42" s="19"/>
    </row>
    <row r="43" spans="8:10" ht="13.5" customHeight="1">
      <c r="H43" s="1"/>
      <c r="I43" s="424" t="s">
        <v>153</v>
      </c>
      <c r="J43" s="425">
        <f>SUM(J3:J42)</f>
        <v>683008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50</v>
      </c>
      <c r="B52" s="27" t="s">
        <v>12</v>
      </c>
      <c r="C52" s="83" t="s">
        <v>196</v>
      </c>
      <c r="D52" s="83" t="s">
        <v>182</v>
      </c>
      <c r="E52" s="29" t="s">
        <v>47</v>
      </c>
      <c r="F52" s="28" t="s">
        <v>46</v>
      </c>
      <c r="G52" s="28" t="s">
        <v>44</v>
      </c>
      <c r="I52" s="332"/>
    </row>
    <row r="53" spans="1:9" ht="13.5" customHeight="1">
      <c r="A53" s="13">
        <v>1</v>
      </c>
      <c r="B53" s="325" t="s">
        <v>0</v>
      </c>
      <c r="C53" s="17">
        <f aca="true" t="shared" si="10" ref="C53:C62">SUM(J3)</f>
        <v>115554</v>
      </c>
      <c r="D53" s="136">
        <f aca="true" t="shared" si="11" ref="D53:D62">SUM(Q3)</f>
        <v>100561</v>
      </c>
      <c r="E53" s="132">
        <f aca="true" t="shared" si="12" ref="E53:E62">SUM(P16/Q16*100)</f>
        <v>101.24947427449882</v>
      </c>
      <c r="F53" s="25">
        <f aca="true" t="shared" si="13" ref="F53:F63">SUM(C53/D53*100)</f>
        <v>114.9093584988216</v>
      </c>
      <c r="G53" s="26"/>
      <c r="I53" s="332"/>
    </row>
    <row r="54" spans="1:9" ht="13.5" customHeight="1">
      <c r="A54" s="13">
        <v>2</v>
      </c>
      <c r="B54" s="325" t="s">
        <v>34</v>
      </c>
      <c r="C54" s="17">
        <f t="shared" si="10"/>
        <v>110866</v>
      </c>
      <c r="D54" s="136">
        <f t="shared" si="11"/>
        <v>116049</v>
      </c>
      <c r="E54" s="132">
        <f t="shared" si="12"/>
        <v>92.34062401092768</v>
      </c>
      <c r="F54" s="25">
        <f t="shared" si="13"/>
        <v>95.53378314332738</v>
      </c>
      <c r="G54" s="26"/>
      <c r="I54" s="332"/>
    </row>
    <row r="55" spans="1:9" ht="13.5" customHeight="1">
      <c r="A55" s="13">
        <v>3</v>
      </c>
      <c r="B55" s="325" t="s">
        <v>3</v>
      </c>
      <c r="C55" s="17">
        <f t="shared" si="10"/>
        <v>75494</v>
      </c>
      <c r="D55" s="136">
        <f t="shared" si="11"/>
        <v>89651</v>
      </c>
      <c r="E55" s="132">
        <f t="shared" si="12"/>
        <v>100.53534331220371</v>
      </c>
      <c r="F55" s="25">
        <f t="shared" si="13"/>
        <v>84.20876510022197</v>
      </c>
      <c r="G55" s="26"/>
      <c r="I55" s="332"/>
    </row>
    <row r="56" spans="1:9" ht="13.5" customHeight="1">
      <c r="A56" s="13">
        <v>4</v>
      </c>
      <c r="B56" s="325" t="s">
        <v>1</v>
      </c>
      <c r="C56" s="17">
        <f t="shared" si="10"/>
        <v>47570</v>
      </c>
      <c r="D56" s="136">
        <f t="shared" si="11"/>
        <v>52262</v>
      </c>
      <c r="E56" s="132">
        <f t="shared" si="12"/>
        <v>105.10384445426426</v>
      </c>
      <c r="F56" s="25">
        <f t="shared" si="13"/>
        <v>91.02215759060121</v>
      </c>
      <c r="G56" s="26"/>
      <c r="I56" s="332"/>
    </row>
    <row r="57" spans="1:16" ht="13.5" customHeight="1">
      <c r="A57" s="13">
        <v>5</v>
      </c>
      <c r="B57" s="325" t="s">
        <v>5</v>
      </c>
      <c r="C57" s="17">
        <f t="shared" si="10"/>
        <v>40501</v>
      </c>
      <c r="D57" s="136">
        <f t="shared" si="11"/>
        <v>40646</v>
      </c>
      <c r="E57" s="132">
        <f t="shared" si="12"/>
        <v>114.33209123757904</v>
      </c>
      <c r="F57" s="25">
        <f t="shared" si="13"/>
        <v>99.64326132952812</v>
      </c>
      <c r="G57" s="26"/>
      <c r="I57" s="332"/>
      <c r="P57" s="33"/>
    </row>
    <row r="58" spans="1:7" ht="13.5" customHeight="1">
      <c r="A58" s="13">
        <v>6</v>
      </c>
      <c r="B58" s="326" t="s">
        <v>2</v>
      </c>
      <c r="C58" s="17">
        <f t="shared" si="10"/>
        <v>39784</v>
      </c>
      <c r="D58" s="136">
        <f t="shared" si="11"/>
        <v>46069</v>
      </c>
      <c r="E58" s="132">
        <f t="shared" si="12"/>
        <v>97.24999388887531</v>
      </c>
      <c r="F58" s="25">
        <f t="shared" si="13"/>
        <v>86.3574203911524</v>
      </c>
      <c r="G58" s="26"/>
    </row>
    <row r="59" spans="1:7" ht="13.5" customHeight="1">
      <c r="A59" s="13">
        <v>7</v>
      </c>
      <c r="B59" s="329" t="s">
        <v>42</v>
      </c>
      <c r="C59" s="17">
        <f t="shared" si="10"/>
        <v>36443</v>
      </c>
      <c r="D59" s="136">
        <f t="shared" si="11"/>
        <v>33025</v>
      </c>
      <c r="E59" s="132">
        <f t="shared" si="12"/>
        <v>130.0792404340377</v>
      </c>
      <c r="F59" s="25">
        <f t="shared" si="13"/>
        <v>110.34973504920515</v>
      </c>
      <c r="G59" s="26"/>
    </row>
    <row r="60" spans="1:7" ht="13.5" customHeight="1">
      <c r="A60" s="13">
        <v>8</v>
      </c>
      <c r="B60" s="325" t="s">
        <v>7</v>
      </c>
      <c r="C60" s="17">
        <f t="shared" si="10"/>
        <v>29453</v>
      </c>
      <c r="D60" s="136">
        <f t="shared" si="11"/>
        <v>40401</v>
      </c>
      <c r="E60" s="132">
        <f t="shared" si="12"/>
        <v>88.13513675264826</v>
      </c>
      <c r="F60" s="25">
        <f t="shared" si="13"/>
        <v>72.90166084997897</v>
      </c>
      <c r="G60" s="26"/>
    </row>
    <row r="61" spans="1:7" ht="13.5" customHeight="1">
      <c r="A61" s="13">
        <v>9</v>
      </c>
      <c r="B61" s="329" t="s">
        <v>32</v>
      </c>
      <c r="C61" s="17">
        <f t="shared" si="10"/>
        <v>26337</v>
      </c>
      <c r="D61" s="136">
        <f t="shared" si="11"/>
        <v>21822</v>
      </c>
      <c r="E61" s="132">
        <f t="shared" si="12"/>
        <v>117.56014819443826</v>
      </c>
      <c r="F61" s="25">
        <f t="shared" si="13"/>
        <v>120.6901292273852</v>
      </c>
      <c r="G61" s="26"/>
    </row>
    <row r="62" spans="1:7" ht="13.5" customHeight="1" thickBot="1">
      <c r="A62" s="207">
        <v>10</v>
      </c>
      <c r="B62" s="330" t="s">
        <v>33</v>
      </c>
      <c r="C62" s="179">
        <f t="shared" si="10"/>
        <v>21440</v>
      </c>
      <c r="D62" s="208">
        <f t="shared" si="11"/>
        <v>22215</v>
      </c>
      <c r="E62" s="209">
        <f t="shared" si="12"/>
        <v>101.03199660713445</v>
      </c>
      <c r="F62" s="210">
        <f t="shared" si="13"/>
        <v>96.51136619401306</v>
      </c>
      <c r="G62" s="211"/>
    </row>
    <row r="63" spans="1:7" ht="13.5" customHeight="1" thickTop="1">
      <c r="A63" s="180"/>
      <c r="B63" s="212" t="s">
        <v>88</v>
      </c>
      <c r="C63" s="213">
        <f>SUM(J43)</f>
        <v>683008</v>
      </c>
      <c r="D63" s="213">
        <f>SUM(Q13)</f>
        <v>753528</v>
      </c>
      <c r="E63" s="214">
        <f>SUM(C63/R26*100)</f>
        <v>104.58067163584917</v>
      </c>
      <c r="F63" s="215">
        <f t="shared" si="13"/>
        <v>90.64135639286131</v>
      </c>
      <c r="G63" s="18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3.25390625" style="0" customWidth="1"/>
    <col min="14" max="14" width="13.125" style="0" customWidth="1"/>
    <col min="15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6" t="s">
        <v>78</v>
      </c>
      <c r="J1" t="s">
        <v>55</v>
      </c>
      <c r="R1" s="159"/>
    </row>
    <row r="2" spans="8:30" ht="13.5">
      <c r="H2" s="395" t="s">
        <v>196</v>
      </c>
      <c r="I2" s="128"/>
      <c r="J2" s="397" t="s">
        <v>175</v>
      </c>
      <c r="K2" s="5"/>
      <c r="L2" s="232" t="s">
        <v>182</v>
      </c>
      <c r="R2" s="63"/>
      <c r="S2" s="160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78" t="s">
        <v>172</v>
      </c>
      <c r="I3" s="128"/>
      <c r="J3" s="238" t="s">
        <v>173</v>
      </c>
      <c r="K3" s="5"/>
      <c r="L3" s="394" t="s">
        <v>172</v>
      </c>
      <c r="M3" s="1"/>
      <c r="N3" s="139"/>
      <c r="O3" s="139"/>
      <c r="S3" s="31"/>
      <c r="T3" s="31"/>
      <c r="U3" s="31"/>
    </row>
    <row r="4" spans="8:21" ht="13.5">
      <c r="H4" s="58">
        <v>18162</v>
      </c>
      <c r="I4" s="128">
        <v>26</v>
      </c>
      <c r="J4" s="325" t="s">
        <v>34</v>
      </c>
      <c r="K4" s="183">
        <f>SUM(I4)</f>
        <v>26</v>
      </c>
      <c r="L4" s="338">
        <v>18554</v>
      </c>
      <c r="M4" s="61"/>
      <c r="N4" s="140"/>
      <c r="O4" s="140"/>
      <c r="S4" s="31"/>
      <c r="T4" s="31"/>
      <c r="U4" s="31"/>
    </row>
    <row r="5" spans="8:21" ht="13.5">
      <c r="H5" s="137">
        <v>9316</v>
      </c>
      <c r="I5" s="128">
        <v>16</v>
      </c>
      <c r="J5" s="325" t="s">
        <v>3</v>
      </c>
      <c r="K5" s="183">
        <f aca="true" t="shared" si="0" ref="K5:K13">SUM(I5)</f>
        <v>16</v>
      </c>
      <c r="L5" s="339">
        <v>12958</v>
      </c>
      <c r="M5" s="61"/>
      <c r="N5" s="140"/>
      <c r="O5" s="140"/>
      <c r="S5" s="31"/>
      <c r="T5" s="31"/>
      <c r="U5" s="31"/>
    </row>
    <row r="6" spans="8:21" ht="13.5">
      <c r="H6" s="435">
        <v>9023</v>
      </c>
      <c r="I6" s="128">
        <v>33</v>
      </c>
      <c r="J6" s="325" t="s">
        <v>0</v>
      </c>
      <c r="K6" s="183">
        <f t="shared" si="0"/>
        <v>33</v>
      </c>
      <c r="L6" s="339">
        <v>14916</v>
      </c>
      <c r="M6" s="61"/>
      <c r="N6" s="396"/>
      <c r="O6" s="140"/>
      <c r="S6" s="31"/>
      <c r="T6" s="31"/>
      <c r="U6" s="31"/>
    </row>
    <row r="7" spans="8:21" ht="13.5">
      <c r="H7" s="59">
        <v>5353</v>
      </c>
      <c r="I7" s="128">
        <v>38</v>
      </c>
      <c r="J7" s="325" t="s">
        <v>42</v>
      </c>
      <c r="K7" s="183">
        <f t="shared" si="0"/>
        <v>38</v>
      </c>
      <c r="L7" s="339">
        <v>3061</v>
      </c>
      <c r="M7" s="61"/>
      <c r="N7" s="140"/>
      <c r="O7" s="140"/>
      <c r="S7" s="31"/>
      <c r="T7" s="31"/>
      <c r="U7" s="31"/>
    </row>
    <row r="8" spans="8:21" ht="13.5">
      <c r="H8" s="417">
        <v>4395</v>
      </c>
      <c r="I8" s="128">
        <v>24</v>
      </c>
      <c r="J8" s="325" t="s">
        <v>32</v>
      </c>
      <c r="K8" s="183">
        <f t="shared" si="0"/>
        <v>24</v>
      </c>
      <c r="L8" s="339">
        <v>2779</v>
      </c>
      <c r="M8" s="61"/>
      <c r="N8" s="140"/>
      <c r="O8" s="140"/>
      <c r="S8" s="31"/>
      <c r="T8" s="31"/>
      <c r="U8" s="31"/>
    </row>
    <row r="9" spans="8:21" ht="13.5">
      <c r="H9" s="59">
        <v>4007</v>
      </c>
      <c r="I9" s="128">
        <v>14</v>
      </c>
      <c r="J9" s="325" t="s">
        <v>23</v>
      </c>
      <c r="K9" s="183">
        <f t="shared" si="0"/>
        <v>14</v>
      </c>
      <c r="L9" s="339">
        <v>4754</v>
      </c>
      <c r="M9" s="61"/>
      <c r="N9" s="140"/>
      <c r="O9" s="140"/>
      <c r="S9" s="31"/>
      <c r="T9" s="31"/>
      <c r="U9" s="31"/>
    </row>
    <row r="10" spans="8:21" ht="13.5">
      <c r="H10" s="59">
        <v>2950</v>
      </c>
      <c r="I10" s="226">
        <v>17</v>
      </c>
      <c r="J10" s="329" t="s">
        <v>25</v>
      </c>
      <c r="K10" s="183">
        <f t="shared" si="0"/>
        <v>17</v>
      </c>
      <c r="L10" s="339">
        <v>4610</v>
      </c>
      <c r="S10" s="31"/>
      <c r="T10" s="31"/>
      <c r="U10" s="31"/>
    </row>
    <row r="11" spans="8:21" ht="13.5">
      <c r="H11" s="5">
        <v>2898</v>
      </c>
      <c r="I11" s="128">
        <v>37</v>
      </c>
      <c r="J11" s="325" t="s">
        <v>41</v>
      </c>
      <c r="K11" s="183">
        <f t="shared" si="0"/>
        <v>37</v>
      </c>
      <c r="L11" s="339">
        <v>8105</v>
      </c>
      <c r="M11" s="61"/>
      <c r="N11" s="140"/>
      <c r="O11" s="140"/>
      <c r="S11" s="31"/>
      <c r="T11" s="31"/>
      <c r="U11" s="31"/>
    </row>
    <row r="12" spans="8:21" ht="13.5">
      <c r="H12" s="351">
        <v>1119</v>
      </c>
      <c r="I12" s="226">
        <v>36</v>
      </c>
      <c r="J12" s="329" t="s">
        <v>5</v>
      </c>
      <c r="K12" s="183">
        <f t="shared" si="0"/>
        <v>36</v>
      </c>
      <c r="L12" s="339">
        <v>1186</v>
      </c>
      <c r="M12" s="61"/>
      <c r="N12" s="140"/>
      <c r="O12" s="140"/>
      <c r="S12" s="31"/>
      <c r="T12" s="31"/>
      <c r="U12" s="31"/>
    </row>
    <row r="13" spans="8:21" ht="14.25" thickBot="1">
      <c r="H13" s="438">
        <v>1079</v>
      </c>
      <c r="I13" s="440">
        <v>40</v>
      </c>
      <c r="J13" s="331" t="s">
        <v>2</v>
      </c>
      <c r="K13" s="183">
        <f t="shared" si="0"/>
        <v>40</v>
      </c>
      <c r="L13" s="339">
        <v>2152</v>
      </c>
      <c r="M13" s="61"/>
      <c r="N13" s="140"/>
      <c r="O13" s="140"/>
      <c r="S13" s="31"/>
      <c r="T13" s="31"/>
      <c r="U13" s="31"/>
    </row>
    <row r="14" spans="8:21" ht="14.25" thickTop="1">
      <c r="H14" s="137">
        <v>1035</v>
      </c>
      <c r="I14" s="190">
        <v>34</v>
      </c>
      <c r="J14" s="375" t="s">
        <v>1</v>
      </c>
      <c r="K14" s="162" t="s">
        <v>9</v>
      </c>
      <c r="L14" s="340">
        <v>78551</v>
      </c>
      <c r="S14" s="31"/>
      <c r="T14" s="31"/>
      <c r="U14" s="31"/>
    </row>
    <row r="15" spans="8:21" ht="13.5">
      <c r="H15" s="417">
        <v>747</v>
      </c>
      <c r="I15" s="128">
        <v>25</v>
      </c>
      <c r="J15" s="325" t="s">
        <v>33</v>
      </c>
      <c r="K15" s="68"/>
      <c r="L15" s="1" t="s">
        <v>71</v>
      </c>
      <c r="M15" s="333" t="s">
        <v>154</v>
      </c>
      <c r="N15" s="57" t="s">
        <v>92</v>
      </c>
      <c r="S15" s="31"/>
      <c r="T15" s="31"/>
      <c r="U15" s="31"/>
    </row>
    <row r="16" spans="8:21" ht="13.5">
      <c r="H16" s="59">
        <v>368</v>
      </c>
      <c r="I16" s="128">
        <v>2</v>
      </c>
      <c r="J16" s="325" t="s">
        <v>6</v>
      </c>
      <c r="K16" s="183">
        <f>SUM(I4)</f>
        <v>26</v>
      </c>
      <c r="L16" s="325" t="s">
        <v>34</v>
      </c>
      <c r="M16" s="357">
        <v>19101</v>
      </c>
      <c r="N16" s="138">
        <f>SUM(H4)</f>
        <v>18162</v>
      </c>
      <c r="O16" s="61"/>
      <c r="P16" s="21"/>
      <c r="S16" s="31"/>
      <c r="T16" s="31"/>
      <c r="U16" s="31"/>
    </row>
    <row r="17" spans="8:21" ht="13.5">
      <c r="H17" s="59">
        <v>323</v>
      </c>
      <c r="I17" s="128">
        <v>18</v>
      </c>
      <c r="J17" s="325" t="s">
        <v>26</v>
      </c>
      <c r="K17" s="183">
        <f aca="true" t="shared" si="1" ref="K17:K25">SUM(I5)</f>
        <v>16</v>
      </c>
      <c r="L17" s="325" t="s">
        <v>3</v>
      </c>
      <c r="M17" s="358">
        <v>7810</v>
      </c>
      <c r="N17" s="138">
        <f aca="true" t="shared" si="2" ref="N17:N25">SUM(H5)</f>
        <v>9316</v>
      </c>
      <c r="O17" s="61"/>
      <c r="P17" s="21"/>
      <c r="S17" s="31"/>
      <c r="T17" s="31"/>
      <c r="U17" s="31"/>
    </row>
    <row r="18" spans="8:21" ht="13.5">
      <c r="H18" s="191">
        <v>248</v>
      </c>
      <c r="I18" s="128">
        <v>1</v>
      </c>
      <c r="J18" s="325" t="s">
        <v>4</v>
      </c>
      <c r="K18" s="183">
        <f t="shared" si="1"/>
        <v>33</v>
      </c>
      <c r="L18" s="325" t="s">
        <v>0</v>
      </c>
      <c r="M18" s="358">
        <v>14043</v>
      </c>
      <c r="N18" s="138">
        <f t="shared" si="2"/>
        <v>9023</v>
      </c>
      <c r="O18" s="61"/>
      <c r="P18" s="21"/>
      <c r="S18" s="31"/>
      <c r="T18" s="31"/>
      <c r="U18" s="31"/>
    </row>
    <row r="19" spans="8:21" ht="13.5">
      <c r="H19" s="58">
        <v>206</v>
      </c>
      <c r="I19" s="128">
        <v>15</v>
      </c>
      <c r="J19" s="325" t="s">
        <v>24</v>
      </c>
      <c r="K19" s="183">
        <f t="shared" si="1"/>
        <v>38</v>
      </c>
      <c r="L19" s="325" t="s">
        <v>42</v>
      </c>
      <c r="M19" s="358">
        <v>5236</v>
      </c>
      <c r="N19" s="138">
        <f t="shared" si="2"/>
        <v>5353</v>
      </c>
      <c r="O19" s="61"/>
      <c r="P19" s="21"/>
      <c r="S19" s="31"/>
      <c r="T19" s="31"/>
      <c r="U19" s="31"/>
    </row>
    <row r="20" spans="8:21" ht="14.25" thickBot="1">
      <c r="H20" s="59">
        <v>180</v>
      </c>
      <c r="I20" s="128">
        <v>19</v>
      </c>
      <c r="J20" s="325" t="s">
        <v>27</v>
      </c>
      <c r="K20" s="183">
        <f t="shared" si="1"/>
        <v>24</v>
      </c>
      <c r="L20" s="325" t="s">
        <v>32</v>
      </c>
      <c r="M20" s="358">
        <v>2980</v>
      </c>
      <c r="N20" s="138">
        <f t="shared" si="2"/>
        <v>4395</v>
      </c>
      <c r="O20" s="61"/>
      <c r="P20" s="21"/>
      <c r="S20" s="31"/>
      <c r="T20" s="31"/>
      <c r="U20" s="31"/>
    </row>
    <row r="21" spans="1:21" ht="13.5">
      <c r="A21" s="82" t="s">
        <v>50</v>
      </c>
      <c r="B21" s="83" t="s">
        <v>59</v>
      </c>
      <c r="C21" s="83" t="s">
        <v>196</v>
      </c>
      <c r="D21" s="83" t="s">
        <v>182</v>
      </c>
      <c r="E21" s="83" t="s">
        <v>57</v>
      </c>
      <c r="F21" s="83" t="s">
        <v>56</v>
      </c>
      <c r="G21" s="83" t="s">
        <v>58</v>
      </c>
      <c r="H21" s="59">
        <v>121</v>
      </c>
      <c r="I21" s="128">
        <v>23</v>
      </c>
      <c r="J21" s="325" t="s">
        <v>31</v>
      </c>
      <c r="K21" s="183">
        <f t="shared" si="1"/>
        <v>14</v>
      </c>
      <c r="L21" s="325" t="s">
        <v>23</v>
      </c>
      <c r="M21" s="358">
        <v>3702</v>
      </c>
      <c r="N21" s="138">
        <f t="shared" si="2"/>
        <v>4007</v>
      </c>
      <c r="O21" s="61"/>
      <c r="P21" s="21"/>
      <c r="S21" s="31"/>
      <c r="T21" s="31"/>
      <c r="U21" s="31"/>
    </row>
    <row r="22" spans="1:21" ht="13.5">
      <c r="A22" s="85">
        <v>1</v>
      </c>
      <c r="B22" s="325" t="s">
        <v>34</v>
      </c>
      <c r="C22" s="58">
        <f aca="true" t="shared" si="3" ref="C22:C31">SUM(H4)</f>
        <v>18162</v>
      </c>
      <c r="D22" s="138">
        <f>SUM(L4)</f>
        <v>18554</v>
      </c>
      <c r="E22" s="73">
        <f aca="true" t="shared" si="4" ref="E22:E32">SUM(N16/M16*100)</f>
        <v>95.08402701429245</v>
      </c>
      <c r="F22" s="79">
        <f>SUM(C22/D22*100)</f>
        <v>97.88724803276921</v>
      </c>
      <c r="G22" s="5"/>
      <c r="H22" s="203">
        <v>85</v>
      </c>
      <c r="I22" s="128">
        <v>21</v>
      </c>
      <c r="J22" s="325" t="s">
        <v>29</v>
      </c>
      <c r="K22" s="183">
        <f t="shared" si="1"/>
        <v>17</v>
      </c>
      <c r="L22" s="329" t="s">
        <v>25</v>
      </c>
      <c r="M22" s="358">
        <v>3160</v>
      </c>
      <c r="N22" s="138">
        <f t="shared" si="2"/>
        <v>2950</v>
      </c>
      <c r="O22" s="61"/>
      <c r="P22" s="21"/>
      <c r="S22" s="31"/>
      <c r="T22" s="31"/>
      <c r="U22" s="31"/>
    </row>
    <row r="23" spans="1:21" ht="13.5">
      <c r="A23" s="85">
        <v>2</v>
      </c>
      <c r="B23" s="325" t="s">
        <v>3</v>
      </c>
      <c r="C23" s="58">
        <f t="shared" si="3"/>
        <v>9316</v>
      </c>
      <c r="D23" s="138">
        <f aca="true" t="shared" si="5" ref="D23:D31">SUM(L5)</f>
        <v>12958</v>
      </c>
      <c r="E23" s="73">
        <f t="shared" si="4"/>
        <v>119.2829705505762</v>
      </c>
      <c r="F23" s="79">
        <f aca="true" t="shared" si="6" ref="F23:F32">SUM(C23/D23*100)</f>
        <v>71.89381077326748</v>
      </c>
      <c r="G23" s="5"/>
      <c r="H23" s="433">
        <v>51</v>
      </c>
      <c r="I23" s="128">
        <v>22</v>
      </c>
      <c r="J23" s="325" t="s">
        <v>30</v>
      </c>
      <c r="K23" s="183">
        <f t="shared" si="1"/>
        <v>37</v>
      </c>
      <c r="L23" s="325" t="s">
        <v>41</v>
      </c>
      <c r="M23" s="358">
        <v>1708</v>
      </c>
      <c r="N23" s="138">
        <f t="shared" si="2"/>
        <v>2898</v>
      </c>
      <c r="O23" s="61"/>
      <c r="P23" s="21"/>
      <c r="S23" s="31"/>
      <c r="T23" s="31"/>
      <c r="U23" s="31"/>
    </row>
    <row r="24" spans="1:21" ht="13.5">
      <c r="A24" s="85">
        <v>3</v>
      </c>
      <c r="B24" s="325" t="s">
        <v>0</v>
      </c>
      <c r="C24" s="58">
        <f t="shared" si="3"/>
        <v>9023</v>
      </c>
      <c r="D24" s="138">
        <f t="shared" si="5"/>
        <v>14916</v>
      </c>
      <c r="E24" s="73">
        <f t="shared" si="4"/>
        <v>64.25265256711529</v>
      </c>
      <c r="F24" s="79">
        <f t="shared" si="6"/>
        <v>60.492089031912045</v>
      </c>
      <c r="G24" s="5"/>
      <c r="H24" s="203">
        <v>31</v>
      </c>
      <c r="I24" s="128">
        <v>6</v>
      </c>
      <c r="J24" s="325" t="s">
        <v>16</v>
      </c>
      <c r="K24" s="183">
        <f t="shared" si="1"/>
        <v>36</v>
      </c>
      <c r="L24" s="329" t="s">
        <v>5</v>
      </c>
      <c r="M24" s="358">
        <v>902</v>
      </c>
      <c r="N24" s="138">
        <f t="shared" si="2"/>
        <v>1119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5" t="s">
        <v>42</v>
      </c>
      <c r="C25" s="58">
        <f t="shared" si="3"/>
        <v>5353</v>
      </c>
      <c r="D25" s="138">
        <f t="shared" si="5"/>
        <v>3061</v>
      </c>
      <c r="E25" s="73">
        <f t="shared" si="4"/>
        <v>102.23453017570665</v>
      </c>
      <c r="F25" s="79">
        <f t="shared" si="6"/>
        <v>174.87749101600784</v>
      </c>
      <c r="G25" s="5"/>
      <c r="H25" s="141">
        <v>24</v>
      </c>
      <c r="I25" s="128">
        <v>12</v>
      </c>
      <c r="J25" s="325" t="s">
        <v>22</v>
      </c>
      <c r="K25" s="183">
        <f t="shared" si="1"/>
        <v>40</v>
      </c>
      <c r="L25" s="331" t="s">
        <v>2</v>
      </c>
      <c r="M25" s="359">
        <v>1286</v>
      </c>
      <c r="N25" s="351">
        <f t="shared" si="2"/>
        <v>1079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5" t="s">
        <v>32</v>
      </c>
      <c r="C26" s="58">
        <f t="shared" si="3"/>
        <v>4395</v>
      </c>
      <c r="D26" s="138">
        <f t="shared" si="5"/>
        <v>2779</v>
      </c>
      <c r="E26" s="73">
        <f t="shared" si="4"/>
        <v>147.48322147651007</v>
      </c>
      <c r="F26" s="79">
        <f t="shared" si="6"/>
        <v>158.1504138179201</v>
      </c>
      <c r="G26" s="16"/>
      <c r="H26" s="203">
        <v>18</v>
      </c>
      <c r="I26" s="128">
        <v>9</v>
      </c>
      <c r="J26" s="325" t="s">
        <v>19</v>
      </c>
      <c r="K26" s="182"/>
      <c r="L26" s="5" t="s">
        <v>76</v>
      </c>
      <c r="M26" s="413">
        <v>63535</v>
      </c>
      <c r="N26" s="414">
        <f>SUM(H44)</f>
        <v>61747</v>
      </c>
      <c r="S26" s="31"/>
      <c r="T26" s="31"/>
      <c r="U26" s="31"/>
    </row>
    <row r="27" spans="1:21" ht="13.5">
      <c r="A27" s="85">
        <v>6</v>
      </c>
      <c r="B27" s="325" t="s">
        <v>23</v>
      </c>
      <c r="C27" s="58">
        <f t="shared" si="3"/>
        <v>4007</v>
      </c>
      <c r="D27" s="138">
        <f t="shared" si="5"/>
        <v>4754</v>
      </c>
      <c r="E27" s="73">
        <f t="shared" si="4"/>
        <v>108.23878984332794</v>
      </c>
      <c r="F27" s="79">
        <f t="shared" si="6"/>
        <v>84.2869162810265</v>
      </c>
      <c r="G27" s="5"/>
      <c r="H27" s="141">
        <v>7</v>
      </c>
      <c r="I27" s="128">
        <v>4</v>
      </c>
      <c r="J27" s="325" t="s">
        <v>14</v>
      </c>
      <c r="L27" s="64"/>
      <c r="M27" s="31"/>
      <c r="S27" s="31"/>
      <c r="T27" s="31"/>
      <c r="U27" s="31"/>
    </row>
    <row r="28" spans="1:21" ht="13.5">
      <c r="A28" s="85">
        <v>7</v>
      </c>
      <c r="B28" s="329" t="s">
        <v>25</v>
      </c>
      <c r="C28" s="58">
        <f t="shared" si="3"/>
        <v>2950</v>
      </c>
      <c r="D28" s="138">
        <f t="shared" si="5"/>
        <v>4610</v>
      </c>
      <c r="E28" s="73">
        <f t="shared" si="4"/>
        <v>93.35443037974683</v>
      </c>
      <c r="F28" s="79">
        <f t="shared" si="6"/>
        <v>63.99132321041214</v>
      </c>
      <c r="G28" s="5"/>
      <c r="H28" s="141">
        <v>1</v>
      </c>
      <c r="I28" s="128">
        <v>31</v>
      </c>
      <c r="J28" s="325" t="s">
        <v>178</v>
      </c>
      <c r="S28" s="31"/>
      <c r="T28" s="31"/>
      <c r="U28" s="31"/>
    </row>
    <row r="29" spans="1:21" ht="13.5">
      <c r="A29" s="85">
        <v>8</v>
      </c>
      <c r="B29" s="325" t="s">
        <v>41</v>
      </c>
      <c r="C29" s="58">
        <f t="shared" si="3"/>
        <v>2898</v>
      </c>
      <c r="D29" s="138">
        <f t="shared" si="5"/>
        <v>8105</v>
      </c>
      <c r="E29" s="73">
        <f t="shared" si="4"/>
        <v>169.672131147541</v>
      </c>
      <c r="F29" s="79">
        <f t="shared" si="6"/>
        <v>35.75570635410241</v>
      </c>
      <c r="G29" s="15"/>
      <c r="H29" s="203">
        <v>0</v>
      </c>
      <c r="I29" s="128">
        <v>3</v>
      </c>
      <c r="J29" s="325" t="s">
        <v>13</v>
      </c>
      <c r="L29" s="64"/>
      <c r="M29" s="31"/>
      <c r="S29" s="31"/>
      <c r="T29" s="31"/>
      <c r="U29" s="31"/>
    </row>
    <row r="30" spans="1:21" ht="13.5">
      <c r="A30" s="85">
        <v>9</v>
      </c>
      <c r="B30" s="329" t="s">
        <v>5</v>
      </c>
      <c r="C30" s="58">
        <f t="shared" si="3"/>
        <v>1119</v>
      </c>
      <c r="D30" s="138">
        <f t="shared" si="5"/>
        <v>1186</v>
      </c>
      <c r="E30" s="73">
        <f t="shared" si="4"/>
        <v>124.05764966740576</v>
      </c>
      <c r="F30" s="79">
        <f t="shared" si="6"/>
        <v>94.35075885328837</v>
      </c>
      <c r="G30" s="16"/>
      <c r="H30" s="203">
        <v>0</v>
      </c>
      <c r="I30" s="128">
        <v>5</v>
      </c>
      <c r="J30" s="325" t="s">
        <v>15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1" t="s">
        <v>2</v>
      </c>
      <c r="C31" s="58">
        <f t="shared" si="3"/>
        <v>1079</v>
      </c>
      <c r="D31" s="138">
        <f t="shared" si="5"/>
        <v>2152</v>
      </c>
      <c r="E31" s="73">
        <f t="shared" si="4"/>
        <v>83.90357698289269</v>
      </c>
      <c r="F31" s="80">
        <f t="shared" si="6"/>
        <v>50.139405204460964</v>
      </c>
      <c r="G31" s="142"/>
      <c r="H31" s="141">
        <v>0</v>
      </c>
      <c r="I31" s="128">
        <v>7</v>
      </c>
      <c r="J31" s="325" t="s">
        <v>17</v>
      </c>
      <c r="L31" s="64"/>
      <c r="M31" s="31"/>
      <c r="S31" s="31"/>
      <c r="T31" s="31"/>
      <c r="U31" s="31"/>
    </row>
    <row r="32" spans="1:21" ht="14.25" thickBot="1">
      <c r="A32" s="89"/>
      <c r="B32" s="90" t="s">
        <v>62</v>
      </c>
      <c r="C32" s="91">
        <f>SUM(H44)</f>
        <v>61747</v>
      </c>
      <c r="D32" s="91">
        <f>SUM(L14)</f>
        <v>78551</v>
      </c>
      <c r="E32" s="94">
        <f t="shared" si="4"/>
        <v>97.18580310065317</v>
      </c>
      <c r="F32" s="92">
        <f t="shared" si="6"/>
        <v>78.60752886659623</v>
      </c>
      <c r="G32" s="93"/>
      <c r="H32" s="439">
        <v>0</v>
      </c>
      <c r="I32" s="128">
        <v>8</v>
      </c>
      <c r="J32" s="325" t="s">
        <v>18</v>
      </c>
      <c r="L32" s="64"/>
      <c r="M32" s="31"/>
      <c r="S32" s="31"/>
      <c r="T32" s="31"/>
      <c r="U32" s="31"/>
    </row>
    <row r="33" spans="8:21" ht="13.5">
      <c r="H33" s="433">
        <v>0</v>
      </c>
      <c r="I33" s="128">
        <v>10</v>
      </c>
      <c r="J33" s="325" t="s">
        <v>20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191">
        <v>0</v>
      </c>
      <c r="I34" s="128">
        <v>11</v>
      </c>
      <c r="J34" s="325" t="s">
        <v>21</v>
      </c>
      <c r="L34" s="64"/>
      <c r="M34" s="31"/>
      <c r="S34" s="31"/>
      <c r="T34" s="31"/>
      <c r="U34" s="31"/>
    </row>
    <row r="35" spans="8:21" ht="13.5">
      <c r="H35" s="58">
        <v>0</v>
      </c>
      <c r="I35" s="128">
        <v>13</v>
      </c>
      <c r="J35" s="325" t="s">
        <v>7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137">
        <v>0</v>
      </c>
      <c r="I36" s="128">
        <v>20</v>
      </c>
      <c r="J36" s="325" t="s">
        <v>28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137">
        <v>0</v>
      </c>
      <c r="I37" s="128">
        <v>27</v>
      </c>
      <c r="J37" s="325" t="s">
        <v>35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137">
        <v>0</v>
      </c>
      <c r="I38" s="128">
        <v>28</v>
      </c>
      <c r="J38" s="325" t="s">
        <v>36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59">
        <v>0</v>
      </c>
      <c r="I39" s="128">
        <v>29</v>
      </c>
      <c r="J39" s="325" t="s">
        <v>161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137">
        <v>0</v>
      </c>
      <c r="I40" s="128">
        <v>30</v>
      </c>
      <c r="J40" s="325" t="s">
        <v>37</v>
      </c>
      <c r="L40" s="64"/>
      <c r="M40" s="31"/>
      <c r="S40" s="31"/>
      <c r="T40" s="31"/>
      <c r="U40" s="31"/>
    </row>
    <row r="41" spans="8:21" ht="13.5">
      <c r="H41" s="417">
        <v>0</v>
      </c>
      <c r="I41" s="128">
        <v>32</v>
      </c>
      <c r="J41" s="325" t="s">
        <v>39</v>
      </c>
      <c r="L41" s="64"/>
      <c r="M41" s="31"/>
      <c r="S41" s="31"/>
      <c r="T41" s="31"/>
      <c r="U41" s="31"/>
    </row>
    <row r="42" spans="8:21" ht="13.5">
      <c r="H42" s="137">
        <v>0</v>
      </c>
      <c r="I42" s="128">
        <v>35</v>
      </c>
      <c r="J42" s="325" t="s">
        <v>40</v>
      </c>
      <c r="L42" s="64"/>
      <c r="M42" s="31"/>
      <c r="S42" s="31"/>
      <c r="T42" s="31"/>
      <c r="U42" s="31"/>
    </row>
    <row r="43" spans="8:21" ht="13.5">
      <c r="H43" s="417">
        <v>0</v>
      </c>
      <c r="I43" s="128">
        <v>39</v>
      </c>
      <c r="J43" s="325" t="s">
        <v>43</v>
      </c>
      <c r="L43" s="64"/>
      <c r="M43" s="31"/>
      <c r="S43" s="39"/>
      <c r="T43" s="39"/>
      <c r="U43" s="39"/>
    </row>
    <row r="44" spans="8:13" ht="13.5">
      <c r="H44" s="185">
        <f>SUM(H4:H43)</f>
        <v>61747</v>
      </c>
      <c r="I44" s="128"/>
      <c r="J44" s="350" t="s">
        <v>168</v>
      </c>
      <c r="L44" s="64"/>
      <c r="M44" s="31"/>
    </row>
    <row r="45" ht="13.5">
      <c r="R45" s="159"/>
    </row>
    <row r="46" spans="18:30" ht="13.5" customHeight="1"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398" t="s">
        <v>199</v>
      </c>
      <c r="I47" s="128"/>
      <c r="J47" s="382" t="s">
        <v>85</v>
      </c>
      <c r="K47" s="5"/>
      <c r="L47" s="380" t="s">
        <v>182</v>
      </c>
      <c r="S47" s="31"/>
      <c r="T47" s="31"/>
      <c r="U47" s="31"/>
      <c r="V47" s="31"/>
    </row>
    <row r="48" spans="8:22" ht="13.5">
      <c r="H48" s="399" t="s">
        <v>172</v>
      </c>
      <c r="I48" s="190"/>
      <c r="J48" s="381" t="s">
        <v>59</v>
      </c>
      <c r="K48" s="373"/>
      <c r="L48" s="383" t="s">
        <v>172</v>
      </c>
      <c r="S48" s="31"/>
      <c r="T48" s="31"/>
      <c r="U48" s="31"/>
      <c r="V48" s="31"/>
    </row>
    <row r="49" spans="8:22" ht="13.5">
      <c r="H49" s="138">
        <v>66421</v>
      </c>
      <c r="I49" s="128">
        <v>26</v>
      </c>
      <c r="J49" s="325" t="s">
        <v>34</v>
      </c>
      <c r="K49" s="5">
        <f>SUM(I49)</f>
        <v>26</v>
      </c>
      <c r="L49" s="341">
        <v>74438</v>
      </c>
      <c r="M49" s="1"/>
      <c r="N49" s="139"/>
      <c r="O49" s="139"/>
      <c r="S49" s="31"/>
      <c r="T49" s="31"/>
      <c r="U49" s="31"/>
      <c r="V49" s="31"/>
    </row>
    <row r="50" spans="8:22" ht="13.5">
      <c r="H50" s="58">
        <v>15206</v>
      </c>
      <c r="I50" s="128">
        <v>33</v>
      </c>
      <c r="J50" s="325" t="s">
        <v>0</v>
      </c>
      <c r="K50" s="5">
        <f aca="true" t="shared" si="7" ref="K50:K58">SUM(I50)</f>
        <v>33</v>
      </c>
      <c r="L50" s="341">
        <v>3468</v>
      </c>
      <c r="M50" s="31"/>
      <c r="N50" s="140"/>
      <c r="O50" s="140"/>
      <c r="S50" s="31"/>
      <c r="T50" s="31"/>
      <c r="U50" s="31"/>
      <c r="V50" s="31"/>
    </row>
    <row r="51" spans="8:22" ht="13.5">
      <c r="H51" s="137">
        <v>13126</v>
      </c>
      <c r="I51" s="128">
        <v>13</v>
      </c>
      <c r="J51" s="325" t="s">
        <v>7</v>
      </c>
      <c r="K51" s="5">
        <f t="shared" si="7"/>
        <v>13</v>
      </c>
      <c r="L51" s="341">
        <v>16509</v>
      </c>
      <c r="M51" s="31"/>
      <c r="N51" s="140"/>
      <c r="O51" s="140"/>
      <c r="S51" s="31"/>
      <c r="T51" s="31"/>
      <c r="U51" s="31"/>
      <c r="V51" s="31"/>
    </row>
    <row r="52" spans="8:22" ht="14.25" thickBot="1">
      <c r="H52" s="59">
        <v>11787</v>
      </c>
      <c r="I52" s="128">
        <v>34</v>
      </c>
      <c r="J52" s="325" t="s">
        <v>1</v>
      </c>
      <c r="K52" s="5">
        <f t="shared" si="7"/>
        <v>34</v>
      </c>
      <c r="L52" s="341">
        <v>12205</v>
      </c>
      <c r="M52" s="31"/>
      <c r="N52" s="140"/>
      <c r="O52" s="140"/>
      <c r="S52" s="31"/>
      <c r="T52" s="31"/>
      <c r="U52" s="31"/>
      <c r="V52" s="31"/>
    </row>
    <row r="53" spans="1:22" ht="13.5">
      <c r="A53" s="82" t="s">
        <v>50</v>
      </c>
      <c r="B53" s="83" t="s">
        <v>59</v>
      </c>
      <c r="C53" s="83" t="s">
        <v>196</v>
      </c>
      <c r="D53" s="83" t="s">
        <v>182</v>
      </c>
      <c r="E53" s="83" t="s">
        <v>57</v>
      </c>
      <c r="F53" s="83" t="s">
        <v>56</v>
      </c>
      <c r="G53" s="83" t="s">
        <v>58</v>
      </c>
      <c r="H53" s="59">
        <v>9212</v>
      </c>
      <c r="I53" s="128">
        <v>16</v>
      </c>
      <c r="J53" s="325" t="s">
        <v>3</v>
      </c>
      <c r="K53" s="5">
        <f t="shared" si="7"/>
        <v>16</v>
      </c>
      <c r="L53" s="341">
        <v>13163</v>
      </c>
      <c r="M53" s="31"/>
      <c r="N53" s="140"/>
      <c r="O53" s="140"/>
      <c r="S53" s="31"/>
      <c r="T53" s="31"/>
      <c r="U53" s="31"/>
      <c r="V53" s="31"/>
    </row>
    <row r="54" spans="1:22" ht="13.5">
      <c r="A54" s="85">
        <v>1</v>
      </c>
      <c r="B54" s="325" t="s">
        <v>34</v>
      </c>
      <c r="C54" s="58">
        <f aca="true" t="shared" si="8" ref="C54:C63">SUM(H49)</f>
        <v>66421</v>
      </c>
      <c r="D54" s="150">
        <f>SUM(L49)</f>
        <v>74438</v>
      </c>
      <c r="E54" s="73">
        <f aca="true" t="shared" si="9" ref="E54:E64">SUM(N63/M63*100)</f>
        <v>89.38366303323913</v>
      </c>
      <c r="F54" s="73">
        <f>SUM(C54/D54*100)</f>
        <v>89.22996319084339</v>
      </c>
      <c r="G54" s="5"/>
      <c r="H54" s="59">
        <v>6456</v>
      </c>
      <c r="I54" s="128">
        <v>25</v>
      </c>
      <c r="J54" s="325" t="s">
        <v>33</v>
      </c>
      <c r="K54" s="5">
        <f t="shared" si="7"/>
        <v>25</v>
      </c>
      <c r="L54" s="341">
        <v>7622</v>
      </c>
      <c r="M54" s="31"/>
      <c r="N54" s="140"/>
      <c r="O54" s="140"/>
      <c r="S54" s="31"/>
      <c r="T54" s="31"/>
      <c r="U54" s="31"/>
      <c r="V54" s="31"/>
    </row>
    <row r="55" spans="1:22" ht="13.5">
      <c r="A55" s="85">
        <v>2</v>
      </c>
      <c r="B55" s="325" t="s">
        <v>0</v>
      </c>
      <c r="C55" s="58">
        <f t="shared" si="8"/>
        <v>15206</v>
      </c>
      <c r="D55" s="150">
        <f aca="true" t="shared" si="10" ref="D55:D64">SUM(L50)</f>
        <v>3468</v>
      </c>
      <c r="E55" s="73">
        <f t="shared" si="9"/>
        <v>110.55692889341282</v>
      </c>
      <c r="F55" s="73">
        <f aca="true" t="shared" si="11" ref="F55:F64">SUM(C55/D55*100)</f>
        <v>438.4659746251442</v>
      </c>
      <c r="G55" s="5"/>
      <c r="H55" s="59">
        <v>4180</v>
      </c>
      <c r="I55" s="128">
        <v>22</v>
      </c>
      <c r="J55" s="325" t="s">
        <v>30</v>
      </c>
      <c r="K55" s="5">
        <f t="shared" si="7"/>
        <v>22</v>
      </c>
      <c r="L55" s="341">
        <v>1059</v>
      </c>
      <c r="M55" s="31"/>
      <c r="N55" s="140"/>
      <c r="O55" s="140"/>
      <c r="S55" s="31"/>
      <c r="T55" s="31"/>
      <c r="U55" s="31"/>
      <c r="V55" s="31"/>
    </row>
    <row r="56" spans="1:22" ht="13.5">
      <c r="A56" s="85">
        <v>3</v>
      </c>
      <c r="B56" s="325" t="s">
        <v>7</v>
      </c>
      <c r="C56" s="58">
        <f t="shared" si="8"/>
        <v>13126</v>
      </c>
      <c r="D56" s="150">
        <f t="shared" si="10"/>
        <v>16509</v>
      </c>
      <c r="E56" s="73">
        <f t="shared" si="9"/>
        <v>96.87084870848709</v>
      </c>
      <c r="F56" s="73">
        <f t="shared" si="11"/>
        <v>79.50814707129445</v>
      </c>
      <c r="G56" s="5"/>
      <c r="H56" s="59">
        <v>4049</v>
      </c>
      <c r="I56" s="128">
        <v>6</v>
      </c>
      <c r="J56" s="325" t="s">
        <v>16</v>
      </c>
      <c r="K56" s="5">
        <f t="shared" si="7"/>
        <v>6</v>
      </c>
      <c r="L56" s="341">
        <v>0</v>
      </c>
      <c r="M56" s="31"/>
      <c r="N56" s="140"/>
      <c r="O56" s="140"/>
      <c r="S56" s="31"/>
      <c r="T56" s="31"/>
      <c r="U56" s="31"/>
      <c r="V56" s="31"/>
    </row>
    <row r="57" spans="1:22" ht="13.5">
      <c r="A57" s="85">
        <v>4</v>
      </c>
      <c r="B57" s="325" t="s">
        <v>1</v>
      </c>
      <c r="C57" s="58">
        <f t="shared" si="8"/>
        <v>11787</v>
      </c>
      <c r="D57" s="150">
        <f t="shared" si="10"/>
        <v>12205</v>
      </c>
      <c r="E57" s="73">
        <f t="shared" si="9"/>
        <v>109.61592113828699</v>
      </c>
      <c r="F57" s="73">
        <f t="shared" si="11"/>
        <v>96.57517410897172</v>
      </c>
      <c r="G57" s="5"/>
      <c r="H57" s="203">
        <v>3973</v>
      </c>
      <c r="I57" s="128">
        <v>24</v>
      </c>
      <c r="J57" s="325" t="s">
        <v>32</v>
      </c>
      <c r="K57" s="5">
        <f t="shared" si="7"/>
        <v>24</v>
      </c>
      <c r="L57" s="341">
        <v>2862</v>
      </c>
      <c r="M57" s="31"/>
      <c r="N57" s="140"/>
      <c r="O57" s="140"/>
      <c r="S57" s="31"/>
      <c r="T57" s="31"/>
      <c r="U57" s="31"/>
      <c r="V57" s="31"/>
    </row>
    <row r="58" spans="1:22" ht="14.25" thickBot="1">
      <c r="A58" s="85">
        <v>5</v>
      </c>
      <c r="B58" s="325" t="s">
        <v>3</v>
      </c>
      <c r="C58" s="58">
        <f t="shared" si="8"/>
        <v>9212</v>
      </c>
      <c r="D58" s="150">
        <f t="shared" si="10"/>
        <v>13163</v>
      </c>
      <c r="E58" s="73">
        <f t="shared" si="9"/>
        <v>93.6083731328117</v>
      </c>
      <c r="F58" s="73">
        <f t="shared" si="11"/>
        <v>69.98404619007826</v>
      </c>
      <c r="G58" s="16"/>
      <c r="H58" s="438">
        <v>2679</v>
      </c>
      <c r="I58" s="220">
        <v>36</v>
      </c>
      <c r="J58" s="330" t="s">
        <v>5</v>
      </c>
      <c r="K58" s="18">
        <f t="shared" si="7"/>
        <v>36</v>
      </c>
      <c r="L58" s="342">
        <v>1759</v>
      </c>
      <c r="M58" s="31"/>
      <c r="N58" s="140"/>
      <c r="O58" s="140"/>
      <c r="S58" s="31"/>
      <c r="T58" s="31"/>
      <c r="U58" s="31"/>
      <c r="V58" s="31"/>
    </row>
    <row r="59" spans="1:22" ht="14.25" thickTop="1">
      <c r="A59" s="85">
        <v>6</v>
      </c>
      <c r="B59" s="325" t="s">
        <v>33</v>
      </c>
      <c r="C59" s="58">
        <f t="shared" si="8"/>
        <v>6456</v>
      </c>
      <c r="D59" s="150">
        <f t="shared" si="10"/>
        <v>7622</v>
      </c>
      <c r="E59" s="73">
        <f t="shared" si="9"/>
        <v>91.31541725601132</v>
      </c>
      <c r="F59" s="73">
        <f t="shared" si="11"/>
        <v>84.70217790606141</v>
      </c>
      <c r="G59" s="5"/>
      <c r="H59" s="203">
        <v>1832</v>
      </c>
      <c r="I59" s="230">
        <v>15</v>
      </c>
      <c r="J59" s="375" t="s">
        <v>24</v>
      </c>
      <c r="K59" s="12" t="s">
        <v>80</v>
      </c>
      <c r="L59" s="343">
        <v>143501</v>
      </c>
      <c r="M59" s="31"/>
      <c r="N59" s="140"/>
      <c r="O59" s="140"/>
      <c r="S59" s="31"/>
      <c r="T59" s="31"/>
      <c r="U59" s="31"/>
      <c r="V59" s="31"/>
    </row>
    <row r="60" spans="1:22" ht="13.5">
      <c r="A60" s="85">
        <v>7</v>
      </c>
      <c r="B60" s="325" t="s">
        <v>30</v>
      </c>
      <c r="C60" s="58">
        <f t="shared" si="8"/>
        <v>4180</v>
      </c>
      <c r="D60" s="150">
        <f t="shared" si="10"/>
        <v>1059</v>
      </c>
      <c r="E60" s="73">
        <f t="shared" si="9"/>
        <v>411.82266009852214</v>
      </c>
      <c r="F60" s="73">
        <f t="shared" si="11"/>
        <v>394.71199244570346</v>
      </c>
      <c r="G60" s="5"/>
      <c r="H60" s="141">
        <v>932</v>
      </c>
      <c r="I60" s="230">
        <v>40</v>
      </c>
      <c r="J60" s="325" t="s">
        <v>2</v>
      </c>
      <c r="K60" s="1"/>
      <c r="L60" s="161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5" t="s">
        <v>16</v>
      </c>
      <c r="C61" s="58">
        <f t="shared" si="8"/>
        <v>4049</v>
      </c>
      <c r="D61" s="150">
        <f t="shared" si="10"/>
        <v>0</v>
      </c>
      <c r="E61" s="73">
        <f t="shared" si="9"/>
        <v>5546.575342465753</v>
      </c>
      <c r="F61" s="442" t="s">
        <v>228</v>
      </c>
      <c r="G61" s="15"/>
      <c r="H61" s="141">
        <v>923</v>
      </c>
      <c r="I61" s="230">
        <v>38</v>
      </c>
      <c r="J61" s="325" t="s">
        <v>42</v>
      </c>
      <c r="K61" s="68"/>
      <c r="S61" s="31"/>
      <c r="T61" s="31"/>
      <c r="U61" s="31"/>
      <c r="V61" s="31"/>
    </row>
    <row r="62" spans="1:22" ht="13.5">
      <c r="A62" s="85">
        <v>9</v>
      </c>
      <c r="B62" s="325" t="s">
        <v>32</v>
      </c>
      <c r="C62" s="58">
        <f t="shared" si="8"/>
        <v>3973</v>
      </c>
      <c r="D62" s="150">
        <f t="shared" si="10"/>
        <v>2862</v>
      </c>
      <c r="E62" s="73">
        <f t="shared" si="9"/>
        <v>150.3216042376088</v>
      </c>
      <c r="F62" s="73">
        <f t="shared" si="11"/>
        <v>138.8190076869322</v>
      </c>
      <c r="G62" s="16"/>
      <c r="H62" s="141">
        <v>880</v>
      </c>
      <c r="I62" s="374">
        <v>21</v>
      </c>
      <c r="J62" s="325" t="s">
        <v>29</v>
      </c>
      <c r="K62" s="68"/>
      <c r="L62" s="1" t="s">
        <v>72</v>
      </c>
      <c r="M62" s="143" t="s">
        <v>74</v>
      </c>
      <c r="N62" s="57" t="s">
        <v>92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0" t="s">
        <v>5</v>
      </c>
      <c r="C63" s="58">
        <f t="shared" si="8"/>
        <v>2679</v>
      </c>
      <c r="D63" s="227">
        <f t="shared" si="10"/>
        <v>1759</v>
      </c>
      <c r="E63" s="81">
        <f t="shared" si="9"/>
        <v>99.62811454072146</v>
      </c>
      <c r="F63" s="73">
        <f t="shared" si="11"/>
        <v>152.30244457077887</v>
      </c>
      <c r="G63" s="142"/>
      <c r="H63" s="203">
        <v>435</v>
      </c>
      <c r="I63" s="128">
        <v>3</v>
      </c>
      <c r="J63" s="325" t="s">
        <v>13</v>
      </c>
      <c r="K63" s="5">
        <f>SUM(K49)</f>
        <v>26</v>
      </c>
      <c r="L63" s="325" t="s">
        <v>34</v>
      </c>
      <c r="M63" s="355">
        <v>74310</v>
      </c>
      <c r="N63" s="138">
        <f>SUM(H49)</f>
        <v>66421</v>
      </c>
      <c r="O63" s="61"/>
      <c r="S63" s="31"/>
      <c r="T63" s="31"/>
      <c r="U63" s="31"/>
      <c r="V63" s="31"/>
    </row>
    <row r="64" spans="1:22" ht="14.25" thickBot="1">
      <c r="A64" s="89"/>
      <c r="B64" s="90" t="s">
        <v>62</v>
      </c>
      <c r="C64" s="154">
        <f>SUM(H89)</f>
        <v>143614</v>
      </c>
      <c r="D64" s="228">
        <f t="shared" si="10"/>
        <v>143501</v>
      </c>
      <c r="E64" s="94">
        <f t="shared" si="9"/>
        <v>98.45004284490145</v>
      </c>
      <c r="F64" s="94">
        <f t="shared" si="11"/>
        <v>100.078745095853</v>
      </c>
      <c r="G64" s="93"/>
      <c r="H64" s="441">
        <v>421</v>
      </c>
      <c r="I64" s="128">
        <v>29</v>
      </c>
      <c r="J64" s="325" t="s">
        <v>161</v>
      </c>
      <c r="K64" s="5">
        <f aca="true" t="shared" si="12" ref="K64:K72">SUM(K50)</f>
        <v>33</v>
      </c>
      <c r="L64" s="325" t="s">
        <v>0</v>
      </c>
      <c r="M64" s="355">
        <v>13754</v>
      </c>
      <c r="N64" s="138">
        <f aca="true" t="shared" si="13" ref="N64:N72">SUM(H50)</f>
        <v>15206</v>
      </c>
      <c r="O64" s="61"/>
      <c r="S64" s="31"/>
      <c r="T64" s="31"/>
      <c r="U64" s="31"/>
      <c r="V64" s="31"/>
    </row>
    <row r="65" spans="8:22" ht="13.5">
      <c r="H65" s="138">
        <v>288</v>
      </c>
      <c r="I65" s="128">
        <v>12</v>
      </c>
      <c r="J65" s="325" t="s">
        <v>22</v>
      </c>
      <c r="K65" s="5">
        <f t="shared" si="12"/>
        <v>13</v>
      </c>
      <c r="L65" s="325" t="s">
        <v>7</v>
      </c>
      <c r="M65" s="355">
        <v>13550</v>
      </c>
      <c r="N65" s="138">
        <f t="shared" si="13"/>
        <v>13126</v>
      </c>
      <c r="O65" s="61"/>
      <c r="S65" s="31"/>
      <c r="T65" s="31"/>
      <c r="U65" s="31"/>
      <c r="V65" s="31"/>
    </row>
    <row r="66" spans="8:22" ht="13.5">
      <c r="H66" s="59">
        <v>212</v>
      </c>
      <c r="I66" s="128">
        <v>23</v>
      </c>
      <c r="J66" s="325" t="s">
        <v>31</v>
      </c>
      <c r="K66" s="5">
        <f t="shared" si="12"/>
        <v>34</v>
      </c>
      <c r="L66" s="325" t="s">
        <v>1</v>
      </c>
      <c r="M66" s="355">
        <v>10753</v>
      </c>
      <c r="N66" s="138">
        <f t="shared" si="13"/>
        <v>11787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137">
        <v>172</v>
      </c>
      <c r="I67" s="128">
        <v>30</v>
      </c>
      <c r="J67" s="325" t="s">
        <v>37</v>
      </c>
      <c r="K67" s="5">
        <f t="shared" si="12"/>
        <v>16</v>
      </c>
      <c r="L67" s="325" t="s">
        <v>3</v>
      </c>
      <c r="M67" s="355">
        <v>9841</v>
      </c>
      <c r="N67" s="138">
        <f t="shared" si="13"/>
        <v>9212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59">
        <v>130</v>
      </c>
      <c r="I68" s="128">
        <v>1</v>
      </c>
      <c r="J68" s="325" t="s">
        <v>4</v>
      </c>
      <c r="K68" s="5">
        <f t="shared" si="12"/>
        <v>25</v>
      </c>
      <c r="L68" s="325" t="s">
        <v>33</v>
      </c>
      <c r="M68" s="355">
        <v>7070</v>
      </c>
      <c r="N68" s="138">
        <f t="shared" si="13"/>
        <v>6456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59">
        <v>128</v>
      </c>
      <c r="I69" s="128">
        <v>9</v>
      </c>
      <c r="J69" s="325" t="s">
        <v>19</v>
      </c>
      <c r="K69" s="5">
        <f t="shared" si="12"/>
        <v>22</v>
      </c>
      <c r="L69" s="325" t="s">
        <v>30</v>
      </c>
      <c r="M69" s="355">
        <v>1015</v>
      </c>
      <c r="N69" s="138">
        <f t="shared" si="13"/>
        <v>4180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59">
        <v>85</v>
      </c>
      <c r="I70" s="128">
        <v>31</v>
      </c>
      <c r="J70" s="325" t="s">
        <v>162</v>
      </c>
      <c r="K70" s="5">
        <f t="shared" si="12"/>
        <v>6</v>
      </c>
      <c r="L70" s="325" t="s">
        <v>16</v>
      </c>
      <c r="M70" s="355">
        <v>73</v>
      </c>
      <c r="N70" s="138">
        <f t="shared" si="13"/>
        <v>4049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59">
        <v>36</v>
      </c>
      <c r="I71" s="128">
        <v>27</v>
      </c>
      <c r="J71" s="325" t="s">
        <v>35</v>
      </c>
      <c r="K71" s="5">
        <f t="shared" si="12"/>
        <v>24</v>
      </c>
      <c r="L71" s="325" t="s">
        <v>32</v>
      </c>
      <c r="M71" s="355">
        <v>2643</v>
      </c>
      <c r="N71" s="138">
        <f t="shared" si="13"/>
        <v>3973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137">
        <v>29</v>
      </c>
      <c r="I72" s="128">
        <v>17</v>
      </c>
      <c r="J72" s="325" t="s">
        <v>25</v>
      </c>
      <c r="K72" s="5">
        <f t="shared" si="12"/>
        <v>36</v>
      </c>
      <c r="L72" s="330" t="s">
        <v>5</v>
      </c>
      <c r="M72" s="356">
        <v>2689</v>
      </c>
      <c r="N72" s="351">
        <f t="shared" si="13"/>
        <v>2679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137">
        <v>21</v>
      </c>
      <c r="I73" s="128">
        <v>14</v>
      </c>
      <c r="J73" s="325" t="s">
        <v>23</v>
      </c>
      <c r="K73" s="58"/>
      <c r="L73" s="352" t="s">
        <v>144</v>
      </c>
      <c r="M73" s="354">
        <v>145875</v>
      </c>
      <c r="N73" s="353">
        <f>SUM(H89)</f>
        <v>143614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137">
        <v>1</v>
      </c>
      <c r="I74" s="128">
        <v>35</v>
      </c>
      <c r="J74" s="325" t="s">
        <v>40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137">
        <v>0</v>
      </c>
      <c r="I75" s="128">
        <v>2</v>
      </c>
      <c r="J75" s="325" t="s">
        <v>6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137">
        <v>0</v>
      </c>
      <c r="I76" s="128">
        <v>4</v>
      </c>
      <c r="J76" s="325" t="s">
        <v>14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137">
        <v>0</v>
      </c>
      <c r="I77" s="128">
        <v>5</v>
      </c>
      <c r="J77" s="325" t="s">
        <v>15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58">
        <v>0</v>
      </c>
      <c r="I78" s="128">
        <v>7</v>
      </c>
      <c r="J78" s="325" t="s">
        <v>17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59">
        <v>0</v>
      </c>
      <c r="I79" s="128">
        <v>8</v>
      </c>
      <c r="J79" s="325" t="s">
        <v>18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191">
        <v>0</v>
      </c>
      <c r="I80" s="128">
        <v>10</v>
      </c>
      <c r="J80" s="325" t="s">
        <v>20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58">
        <v>0</v>
      </c>
      <c r="I81" s="128">
        <v>11</v>
      </c>
      <c r="J81" s="325" t="s">
        <v>21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59">
        <v>0</v>
      </c>
      <c r="I82" s="128">
        <v>18</v>
      </c>
      <c r="J82" s="325" t="s">
        <v>26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59">
        <v>0</v>
      </c>
      <c r="I83" s="128">
        <v>19</v>
      </c>
      <c r="J83" s="325" t="s">
        <v>27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59">
        <v>0</v>
      </c>
      <c r="I84" s="128">
        <v>20</v>
      </c>
      <c r="J84" s="325" t="s">
        <v>28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137">
        <v>0</v>
      </c>
      <c r="I85" s="128">
        <v>28</v>
      </c>
      <c r="J85" s="325" t="s">
        <v>36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59">
        <v>0</v>
      </c>
      <c r="I86" s="128">
        <v>32</v>
      </c>
      <c r="J86" s="325" t="s">
        <v>39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59">
        <v>0</v>
      </c>
      <c r="I87" s="128">
        <v>37</v>
      </c>
      <c r="J87" s="325" t="s">
        <v>41</v>
      </c>
      <c r="L87" s="64"/>
      <c r="M87" s="31"/>
      <c r="N87" s="31"/>
      <c r="O87" s="31"/>
      <c r="S87" s="39"/>
      <c r="T87" s="39"/>
    </row>
    <row r="88" spans="8:17" ht="13.5">
      <c r="H88" s="137">
        <v>0</v>
      </c>
      <c r="I88" s="128">
        <v>39</v>
      </c>
      <c r="J88" s="325" t="s">
        <v>43</v>
      </c>
      <c r="L88" s="64"/>
      <c r="M88" s="31"/>
      <c r="N88" s="31"/>
      <c r="O88" s="31"/>
      <c r="Q88" s="31"/>
    </row>
    <row r="89" spans="8:15" ht="13.5">
      <c r="H89" s="186">
        <f>SUM(H49:H88)</f>
        <v>143614</v>
      </c>
      <c r="I89" s="128"/>
      <c r="J89" s="5" t="s">
        <v>153</v>
      </c>
      <c r="L89" s="64"/>
      <c r="M89" s="31"/>
      <c r="N89" s="31"/>
      <c r="O89" s="31"/>
    </row>
    <row r="90" spans="9:16" ht="13.5">
      <c r="I90" s="349"/>
      <c r="J90" s="122"/>
      <c r="L90" s="64"/>
      <c r="M90" s="31"/>
      <c r="N90" s="31"/>
      <c r="O90" s="31"/>
      <c r="P90" s="1"/>
    </row>
    <row r="91" spans="9:16" ht="18.75">
      <c r="I91" s="139"/>
      <c r="J91" s="39"/>
      <c r="L91" s="64"/>
      <c r="M91" s="31"/>
      <c r="N91" s="31"/>
      <c r="O91" s="31"/>
      <c r="P91" s="62"/>
    </row>
    <row r="92" spans="9:16" ht="13.5">
      <c r="I92" s="139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77</v>
      </c>
      <c r="J1" s="155"/>
      <c r="Q1" s="3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1" t="s">
        <v>199</v>
      </c>
      <c r="I2" s="128"/>
      <c r="J2" s="400" t="s">
        <v>176</v>
      </c>
      <c r="K2" s="5"/>
      <c r="L2" s="384" t="s">
        <v>182</v>
      </c>
      <c r="Q2" s="1"/>
      <c r="R2" s="165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79" t="s">
        <v>172</v>
      </c>
      <c r="I3" s="128"/>
      <c r="J3" s="238" t="s">
        <v>173</v>
      </c>
      <c r="K3" s="5"/>
      <c r="L3" s="57" t="s">
        <v>172</v>
      </c>
      <c r="M3" s="127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38">
        <v>19869</v>
      </c>
      <c r="I4" s="128">
        <v>3</v>
      </c>
      <c r="J4" s="42" t="s">
        <v>13</v>
      </c>
      <c r="K4" s="434">
        <f>SUM(I4)</f>
        <v>3</v>
      </c>
      <c r="L4" s="360">
        <v>33243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37">
        <v>19681</v>
      </c>
      <c r="I5" s="128">
        <v>31</v>
      </c>
      <c r="J5" s="42" t="s">
        <v>75</v>
      </c>
      <c r="K5" s="434">
        <f aca="true" t="shared" si="0" ref="K5:K13">SUM(I5)</f>
        <v>31</v>
      </c>
      <c r="L5" s="360">
        <v>23834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7">
        <v>17844</v>
      </c>
      <c r="I6" s="128">
        <v>33</v>
      </c>
      <c r="J6" s="42" t="s">
        <v>0</v>
      </c>
      <c r="K6" s="434">
        <f t="shared" si="0"/>
        <v>33</v>
      </c>
      <c r="L6" s="360">
        <v>28328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37">
        <v>16211</v>
      </c>
      <c r="I7" s="128">
        <v>38</v>
      </c>
      <c r="J7" s="42" t="s">
        <v>42</v>
      </c>
      <c r="K7" s="434">
        <f t="shared" si="0"/>
        <v>38</v>
      </c>
      <c r="L7" s="360">
        <v>7582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37">
        <v>15654</v>
      </c>
      <c r="I8" s="128">
        <v>2</v>
      </c>
      <c r="J8" s="42" t="s">
        <v>6</v>
      </c>
      <c r="K8" s="434">
        <f t="shared" si="0"/>
        <v>2</v>
      </c>
      <c r="L8" s="360">
        <v>6693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7">
        <v>15357</v>
      </c>
      <c r="I9" s="128">
        <v>36</v>
      </c>
      <c r="J9" s="42" t="s">
        <v>5</v>
      </c>
      <c r="K9" s="434">
        <f t="shared" si="0"/>
        <v>36</v>
      </c>
      <c r="L9" s="360">
        <v>11670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7">
        <v>12674</v>
      </c>
      <c r="I10" s="128">
        <v>13</v>
      </c>
      <c r="J10" s="42" t="s">
        <v>7</v>
      </c>
      <c r="K10" s="434">
        <f t="shared" si="0"/>
        <v>13</v>
      </c>
      <c r="L10" s="360">
        <v>17190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59">
        <v>11925</v>
      </c>
      <c r="I11" s="128">
        <v>34</v>
      </c>
      <c r="J11" s="42" t="s">
        <v>1</v>
      </c>
      <c r="K11" s="434">
        <f t="shared" si="0"/>
        <v>34</v>
      </c>
      <c r="L11" s="360">
        <v>9698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37">
        <v>8241</v>
      </c>
      <c r="I12" s="128">
        <v>26</v>
      </c>
      <c r="J12" s="42" t="s">
        <v>34</v>
      </c>
      <c r="K12" s="434">
        <f t="shared" si="0"/>
        <v>26</v>
      </c>
      <c r="L12" s="360">
        <v>7713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204">
        <v>8231</v>
      </c>
      <c r="I13" s="220">
        <v>16</v>
      </c>
      <c r="J13" s="78" t="s">
        <v>3</v>
      </c>
      <c r="K13" s="434">
        <f t="shared" si="0"/>
        <v>16</v>
      </c>
      <c r="L13" s="361">
        <v>12823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137">
        <v>6802</v>
      </c>
      <c r="I14" s="190">
        <v>9</v>
      </c>
      <c r="J14" s="77" t="s">
        <v>19</v>
      </c>
      <c r="K14" s="162" t="s">
        <v>9</v>
      </c>
      <c r="L14" s="362">
        <v>188804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37">
        <v>4477</v>
      </c>
      <c r="I15" s="128">
        <v>40</v>
      </c>
      <c r="J15" s="42" t="s">
        <v>2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37">
        <v>4136</v>
      </c>
      <c r="I16" s="128">
        <v>25</v>
      </c>
      <c r="J16" s="42" t="s">
        <v>33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7">
        <v>3345</v>
      </c>
      <c r="I17" s="128">
        <v>17</v>
      </c>
      <c r="J17" s="42" t="s">
        <v>25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1">
        <v>2823</v>
      </c>
      <c r="I18" s="128">
        <v>1</v>
      </c>
      <c r="J18" s="42" t="s">
        <v>4</v>
      </c>
      <c r="K18" s="1"/>
      <c r="L18" s="402" t="s">
        <v>176</v>
      </c>
      <c r="M18" t="s">
        <v>74</v>
      </c>
      <c r="N18" s="57" t="s">
        <v>92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38">
        <v>2153</v>
      </c>
      <c r="I19" s="128">
        <v>14</v>
      </c>
      <c r="J19" s="42" t="s">
        <v>23</v>
      </c>
      <c r="K19" s="183">
        <f>SUM(I4)</f>
        <v>3</v>
      </c>
      <c r="L19" s="42" t="s">
        <v>13</v>
      </c>
      <c r="M19" s="338">
        <v>3699</v>
      </c>
      <c r="N19" s="138">
        <f>SUM(H4)</f>
        <v>19869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50</v>
      </c>
      <c r="B20" s="83" t="s">
        <v>59</v>
      </c>
      <c r="C20" s="83" t="s">
        <v>196</v>
      </c>
      <c r="D20" s="83" t="s">
        <v>182</v>
      </c>
      <c r="E20" s="83" t="s">
        <v>57</v>
      </c>
      <c r="F20" s="83" t="s">
        <v>56</v>
      </c>
      <c r="G20" s="84" t="s">
        <v>58</v>
      </c>
      <c r="H20" s="137">
        <v>1910</v>
      </c>
      <c r="I20" s="128">
        <v>24</v>
      </c>
      <c r="J20" s="42" t="s">
        <v>32</v>
      </c>
      <c r="K20" s="183">
        <f aca="true" t="shared" si="1" ref="K20:K28">SUM(I5)</f>
        <v>31</v>
      </c>
      <c r="L20" s="42" t="s">
        <v>75</v>
      </c>
      <c r="M20" s="339">
        <v>21234</v>
      </c>
      <c r="N20" s="138">
        <f aca="true" t="shared" si="2" ref="N20:N28">SUM(H5)</f>
        <v>19681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13</v>
      </c>
      <c r="C21" s="432">
        <f>SUM(H4)</f>
        <v>19869</v>
      </c>
      <c r="D21" s="9">
        <f>SUM(L4)</f>
        <v>33243</v>
      </c>
      <c r="E21" s="73">
        <f aca="true" t="shared" si="3" ref="E21:E30">SUM(N19/M19*100)</f>
        <v>537.1451743714517</v>
      </c>
      <c r="F21" s="73">
        <f aca="true" t="shared" si="4" ref="F21:F31">SUM(C21/D21*100)</f>
        <v>59.768973919321354</v>
      </c>
      <c r="G21" s="86"/>
      <c r="H21" s="137">
        <v>1320</v>
      </c>
      <c r="I21" s="128">
        <v>39</v>
      </c>
      <c r="J21" s="42" t="s">
        <v>43</v>
      </c>
      <c r="K21" s="183">
        <f t="shared" si="1"/>
        <v>33</v>
      </c>
      <c r="L21" s="42" t="s">
        <v>0</v>
      </c>
      <c r="M21" s="339">
        <v>18855</v>
      </c>
      <c r="N21" s="138">
        <f t="shared" si="2"/>
        <v>17844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75</v>
      </c>
      <c r="C22" s="432">
        <f aca="true" t="shared" si="5" ref="C22:C30">SUM(H5)</f>
        <v>19681</v>
      </c>
      <c r="D22" s="9">
        <f aca="true" t="shared" si="6" ref="D22:D30">SUM(L5)</f>
        <v>23834</v>
      </c>
      <c r="E22" s="73">
        <f t="shared" si="3"/>
        <v>92.68625788829236</v>
      </c>
      <c r="F22" s="73">
        <f t="shared" si="4"/>
        <v>82.57531257866913</v>
      </c>
      <c r="G22" s="86"/>
      <c r="H22" s="137">
        <v>757</v>
      </c>
      <c r="I22" s="128">
        <v>4</v>
      </c>
      <c r="J22" s="42" t="s">
        <v>14</v>
      </c>
      <c r="K22" s="183">
        <f t="shared" si="1"/>
        <v>38</v>
      </c>
      <c r="L22" s="42" t="s">
        <v>42</v>
      </c>
      <c r="M22" s="339">
        <v>8416</v>
      </c>
      <c r="N22" s="138">
        <f t="shared" si="2"/>
        <v>16211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0</v>
      </c>
      <c r="C23" s="432">
        <f t="shared" si="5"/>
        <v>17844</v>
      </c>
      <c r="D23" s="9">
        <f t="shared" si="6"/>
        <v>28328</v>
      </c>
      <c r="E23" s="73">
        <f t="shared" si="3"/>
        <v>94.63802704852824</v>
      </c>
      <c r="F23" s="73">
        <f t="shared" si="4"/>
        <v>62.99068059870093</v>
      </c>
      <c r="G23" s="86"/>
      <c r="H23" s="137">
        <v>577</v>
      </c>
      <c r="I23" s="128">
        <v>10</v>
      </c>
      <c r="J23" s="42" t="s">
        <v>20</v>
      </c>
      <c r="K23" s="183">
        <f t="shared" si="1"/>
        <v>2</v>
      </c>
      <c r="L23" s="42" t="s">
        <v>6</v>
      </c>
      <c r="M23" s="339">
        <v>19018</v>
      </c>
      <c r="N23" s="138">
        <f t="shared" si="2"/>
        <v>15654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42</v>
      </c>
      <c r="C24" s="432">
        <f t="shared" si="5"/>
        <v>16211</v>
      </c>
      <c r="D24" s="9">
        <f t="shared" si="6"/>
        <v>7582</v>
      </c>
      <c r="E24" s="73">
        <f t="shared" si="3"/>
        <v>192.62119771863118</v>
      </c>
      <c r="F24" s="73">
        <f t="shared" si="4"/>
        <v>213.8090213663941</v>
      </c>
      <c r="G24" s="86"/>
      <c r="H24" s="137">
        <v>370</v>
      </c>
      <c r="I24" s="128">
        <v>11</v>
      </c>
      <c r="J24" s="42" t="s">
        <v>21</v>
      </c>
      <c r="K24" s="183">
        <f t="shared" si="1"/>
        <v>36</v>
      </c>
      <c r="L24" s="42" t="s">
        <v>5</v>
      </c>
      <c r="M24" s="339">
        <v>10521</v>
      </c>
      <c r="N24" s="138">
        <f t="shared" si="2"/>
        <v>15357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6</v>
      </c>
      <c r="C25" s="432">
        <f t="shared" si="5"/>
        <v>15654</v>
      </c>
      <c r="D25" s="9">
        <f t="shared" si="6"/>
        <v>6693</v>
      </c>
      <c r="E25" s="73">
        <f t="shared" si="3"/>
        <v>82.31149437375119</v>
      </c>
      <c r="F25" s="73">
        <f t="shared" si="4"/>
        <v>233.88614970865086</v>
      </c>
      <c r="G25" s="96"/>
      <c r="H25" s="137">
        <v>263</v>
      </c>
      <c r="I25" s="128">
        <v>32</v>
      </c>
      <c r="J25" s="42" t="s">
        <v>39</v>
      </c>
      <c r="K25" s="183">
        <f t="shared" si="1"/>
        <v>13</v>
      </c>
      <c r="L25" s="42" t="s">
        <v>7</v>
      </c>
      <c r="M25" s="339">
        <v>13840</v>
      </c>
      <c r="N25" s="138">
        <f t="shared" si="2"/>
        <v>12674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5</v>
      </c>
      <c r="C26" s="432">
        <f t="shared" si="5"/>
        <v>15357</v>
      </c>
      <c r="D26" s="9">
        <f t="shared" si="6"/>
        <v>11670</v>
      </c>
      <c r="E26" s="73">
        <f t="shared" si="3"/>
        <v>145.9652124322783</v>
      </c>
      <c r="F26" s="73">
        <f t="shared" si="4"/>
        <v>131.59383033419024</v>
      </c>
      <c r="G26" s="86"/>
      <c r="H26" s="137">
        <v>194</v>
      </c>
      <c r="I26" s="128">
        <v>12</v>
      </c>
      <c r="J26" s="42" t="s">
        <v>22</v>
      </c>
      <c r="K26" s="183">
        <f t="shared" si="1"/>
        <v>34</v>
      </c>
      <c r="L26" s="42" t="s">
        <v>1</v>
      </c>
      <c r="M26" s="339">
        <v>12147</v>
      </c>
      <c r="N26" s="138">
        <f t="shared" si="2"/>
        <v>11925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7</v>
      </c>
      <c r="C27" s="432">
        <f t="shared" si="5"/>
        <v>12674</v>
      </c>
      <c r="D27" s="9">
        <f t="shared" si="6"/>
        <v>17190</v>
      </c>
      <c r="E27" s="73">
        <f t="shared" si="3"/>
        <v>91.57514450867052</v>
      </c>
      <c r="F27" s="73">
        <f t="shared" si="4"/>
        <v>73.72891215823152</v>
      </c>
      <c r="G27" s="86"/>
      <c r="H27" s="59">
        <v>181</v>
      </c>
      <c r="I27" s="128">
        <v>19</v>
      </c>
      <c r="J27" s="42" t="s">
        <v>27</v>
      </c>
      <c r="K27" s="183">
        <f t="shared" si="1"/>
        <v>26</v>
      </c>
      <c r="L27" s="42" t="s">
        <v>34</v>
      </c>
      <c r="M27" s="339">
        <v>8400</v>
      </c>
      <c r="N27" s="138">
        <f t="shared" si="2"/>
        <v>8241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1</v>
      </c>
      <c r="C28" s="432">
        <f t="shared" si="5"/>
        <v>11925</v>
      </c>
      <c r="D28" s="9">
        <f t="shared" si="6"/>
        <v>9698</v>
      </c>
      <c r="E28" s="73">
        <f t="shared" si="3"/>
        <v>98.17238824401086</v>
      </c>
      <c r="F28" s="73">
        <f t="shared" si="4"/>
        <v>122.963497628377</v>
      </c>
      <c r="G28" s="97"/>
      <c r="H28" s="137">
        <v>97</v>
      </c>
      <c r="I28" s="128">
        <v>22</v>
      </c>
      <c r="J28" s="42" t="s">
        <v>30</v>
      </c>
      <c r="K28" s="385">
        <f t="shared" si="1"/>
        <v>16</v>
      </c>
      <c r="L28" s="78" t="s">
        <v>3</v>
      </c>
      <c r="M28" s="386">
        <v>10497</v>
      </c>
      <c r="N28" s="351">
        <f t="shared" si="2"/>
        <v>8231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34</v>
      </c>
      <c r="C29" s="432">
        <f t="shared" si="5"/>
        <v>8241</v>
      </c>
      <c r="D29" s="9">
        <f t="shared" si="6"/>
        <v>7713</v>
      </c>
      <c r="E29" s="73">
        <f t="shared" si="3"/>
        <v>98.10714285714286</v>
      </c>
      <c r="F29" s="73">
        <f t="shared" si="4"/>
        <v>106.84558537534032</v>
      </c>
      <c r="G29" s="96"/>
      <c r="H29" s="137">
        <v>90</v>
      </c>
      <c r="I29" s="128">
        <v>20</v>
      </c>
      <c r="J29" s="42" t="s">
        <v>28</v>
      </c>
      <c r="K29" s="180"/>
      <c r="L29" s="180" t="s">
        <v>73</v>
      </c>
      <c r="M29" s="387">
        <v>151549</v>
      </c>
      <c r="N29" s="366">
        <f>SUM(H44)</f>
        <v>175364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3</v>
      </c>
      <c r="C30" s="432">
        <f t="shared" si="5"/>
        <v>8231</v>
      </c>
      <c r="D30" s="9">
        <f t="shared" si="6"/>
        <v>12823</v>
      </c>
      <c r="E30" s="81">
        <f t="shared" si="3"/>
        <v>78.41287987043918</v>
      </c>
      <c r="F30" s="87">
        <f t="shared" si="4"/>
        <v>64.18934726663026</v>
      </c>
      <c r="G30" s="99"/>
      <c r="H30" s="137">
        <v>81</v>
      </c>
      <c r="I30" s="128">
        <v>21</v>
      </c>
      <c r="J30" s="112" t="s">
        <v>29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63</v>
      </c>
      <c r="C31" s="91">
        <f>SUM(H44)</f>
        <v>175364</v>
      </c>
      <c r="D31" s="91">
        <f>SUM(L14)</f>
        <v>188804</v>
      </c>
      <c r="E31" s="94">
        <f>SUM(N29/M29*100)</f>
        <v>115.71438940540683</v>
      </c>
      <c r="F31" s="87">
        <f t="shared" si="4"/>
        <v>92.8815067477384</v>
      </c>
      <c r="G31" s="95"/>
      <c r="H31" s="59">
        <v>72</v>
      </c>
      <c r="I31" s="128">
        <v>18</v>
      </c>
      <c r="J31" s="163" t="s">
        <v>26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8">
        <v>16</v>
      </c>
      <c r="I32" s="128">
        <v>5</v>
      </c>
      <c r="J32" s="163" t="s">
        <v>15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7">
        <v>11</v>
      </c>
      <c r="I33" s="128">
        <v>37</v>
      </c>
      <c r="J33" s="163" t="s">
        <v>41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37">
        <v>1</v>
      </c>
      <c r="I34" s="128">
        <v>23</v>
      </c>
      <c r="J34" s="163" t="s">
        <v>31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1">
        <v>1</v>
      </c>
      <c r="I35" s="128">
        <v>27</v>
      </c>
      <c r="J35" s="163" t="s">
        <v>35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38">
        <v>0</v>
      </c>
      <c r="I36" s="128">
        <v>6</v>
      </c>
      <c r="J36" s="163" t="s">
        <v>16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59">
        <v>0</v>
      </c>
      <c r="I37" s="128">
        <v>7</v>
      </c>
      <c r="J37" s="163" t="s">
        <v>17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7">
        <v>0</v>
      </c>
      <c r="I38" s="128">
        <v>8</v>
      </c>
      <c r="J38" s="163" t="s">
        <v>18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7">
        <v>0</v>
      </c>
      <c r="I39" s="128">
        <v>15</v>
      </c>
      <c r="J39" s="163" t="s">
        <v>24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7">
        <v>0</v>
      </c>
      <c r="I40" s="128">
        <v>28</v>
      </c>
      <c r="J40" s="163" t="s">
        <v>36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7">
        <v>0</v>
      </c>
      <c r="I41" s="128">
        <v>29</v>
      </c>
      <c r="J41" s="163" t="s">
        <v>60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7">
        <v>0</v>
      </c>
      <c r="I42" s="128">
        <v>30</v>
      </c>
      <c r="J42" s="163" t="s">
        <v>37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7">
        <v>0</v>
      </c>
      <c r="I43" s="128">
        <v>35</v>
      </c>
      <c r="J43" s="77" t="s">
        <v>40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87">
        <f>SUM(H4:H43)</f>
        <v>175364</v>
      </c>
      <c r="I44" s="128"/>
      <c r="J44" s="5" t="s">
        <v>54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5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3" t="s">
        <v>196</v>
      </c>
      <c r="I48" s="128"/>
      <c r="J48" s="404" t="s">
        <v>138</v>
      </c>
      <c r="K48" s="5"/>
      <c r="L48" s="380" t="s">
        <v>182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5" t="s">
        <v>172</v>
      </c>
      <c r="I49" s="128"/>
      <c r="J49" s="238" t="s">
        <v>12</v>
      </c>
      <c r="K49" s="5"/>
      <c r="L49" s="146" t="s">
        <v>172</v>
      </c>
      <c r="M49" s="127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138">
        <v>25800</v>
      </c>
      <c r="I50" s="128">
        <v>16</v>
      </c>
      <c r="J50" s="42" t="s">
        <v>3</v>
      </c>
      <c r="K50" s="188">
        <f>SUM(I50)</f>
        <v>16</v>
      </c>
      <c r="L50" s="341">
        <v>23756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2289</v>
      </c>
      <c r="I51" s="128">
        <v>33</v>
      </c>
      <c r="J51" s="42" t="s">
        <v>0</v>
      </c>
      <c r="K51" s="188">
        <f aca="true" t="shared" si="7" ref="K51:K59">SUM(I51)</f>
        <v>33</v>
      </c>
      <c r="L51" s="341">
        <v>1081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37">
        <v>1738</v>
      </c>
      <c r="I52" s="128">
        <v>36</v>
      </c>
      <c r="J52" s="42" t="s">
        <v>5</v>
      </c>
      <c r="K52" s="188">
        <f t="shared" si="7"/>
        <v>36</v>
      </c>
      <c r="L52" s="341">
        <v>1064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50</v>
      </c>
      <c r="B53" s="83" t="s">
        <v>59</v>
      </c>
      <c r="C53" s="83" t="s">
        <v>196</v>
      </c>
      <c r="D53" s="83" t="s">
        <v>182</v>
      </c>
      <c r="E53" s="83" t="s">
        <v>57</v>
      </c>
      <c r="F53" s="83" t="s">
        <v>56</v>
      </c>
      <c r="G53" s="84" t="s">
        <v>58</v>
      </c>
      <c r="H53" s="137">
        <v>1692</v>
      </c>
      <c r="I53" s="128">
        <v>40</v>
      </c>
      <c r="J53" s="42" t="s">
        <v>2</v>
      </c>
      <c r="K53" s="188">
        <f t="shared" si="7"/>
        <v>40</v>
      </c>
      <c r="L53" s="341">
        <v>2014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25800</v>
      </c>
      <c r="D54" s="150">
        <f>SUM(L50)</f>
        <v>23756</v>
      </c>
      <c r="E54" s="73">
        <f aca="true" t="shared" si="8" ref="E54:E63">SUM(N67/M67*100)</f>
        <v>102.6620508535275</v>
      </c>
      <c r="F54" s="73">
        <f aca="true" t="shared" si="9" ref="F54:F61">SUM(C54/D54*100)</f>
        <v>108.60414211146659</v>
      </c>
      <c r="G54" s="86"/>
      <c r="H54" s="59">
        <v>1011</v>
      </c>
      <c r="I54" s="128">
        <v>26</v>
      </c>
      <c r="J54" s="42" t="s">
        <v>34</v>
      </c>
      <c r="K54" s="188">
        <f t="shared" si="7"/>
        <v>26</v>
      </c>
      <c r="L54" s="341">
        <v>1685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0</v>
      </c>
      <c r="C55" s="58">
        <f aca="true" t="shared" si="10" ref="C55:C63">SUM(H51)</f>
        <v>2289</v>
      </c>
      <c r="D55" s="150">
        <f aca="true" t="shared" si="11" ref="D55:D63">SUM(L51)</f>
        <v>1081</v>
      </c>
      <c r="E55" s="73">
        <f t="shared" si="8"/>
        <v>124.40217391304347</v>
      </c>
      <c r="F55" s="73">
        <f t="shared" si="9"/>
        <v>211.74838112858464</v>
      </c>
      <c r="G55" s="86"/>
      <c r="H55" s="59">
        <v>774</v>
      </c>
      <c r="I55" s="128">
        <v>25</v>
      </c>
      <c r="J55" s="42" t="s">
        <v>33</v>
      </c>
      <c r="K55" s="188">
        <f t="shared" si="7"/>
        <v>25</v>
      </c>
      <c r="L55" s="341">
        <v>718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5</v>
      </c>
      <c r="C56" s="58">
        <f t="shared" si="10"/>
        <v>1738</v>
      </c>
      <c r="D56" s="150">
        <f t="shared" si="11"/>
        <v>1064</v>
      </c>
      <c r="E56" s="73">
        <f t="shared" si="8"/>
        <v>69.32588751495811</v>
      </c>
      <c r="F56" s="73">
        <f t="shared" si="9"/>
        <v>163.34586466165413</v>
      </c>
      <c r="G56" s="86"/>
      <c r="H56" s="59">
        <v>345</v>
      </c>
      <c r="I56" s="128">
        <v>34</v>
      </c>
      <c r="J56" s="42" t="s">
        <v>1</v>
      </c>
      <c r="K56" s="188">
        <f t="shared" si="7"/>
        <v>34</v>
      </c>
      <c r="L56" s="341">
        <v>907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2</v>
      </c>
      <c r="C57" s="58">
        <f t="shared" si="10"/>
        <v>1692</v>
      </c>
      <c r="D57" s="150">
        <f t="shared" si="11"/>
        <v>2014</v>
      </c>
      <c r="E57" s="73">
        <f t="shared" si="8"/>
        <v>119.07107670654469</v>
      </c>
      <c r="F57" s="73">
        <f t="shared" si="9"/>
        <v>84.01191658391262</v>
      </c>
      <c r="G57" s="86"/>
      <c r="H57" s="59">
        <v>264</v>
      </c>
      <c r="I57" s="128">
        <v>1</v>
      </c>
      <c r="J57" s="42" t="s">
        <v>4</v>
      </c>
      <c r="K57" s="188">
        <f t="shared" si="7"/>
        <v>1</v>
      </c>
      <c r="L57" s="341">
        <v>304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34</v>
      </c>
      <c r="C58" s="58">
        <f t="shared" si="10"/>
        <v>1011</v>
      </c>
      <c r="D58" s="150">
        <f t="shared" si="11"/>
        <v>1685</v>
      </c>
      <c r="E58" s="73">
        <f t="shared" si="8"/>
        <v>99.21491658488715</v>
      </c>
      <c r="F58" s="73">
        <f t="shared" si="9"/>
        <v>60</v>
      </c>
      <c r="G58" s="96"/>
      <c r="H58" s="59">
        <v>215</v>
      </c>
      <c r="I58" s="128">
        <v>19</v>
      </c>
      <c r="J58" s="42" t="s">
        <v>27</v>
      </c>
      <c r="K58" s="188">
        <f t="shared" si="7"/>
        <v>19</v>
      </c>
      <c r="L58" s="341">
        <v>305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33</v>
      </c>
      <c r="C59" s="58">
        <f t="shared" si="10"/>
        <v>774</v>
      </c>
      <c r="D59" s="150">
        <f t="shared" si="11"/>
        <v>718</v>
      </c>
      <c r="E59" s="73">
        <f t="shared" si="8"/>
        <v>107.64951321279554</v>
      </c>
      <c r="F59" s="73">
        <f t="shared" si="9"/>
        <v>107.79944289693593</v>
      </c>
      <c r="G59" s="86"/>
      <c r="H59" s="221">
        <v>210</v>
      </c>
      <c r="I59" s="220">
        <v>24</v>
      </c>
      <c r="J59" s="78" t="s">
        <v>32</v>
      </c>
      <c r="K59" s="367">
        <f t="shared" si="7"/>
        <v>24</v>
      </c>
      <c r="L59" s="342">
        <v>420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1</v>
      </c>
      <c r="C60" s="58">
        <f t="shared" si="10"/>
        <v>345</v>
      </c>
      <c r="D60" s="150">
        <f t="shared" si="11"/>
        <v>907</v>
      </c>
      <c r="E60" s="73">
        <f t="shared" si="8"/>
        <v>118.96551724137932</v>
      </c>
      <c r="F60" s="73">
        <f t="shared" si="9"/>
        <v>38.0374862183021</v>
      </c>
      <c r="G60" s="86"/>
      <c r="H60" s="137">
        <v>189</v>
      </c>
      <c r="I60" s="190">
        <v>31</v>
      </c>
      <c r="J60" s="77" t="s">
        <v>181</v>
      </c>
      <c r="K60" s="368" t="s">
        <v>9</v>
      </c>
      <c r="L60" s="369">
        <v>33506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4</v>
      </c>
      <c r="C61" s="58">
        <f t="shared" si="10"/>
        <v>264</v>
      </c>
      <c r="D61" s="150">
        <f t="shared" si="11"/>
        <v>304</v>
      </c>
      <c r="E61" s="73">
        <f t="shared" si="8"/>
        <v>66</v>
      </c>
      <c r="F61" s="73">
        <f t="shared" si="9"/>
        <v>86.8421052631579</v>
      </c>
      <c r="G61" s="97"/>
      <c r="H61" s="59">
        <v>145</v>
      </c>
      <c r="I61" s="128">
        <v>14</v>
      </c>
      <c r="J61" s="42" t="s">
        <v>23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27</v>
      </c>
      <c r="C62" s="58">
        <f t="shared" si="10"/>
        <v>215</v>
      </c>
      <c r="D62" s="150">
        <f t="shared" si="11"/>
        <v>305</v>
      </c>
      <c r="E62" s="73">
        <f t="shared" si="8"/>
        <v>182.20338983050848</v>
      </c>
      <c r="F62" s="73">
        <f>SUM(C62/D62*100)</f>
        <v>70.49180327868852</v>
      </c>
      <c r="G62" s="96"/>
      <c r="H62" s="59">
        <v>80</v>
      </c>
      <c r="I62" s="128">
        <v>9</v>
      </c>
      <c r="J62" s="42" t="s">
        <v>19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32</v>
      </c>
      <c r="C63" s="58">
        <f t="shared" si="10"/>
        <v>210</v>
      </c>
      <c r="D63" s="150">
        <f t="shared" si="11"/>
        <v>420</v>
      </c>
      <c r="E63" s="81">
        <f t="shared" si="8"/>
        <v>124.2603550295858</v>
      </c>
      <c r="F63" s="81">
        <f>SUM(C63/D63*100)</f>
        <v>50</v>
      </c>
      <c r="G63" s="99"/>
      <c r="H63" s="59">
        <v>60</v>
      </c>
      <c r="I63" s="128">
        <v>15</v>
      </c>
      <c r="J63" s="42" t="s">
        <v>24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64</v>
      </c>
      <c r="C64" s="91">
        <f>SUM(H90)</f>
        <v>35049</v>
      </c>
      <c r="D64" s="91">
        <f>SUM(L60)</f>
        <v>33506</v>
      </c>
      <c r="E64" s="94">
        <f>SUM(N77/M77*100)</f>
        <v>102.25223911077398</v>
      </c>
      <c r="F64" s="94">
        <f>SUM(C64/D64*100)</f>
        <v>104.60514534710201</v>
      </c>
      <c r="G64" s="95"/>
      <c r="H64" s="60">
        <v>60</v>
      </c>
      <c r="I64" s="128">
        <v>17</v>
      </c>
      <c r="J64" s="42" t="s">
        <v>25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58">
        <v>57</v>
      </c>
      <c r="I65" s="128">
        <v>13</v>
      </c>
      <c r="J65" s="42" t="s">
        <v>7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59">
        <v>52</v>
      </c>
      <c r="I66" s="128">
        <v>38</v>
      </c>
      <c r="J66" s="42" t="s">
        <v>42</v>
      </c>
      <c r="K66" s="1"/>
      <c r="L66" s="405" t="s">
        <v>138</v>
      </c>
      <c r="M66" s="169" t="s">
        <v>83</v>
      </c>
      <c r="N66" s="57" t="s">
        <v>92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137">
        <v>38</v>
      </c>
      <c r="I67" s="128">
        <v>32</v>
      </c>
      <c r="J67" s="42" t="s">
        <v>39</v>
      </c>
      <c r="K67" s="5">
        <f>SUM(I50)</f>
        <v>16</v>
      </c>
      <c r="L67" s="42" t="s">
        <v>3</v>
      </c>
      <c r="M67" s="363">
        <v>25131</v>
      </c>
      <c r="N67" s="138">
        <f>SUM(H50)</f>
        <v>25800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59">
        <v>23</v>
      </c>
      <c r="I68" s="128">
        <v>4</v>
      </c>
      <c r="J68" s="42" t="s">
        <v>14</v>
      </c>
      <c r="K68" s="5">
        <f aca="true" t="shared" si="12" ref="K68:K76">SUM(I51)</f>
        <v>33</v>
      </c>
      <c r="L68" s="42" t="s">
        <v>0</v>
      </c>
      <c r="M68" s="364">
        <v>1840</v>
      </c>
      <c r="N68" s="138">
        <f aca="true" t="shared" si="13" ref="N68:N76">SUM(H51)</f>
        <v>2289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59">
        <v>6</v>
      </c>
      <c r="I69" s="128">
        <v>39</v>
      </c>
      <c r="J69" s="42" t="s">
        <v>43</v>
      </c>
      <c r="K69" s="5">
        <f t="shared" si="12"/>
        <v>36</v>
      </c>
      <c r="L69" s="42" t="s">
        <v>5</v>
      </c>
      <c r="M69" s="364">
        <v>2507</v>
      </c>
      <c r="N69" s="138">
        <f t="shared" si="13"/>
        <v>1738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59">
        <v>1</v>
      </c>
      <c r="I70" s="128">
        <v>23</v>
      </c>
      <c r="J70" s="42" t="s">
        <v>31</v>
      </c>
      <c r="K70" s="5">
        <f t="shared" si="12"/>
        <v>40</v>
      </c>
      <c r="L70" s="42" t="s">
        <v>2</v>
      </c>
      <c r="M70" s="364">
        <v>1421</v>
      </c>
      <c r="N70" s="138">
        <f t="shared" si="13"/>
        <v>1692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8">
        <v>2</v>
      </c>
      <c r="J71" s="42" t="s">
        <v>6</v>
      </c>
      <c r="K71" s="5">
        <f t="shared" si="12"/>
        <v>26</v>
      </c>
      <c r="L71" s="42" t="s">
        <v>34</v>
      </c>
      <c r="M71" s="364">
        <v>1019</v>
      </c>
      <c r="N71" s="138">
        <f t="shared" si="13"/>
        <v>1011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59">
        <v>0</v>
      </c>
      <c r="I72" s="128">
        <v>3</v>
      </c>
      <c r="J72" s="42" t="s">
        <v>13</v>
      </c>
      <c r="K72" s="5">
        <f t="shared" si="12"/>
        <v>25</v>
      </c>
      <c r="L72" s="42" t="s">
        <v>33</v>
      </c>
      <c r="M72" s="364">
        <v>719</v>
      </c>
      <c r="N72" s="138">
        <f t="shared" si="13"/>
        <v>774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59">
        <v>0</v>
      </c>
      <c r="I73" s="128">
        <v>5</v>
      </c>
      <c r="J73" s="42" t="s">
        <v>15</v>
      </c>
      <c r="K73" s="5">
        <f t="shared" si="12"/>
        <v>34</v>
      </c>
      <c r="L73" s="42" t="s">
        <v>1</v>
      </c>
      <c r="M73" s="364">
        <v>290</v>
      </c>
      <c r="N73" s="138">
        <f t="shared" si="13"/>
        <v>345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59">
        <v>0</v>
      </c>
      <c r="I74" s="128">
        <v>6</v>
      </c>
      <c r="J74" s="42" t="s">
        <v>16</v>
      </c>
      <c r="K74" s="5">
        <f t="shared" si="12"/>
        <v>1</v>
      </c>
      <c r="L74" s="42" t="s">
        <v>4</v>
      </c>
      <c r="M74" s="364">
        <v>400</v>
      </c>
      <c r="N74" s="138">
        <f t="shared" si="13"/>
        <v>264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59">
        <v>0</v>
      </c>
      <c r="I75" s="128">
        <v>7</v>
      </c>
      <c r="J75" s="42" t="s">
        <v>17</v>
      </c>
      <c r="K75" s="5">
        <f t="shared" si="12"/>
        <v>19</v>
      </c>
      <c r="L75" s="42" t="s">
        <v>27</v>
      </c>
      <c r="M75" s="364">
        <v>118</v>
      </c>
      <c r="N75" s="138">
        <f t="shared" si="13"/>
        <v>215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59">
        <v>0</v>
      </c>
      <c r="I76" s="128">
        <v>8</v>
      </c>
      <c r="J76" s="42" t="s">
        <v>18</v>
      </c>
      <c r="K76" s="18">
        <f t="shared" si="12"/>
        <v>24</v>
      </c>
      <c r="L76" s="78" t="s">
        <v>32</v>
      </c>
      <c r="M76" s="365">
        <v>169</v>
      </c>
      <c r="N76" s="351">
        <f t="shared" si="13"/>
        <v>210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59">
        <v>0</v>
      </c>
      <c r="I77" s="128">
        <v>10</v>
      </c>
      <c r="J77" s="42" t="s">
        <v>20</v>
      </c>
      <c r="K77" s="5"/>
      <c r="L77" s="180" t="s">
        <v>73</v>
      </c>
      <c r="M77" s="370">
        <v>34277</v>
      </c>
      <c r="N77" s="366">
        <f>SUM(H90)</f>
        <v>35049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58">
        <v>0</v>
      </c>
      <c r="I78" s="128">
        <v>11</v>
      </c>
      <c r="J78" s="42" t="s">
        <v>21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59">
        <v>0</v>
      </c>
      <c r="I79" s="128">
        <v>12</v>
      </c>
      <c r="J79" s="42" t="s">
        <v>22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191">
        <v>0</v>
      </c>
      <c r="I80" s="128">
        <v>18</v>
      </c>
      <c r="J80" s="42" t="s">
        <v>26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58">
        <v>0</v>
      </c>
      <c r="I81" s="128">
        <v>20</v>
      </c>
      <c r="J81" s="42" t="s">
        <v>28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59">
        <v>0</v>
      </c>
      <c r="I82" s="128">
        <v>21</v>
      </c>
      <c r="J82" s="42" t="s">
        <v>86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59">
        <v>0</v>
      </c>
      <c r="I83" s="128">
        <v>22</v>
      </c>
      <c r="J83" s="42" t="s">
        <v>30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8">
        <v>27</v>
      </c>
      <c r="J84" s="42" t="s">
        <v>35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137">
        <v>0</v>
      </c>
      <c r="I85" s="128">
        <v>28</v>
      </c>
      <c r="J85" s="42" t="s">
        <v>36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59">
        <v>0</v>
      </c>
      <c r="I86" s="128">
        <v>29</v>
      </c>
      <c r="J86" s="42" t="s">
        <v>60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59">
        <v>0</v>
      </c>
      <c r="I87" s="128">
        <v>30</v>
      </c>
      <c r="J87" s="42" t="s">
        <v>37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137">
        <v>0</v>
      </c>
      <c r="I88" s="128">
        <v>35</v>
      </c>
      <c r="J88" s="42" t="s">
        <v>40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59">
        <v>0</v>
      </c>
      <c r="I89" s="128">
        <v>37</v>
      </c>
      <c r="J89" s="42" t="s">
        <v>41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5">
        <f>SUM(H50:H89)</f>
        <v>35049</v>
      </c>
      <c r="I90" s="128"/>
      <c r="J90" s="5" t="s">
        <v>54</v>
      </c>
      <c r="Q90" s="1"/>
      <c r="R90" s="16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6" t="s">
        <v>174</v>
      </c>
      <c r="I1" t="s">
        <v>55</v>
      </c>
      <c r="J1" s="62"/>
      <c r="K1" s="1"/>
      <c r="L1" s="63"/>
      <c r="N1" s="63"/>
      <c r="O1" s="64"/>
      <c r="Q1" s="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88" t="s">
        <v>200</v>
      </c>
      <c r="I2" s="5"/>
      <c r="J2" s="393" t="s">
        <v>174</v>
      </c>
      <c r="K2" s="126"/>
      <c r="L2" s="380" t="s">
        <v>187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172</v>
      </c>
      <c r="I3" s="5"/>
      <c r="J3" s="238" t="s">
        <v>12</v>
      </c>
      <c r="K3" s="126"/>
      <c r="L3" s="146" t="s">
        <v>172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8">
        <v>63959</v>
      </c>
      <c r="I4" s="128">
        <v>33</v>
      </c>
      <c r="J4" s="326" t="s">
        <v>0</v>
      </c>
      <c r="K4" s="189">
        <f>SUM(I4)</f>
        <v>33</v>
      </c>
      <c r="L4" s="341">
        <v>47020</v>
      </c>
      <c r="M4" s="147"/>
      <c r="N4" s="144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7">
        <v>19379</v>
      </c>
      <c r="I5" s="128">
        <v>34</v>
      </c>
      <c r="J5" s="326" t="s">
        <v>1</v>
      </c>
      <c r="K5" s="189">
        <f aca="true" t="shared" si="0" ref="K5:K13">SUM(I5)</f>
        <v>34</v>
      </c>
      <c r="L5" s="371">
        <v>22920</v>
      </c>
      <c r="M5" s="147"/>
      <c r="N5" s="144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7">
        <v>18408</v>
      </c>
      <c r="I6" s="128">
        <v>40</v>
      </c>
      <c r="J6" s="326" t="s">
        <v>2</v>
      </c>
      <c r="K6" s="189">
        <f t="shared" si="0"/>
        <v>40</v>
      </c>
      <c r="L6" s="371">
        <v>22405</v>
      </c>
      <c r="M6" s="147"/>
      <c r="N6" s="139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7">
        <v>6897</v>
      </c>
      <c r="I7" s="128">
        <v>24</v>
      </c>
      <c r="J7" s="326" t="s">
        <v>32</v>
      </c>
      <c r="K7" s="189">
        <f t="shared" si="0"/>
        <v>24</v>
      </c>
      <c r="L7" s="371">
        <v>5379</v>
      </c>
      <c r="M7" s="147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7">
        <v>3720</v>
      </c>
      <c r="I8" s="128">
        <v>25</v>
      </c>
      <c r="J8" s="326" t="s">
        <v>33</v>
      </c>
      <c r="K8" s="189">
        <f t="shared" si="0"/>
        <v>25</v>
      </c>
      <c r="L8" s="371">
        <v>4582</v>
      </c>
      <c r="M8" s="147"/>
      <c r="N8" s="144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7">
        <v>3427</v>
      </c>
      <c r="I9" s="128">
        <v>13</v>
      </c>
      <c r="J9" s="326" t="s">
        <v>7</v>
      </c>
      <c r="K9" s="189">
        <f t="shared" si="0"/>
        <v>13</v>
      </c>
      <c r="L9" s="371">
        <v>6227</v>
      </c>
      <c r="M9" s="147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7">
        <v>2086</v>
      </c>
      <c r="I10" s="128">
        <v>12</v>
      </c>
      <c r="J10" s="326" t="s">
        <v>22</v>
      </c>
      <c r="K10" s="189">
        <f t="shared" si="0"/>
        <v>12</v>
      </c>
      <c r="L10" s="371">
        <v>1984</v>
      </c>
      <c r="M10" s="147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7">
        <v>1986</v>
      </c>
      <c r="I11" s="128">
        <v>14</v>
      </c>
      <c r="J11" s="326" t="s">
        <v>23</v>
      </c>
      <c r="K11" s="189">
        <f t="shared" si="0"/>
        <v>14</v>
      </c>
      <c r="L11" s="371">
        <v>2759</v>
      </c>
      <c r="M11" s="147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7">
        <v>1477</v>
      </c>
      <c r="I12" s="128">
        <v>9</v>
      </c>
      <c r="J12" s="326" t="s">
        <v>19</v>
      </c>
      <c r="K12" s="189">
        <f t="shared" si="0"/>
        <v>9</v>
      </c>
      <c r="L12" s="371">
        <v>2262</v>
      </c>
      <c r="M12" s="147"/>
      <c r="O12" s="1"/>
      <c r="Q12" s="1"/>
      <c r="R12" s="64"/>
      <c r="S12" s="31"/>
      <c r="T12" s="31"/>
      <c r="U12" s="14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4">
        <v>1178</v>
      </c>
      <c r="I13" s="220">
        <v>17</v>
      </c>
      <c r="J13" s="331" t="s">
        <v>25</v>
      </c>
      <c r="K13" s="389">
        <f t="shared" si="0"/>
        <v>17</v>
      </c>
      <c r="L13" s="342">
        <v>686</v>
      </c>
      <c r="M13" s="148"/>
      <c r="N13" s="149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7">
        <v>1157</v>
      </c>
      <c r="I14" s="190">
        <v>26</v>
      </c>
      <c r="J14" s="412" t="s">
        <v>34</v>
      </c>
      <c r="K14" s="126" t="s">
        <v>9</v>
      </c>
      <c r="L14" s="392">
        <v>126733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7">
        <v>986</v>
      </c>
      <c r="I15" s="128">
        <v>36</v>
      </c>
      <c r="J15" s="326" t="s">
        <v>5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7">
        <v>952</v>
      </c>
      <c r="I16" s="128">
        <v>22</v>
      </c>
      <c r="J16" s="326" t="s">
        <v>30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7">
        <v>779</v>
      </c>
      <c r="I17" s="128">
        <v>20</v>
      </c>
      <c r="J17" s="326" t="s">
        <v>28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1">
        <v>742</v>
      </c>
      <c r="I18" s="128">
        <v>31</v>
      </c>
      <c r="J18" s="326" t="s">
        <v>38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8">
        <v>536</v>
      </c>
      <c r="I19" s="128">
        <v>39</v>
      </c>
      <c r="J19" s="326" t="s">
        <v>43</v>
      </c>
      <c r="K19" s="1"/>
      <c r="L19" s="72" t="s">
        <v>84</v>
      </c>
      <c r="M19" s="143" t="s">
        <v>74</v>
      </c>
      <c r="N19" s="57" t="s">
        <v>92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7">
        <v>511</v>
      </c>
      <c r="I20" s="128">
        <v>29</v>
      </c>
      <c r="J20" s="326" t="s">
        <v>161</v>
      </c>
      <c r="K20" s="189">
        <f>SUM(I4)</f>
        <v>33</v>
      </c>
      <c r="L20" s="326" t="s">
        <v>0</v>
      </c>
      <c r="M20" s="336">
        <v>56692</v>
      </c>
      <c r="N20" s="138">
        <f>SUM(H4)</f>
        <v>63959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50</v>
      </c>
      <c r="B21" s="83" t="s">
        <v>59</v>
      </c>
      <c r="C21" s="83" t="s">
        <v>196</v>
      </c>
      <c r="D21" s="83" t="s">
        <v>182</v>
      </c>
      <c r="E21" s="83" t="s">
        <v>57</v>
      </c>
      <c r="F21" s="83" t="s">
        <v>56</v>
      </c>
      <c r="G21" s="84" t="s">
        <v>58</v>
      </c>
      <c r="H21" s="137">
        <v>437</v>
      </c>
      <c r="I21" s="128">
        <v>6</v>
      </c>
      <c r="J21" s="326" t="s">
        <v>16</v>
      </c>
      <c r="K21" s="189">
        <f aca="true" t="shared" si="1" ref="K21:K29">SUM(I5)</f>
        <v>34</v>
      </c>
      <c r="L21" s="326" t="s">
        <v>1</v>
      </c>
      <c r="M21" s="337">
        <v>18303</v>
      </c>
      <c r="N21" s="138">
        <f aca="true" t="shared" si="2" ref="N21:N29">SUM(H5)</f>
        <v>19379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6" t="s">
        <v>0</v>
      </c>
      <c r="C22" s="58">
        <f>SUM(H4)</f>
        <v>63959</v>
      </c>
      <c r="D22" s="150">
        <f>SUM(L4)</f>
        <v>47020</v>
      </c>
      <c r="E22" s="79">
        <f aca="true" t="shared" si="3" ref="E22:E31">SUM(N20/M20*100)</f>
        <v>112.81838707401397</v>
      </c>
      <c r="F22" s="73">
        <f aca="true" t="shared" si="4" ref="F22:F32">SUM(C22/D22*100)</f>
        <v>136.02509570395574</v>
      </c>
      <c r="G22" s="86"/>
      <c r="H22" s="137">
        <v>418</v>
      </c>
      <c r="I22" s="128">
        <v>21</v>
      </c>
      <c r="J22" s="326" t="s">
        <v>29</v>
      </c>
      <c r="K22" s="189">
        <f t="shared" si="1"/>
        <v>40</v>
      </c>
      <c r="L22" s="326" t="s">
        <v>2</v>
      </c>
      <c r="M22" s="337">
        <v>16924</v>
      </c>
      <c r="N22" s="138">
        <f t="shared" si="2"/>
        <v>18408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6" t="s">
        <v>1</v>
      </c>
      <c r="C23" s="58">
        <f aca="true" t="shared" si="5" ref="C23:C31">SUM(H5)</f>
        <v>19379</v>
      </c>
      <c r="D23" s="150">
        <f aca="true" t="shared" si="6" ref="D23:D31">SUM(L5)</f>
        <v>22920</v>
      </c>
      <c r="E23" s="79">
        <f t="shared" si="3"/>
        <v>105.87881768016172</v>
      </c>
      <c r="F23" s="73">
        <f t="shared" si="4"/>
        <v>84.55061082024433</v>
      </c>
      <c r="G23" s="86"/>
      <c r="H23" s="137">
        <v>190</v>
      </c>
      <c r="I23" s="128">
        <v>18</v>
      </c>
      <c r="J23" s="326" t="s">
        <v>26</v>
      </c>
      <c r="K23" s="189">
        <f t="shared" si="1"/>
        <v>24</v>
      </c>
      <c r="L23" s="326" t="s">
        <v>32</v>
      </c>
      <c r="M23" s="337">
        <v>7091</v>
      </c>
      <c r="N23" s="138">
        <f t="shared" si="2"/>
        <v>6897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6" t="s">
        <v>2</v>
      </c>
      <c r="C24" s="58">
        <f t="shared" si="5"/>
        <v>18408</v>
      </c>
      <c r="D24" s="150">
        <f t="shared" si="6"/>
        <v>22405</v>
      </c>
      <c r="E24" s="79">
        <f t="shared" si="3"/>
        <v>108.76861262112976</v>
      </c>
      <c r="F24" s="73">
        <f t="shared" si="4"/>
        <v>82.1602320910511</v>
      </c>
      <c r="G24" s="86"/>
      <c r="H24" s="137">
        <v>175</v>
      </c>
      <c r="I24" s="128">
        <v>30</v>
      </c>
      <c r="J24" s="326" t="s">
        <v>37</v>
      </c>
      <c r="K24" s="189">
        <f t="shared" si="1"/>
        <v>25</v>
      </c>
      <c r="L24" s="326" t="s">
        <v>33</v>
      </c>
      <c r="M24" s="337">
        <v>4372</v>
      </c>
      <c r="N24" s="138">
        <f t="shared" si="2"/>
        <v>3720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6" t="s">
        <v>32</v>
      </c>
      <c r="C25" s="58">
        <f t="shared" si="5"/>
        <v>6897</v>
      </c>
      <c r="D25" s="150">
        <f t="shared" si="6"/>
        <v>5379</v>
      </c>
      <c r="E25" s="79">
        <f t="shared" si="3"/>
        <v>97.26413763926104</v>
      </c>
      <c r="F25" s="73">
        <f t="shared" si="4"/>
        <v>128.2208588957055</v>
      </c>
      <c r="G25" s="86"/>
      <c r="H25" s="137">
        <v>171</v>
      </c>
      <c r="I25" s="128">
        <v>11</v>
      </c>
      <c r="J25" s="326" t="s">
        <v>21</v>
      </c>
      <c r="K25" s="189">
        <f t="shared" si="1"/>
        <v>13</v>
      </c>
      <c r="L25" s="326" t="s">
        <v>7</v>
      </c>
      <c r="M25" s="337">
        <v>5796</v>
      </c>
      <c r="N25" s="138">
        <f t="shared" si="2"/>
        <v>3427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6" t="s">
        <v>33</v>
      </c>
      <c r="C26" s="58">
        <f t="shared" si="5"/>
        <v>3720</v>
      </c>
      <c r="D26" s="150">
        <f t="shared" si="6"/>
        <v>4582</v>
      </c>
      <c r="E26" s="79">
        <f t="shared" si="3"/>
        <v>85.08691674290942</v>
      </c>
      <c r="F26" s="73">
        <f t="shared" si="4"/>
        <v>81.18725447402882</v>
      </c>
      <c r="G26" s="96"/>
      <c r="H26" s="137">
        <v>163</v>
      </c>
      <c r="I26" s="128">
        <v>32</v>
      </c>
      <c r="J26" s="326" t="s">
        <v>39</v>
      </c>
      <c r="K26" s="189">
        <f t="shared" si="1"/>
        <v>12</v>
      </c>
      <c r="L26" s="326" t="s">
        <v>22</v>
      </c>
      <c r="M26" s="337">
        <v>2829</v>
      </c>
      <c r="N26" s="138">
        <f t="shared" si="2"/>
        <v>2086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6" t="s">
        <v>7</v>
      </c>
      <c r="C27" s="58">
        <f t="shared" si="5"/>
        <v>3427</v>
      </c>
      <c r="D27" s="150">
        <f t="shared" si="6"/>
        <v>6227</v>
      </c>
      <c r="E27" s="79">
        <f t="shared" si="3"/>
        <v>59.12698412698413</v>
      </c>
      <c r="F27" s="73">
        <f t="shared" si="4"/>
        <v>55.034527059579254</v>
      </c>
      <c r="G27" s="100"/>
      <c r="H27" s="137">
        <v>72</v>
      </c>
      <c r="I27" s="128">
        <v>1</v>
      </c>
      <c r="J27" s="326" t="s">
        <v>4</v>
      </c>
      <c r="K27" s="189">
        <f t="shared" si="1"/>
        <v>14</v>
      </c>
      <c r="L27" s="326" t="s">
        <v>23</v>
      </c>
      <c r="M27" s="337">
        <v>2349</v>
      </c>
      <c r="N27" s="138">
        <f t="shared" si="2"/>
        <v>1986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6" t="s">
        <v>22</v>
      </c>
      <c r="C28" s="58">
        <f t="shared" si="5"/>
        <v>2086</v>
      </c>
      <c r="D28" s="150">
        <f t="shared" si="6"/>
        <v>1984</v>
      </c>
      <c r="E28" s="79">
        <f t="shared" si="3"/>
        <v>73.73630258041712</v>
      </c>
      <c r="F28" s="73">
        <f t="shared" si="4"/>
        <v>105.14112903225808</v>
      </c>
      <c r="G28" s="86"/>
      <c r="H28" s="137">
        <v>42</v>
      </c>
      <c r="I28" s="128">
        <v>38</v>
      </c>
      <c r="J28" s="326" t="s">
        <v>42</v>
      </c>
      <c r="K28" s="189">
        <f t="shared" si="1"/>
        <v>9</v>
      </c>
      <c r="L28" s="326" t="s">
        <v>19</v>
      </c>
      <c r="M28" s="337">
        <v>1493</v>
      </c>
      <c r="N28" s="138">
        <f t="shared" si="2"/>
        <v>1477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6" t="s">
        <v>23</v>
      </c>
      <c r="C29" s="58">
        <f t="shared" si="5"/>
        <v>1986</v>
      </c>
      <c r="D29" s="150">
        <f t="shared" si="6"/>
        <v>2759</v>
      </c>
      <c r="E29" s="79">
        <f t="shared" si="3"/>
        <v>84.54661558109834</v>
      </c>
      <c r="F29" s="73">
        <f t="shared" si="4"/>
        <v>71.98260239217107</v>
      </c>
      <c r="G29" s="97"/>
      <c r="H29" s="137">
        <v>32</v>
      </c>
      <c r="I29" s="128">
        <v>15</v>
      </c>
      <c r="J29" s="326" t="s">
        <v>24</v>
      </c>
      <c r="K29" s="389">
        <f t="shared" si="1"/>
        <v>17</v>
      </c>
      <c r="L29" s="331" t="s">
        <v>25</v>
      </c>
      <c r="M29" s="390">
        <v>1217</v>
      </c>
      <c r="N29" s="138">
        <f t="shared" si="2"/>
        <v>1178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6" t="s">
        <v>19</v>
      </c>
      <c r="C30" s="58">
        <f t="shared" si="5"/>
        <v>1477</v>
      </c>
      <c r="D30" s="150">
        <f t="shared" si="6"/>
        <v>2262</v>
      </c>
      <c r="E30" s="79">
        <f t="shared" si="3"/>
        <v>98.92833221701272</v>
      </c>
      <c r="F30" s="73">
        <f t="shared" si="4"/>
        <v>65.29619805481875</v>
      </c>
      <c r="G30" s="96"/>
      <c r="H30" s="137">
        <v>11</v>
      </c>
      <c r="I30" s="128">
        <v>4</v>
      </c>
      <c r="J30" s="326" t="s">
        <v>14</v>
      </c>
      <c r="K30" s="180"/>
      <c r="L30" s="331" t="s">
        <v>153</v>
      </c>
      <c r="M30" s="391">
        <v>123793</v>
      </c>
      <c r="N30" s="138">
        <f>SUM(H44)</f>
        <v>129898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1" t="s">
        <v>25</v>
      </c>
      <c r="C31" s="58">
        <f t="shared" si="5"/>
        <v>1178</v>
      </c>
      <c r="D31" s="150">
        <f t="shared" si="6"/>
        <v>686</v>
      </c>
      <c r="E31" s="80">
        <f t="shared" si="3"/>
        <v>96.79539852095317</v>
      </c>
      <c r="F31" s="87">
        <f t="shared" si="4"/>
        <v>171.7201166180758</v>
      </c>
      <c r="G31" s="99"/>
      <c r="H31" s="137">
        <v>6</v>
      </c>
      <c r="I31" s="128">
        <v>16</v>
      </c>
      <c r="J31" s="326" t="s">
        <v>3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64</v>
      </c>
      <c r="C32" s="91">
        <f>SUM(H44)</f>
        <v>129898</v>
      </c>
      <c r="D32" s="91">
        <f>SUM(L14)</f>
        <v>126733</v>
      </c>
      <c r="E32" s="92">
        <f>SUM(N30/M30*100)</f>
        <v>104.93161972001647</v>
      </c>
      <c r="F32" s="87">
        <f t="shared" si="4"/>
        <v>102.49737637395154</v>
      </c>
      <c r="G32" s="95"/>
      <c r="H32" s="138">
        <v>1</v>
      </c>
      <c r="I32" s="128">
        <v>23</v>
      </c>
      <c r="J32" s="326" t="s">
        <v>31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7">
        <v>0</v>
      </c>
      <c r="I33" s="128">
        <v>2</v>
      </c>
      <c r="J33" s="326" t="s">
        <v>6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1">
        <v>0</v>
      </c>
      <c r="I34" s="128">
        <v>3</v>
      </c>
      <c r="J34" s="326" t="s">
        <v>13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50">
        <v>0</v>
      </c>
      <c r="I35" s="128">
        <v>5</v>
      </c>
      <c r="J35" s="326" t="s">
        <v>15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7">
        <v>0</v>
      </c>
      <c r="I36" s="128">
        <v>7</v>
      </c>
      <c r="J36" s="326" t="s">
        <v>17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7">
        <v>0</v>
      </c>
      <c r="I37" s="128">
        <v>8</v>
      </c>
      <c r="J37" s="326" t="s">
        <v>18</v>
      </c>
      <c r="K37" s="61"/>
      <c r="L37" s="31"/>
      <c r="Q37" s="1"/>
      <c r="R37" s="64"/>
      <c r="S37" s="31"/>
      <c r="T37" s="31"/>
      <c r="U37" s="31"/>
      <c r="V37" s="140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37">
        <v>0</v>
      </c>
      <c r="I38" s="128">
        <v>10</v>
      </c>
      <c r="J38" s="326" t="s">
        <v>20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7">
        <v>0</v>
      </c>
      <c r="I39" s="128">
        <v>19</v>
      </c>
      <c r="J39" s="326" t="s">
        <v>27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7">
        <v>0</v>
      </c>
      <c r="I40" s="128">
        <v>27</v>
      </c>
      <c r="J40" s="326" t="s">
        <v>35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7">
        <v>0</v>
      </c>
      <c r="I41" s="128">
        <v>28</v>
      </c>
      <c r="J41" s="326" t="s">
        <v>36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7">
        <v>0</v>
      </c>
      <c r="I42" s="128">
        <v>35</v>
      </c>
      <c r="J42" s="326" t="s">
        <v>40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7">
        <v>0</v>
      </c>
      <c r="I43" s="128">
        <v>37</v>
      </c>
      <c r="J43" s="326" t="s">
        <v>41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5">
        <f>SUM(H4:H43)</f>
        <v>129898</v>
      </c>
      <c r="I44" s="5"/>
      <c r="J44" s="325" t="s">
        <v>179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55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395" t="s">
        <v>196</v>
      </c>
      <c r="I48" s="5"/>
      <c r="J48" s="382" t="s">
        <v>177</v>
      </c>
      <c r="K48" s="126"/>
      <c r="L48" s="406" t="s">
        <v>187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172</v>
      </c>
      <c r="I49" s="5"/>
      <c r="J49" s="238" t="s">
        <v>12</v>
      </c>
      <c r="K49" s="151"/>
      <c r="L49" s="145" t="s">
        <v>172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8">
        <v>22929</v>
      </c>
      <c r="I50" s="326">
        <v>16</v>
      </c>
      <c r="J50" s="325" t="s">
        <v>3</v>
      </c>
      <c r="K50" s="192">
        <f>SUM(I50)</f>
        <v>16</v>
      </c>
      <c r="L50" s="407">
        <v>26234</v>
      </c>
      <c r="M50" s="123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7">
        <v>18622</v>
      </c>
      <c r="I51" s="326">
        <v>36</v>
      </c>
      <c r="J51" s="325" t="s">
        <v>5</v>
      </c>
      <c r="K51" s="192">
        <f aca="true" t="shared" si="7" ref="K51:K59">SUM(I51)</f>
        <v>36</v>
      </c>
      <c r="L51" s="408">
        <v>23555</v>
      </c>
      <c r="M51" s="123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7">
        <v>15874</v>
      </c>
      <c r="I52" s="326">
        <v>26</v>
      </c>
      <c r="J52" s="325" t="s">
        <v>34</v>
      </c>
      <c r="K52" s="192">
        <f t="shared" si="7"/>
        <v>26</v>
      </c>
      <c r="L52" s="408">
        <v>11734</v>
      </c>
      <c r="M52" s="123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7">
        <v>13862</v>
      </c>
      <c r="I53" s="326">
        <v>38</v>
      </c>
      <c r="J53" s="325" t="s">
        <v>42</v>
      </c>
      <c r="K53" s="192">
        <f t="shared" si="7"/>
        <v>38</v>
      </c>
      <c r="L53" s="408">
        <v>20004</v>
      </c>
      <c r="M53" s="123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50</v>
      </c>
      <c r="B54" s="83" t="s">
        <v>59</v>
      </c>
      <c r="C54" s="83" t="s">
        <v>196</v>
      </c>
      <c r="D54" s="83" t="s">
        <v>182</v>
      </c>
      <c r="E54" s="83" t="s">
        <v>57</v>
      </c>
      <c r="F54" s="83" t="s">
        <v>56</v>
      </c>
      <c r="G54" s="84" t="s">
        <v>58</v>
      </c>
      <c r="H54" s="137">
        <v>13196</v>
      </c>
      <c r="I54" s="326">
        <v>40</v>
      </c>
      <c r="J54" s="325" t="s">
        <v>2</v>
      </c>
      <c r="K54" s="192">
        <f t="shared" si="7"/>
        <v>40</v>
      </c>
      <c r="L54" s="408">
        <v>8093</v>
      </c>
      <c r="M54" s="123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5" t="s">
        <v>3</v>
      </c>
      <c r="C55" s="58">
        <f>SUM(H50)</f>
        <v>22929</v>
      </c>
      <c r="D55" s="9">
        <f>SUM(L50)</f>
        <v>26234</v>
      </c>
      <c r="E55" s="73">
        <f>SUM(N66/M66*100)</f>
        <v>105.154781013529</v>
      </c>
      <c r="F55" s="73">
        <f aca="true" t="shared" si="8" ref="F55:F65">SUM(C55/D55*100)</f>
        <v>87.40184493405503</v>
      </c>
      <c r="G55" s="86"/>
      <c r="H55" s="137">
        <v>8952</v>
      </c>
      <c r="I55" s="326">
        <v>24</v>
      </c>
      <c r="J55" s="325" t="s">
        <v>32</v>
      </c>
      <c r="K55" s="192">
        <f t="shared" si="7"/>
        <v>24</v>
      </c>
      <c r="L55" s="408">
        <v>7359</v>
      </c>
      <c r="M55" s="123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5" t="s">
        <v>5</v>
      </c>
      <c r="C56" s="58">
        <f aca="true" t="shared" si="9" ref="C56:C64">SUM(H51)</f>
        <v>18622</v>
      </c>
      <c r="D56" s="9">
        <f aca="true" t="shared" si="10" ref="D56:D64">SUM(L51)</f>
        <v>23555</v>
      </c>
      <c r="E56" s="73">
        <f aca="true" t="shared" si="11" ref="E56:E65">SUM(N67/M67*100)</f>
        <v>104.12077159630975</v>
      </c>
      <c r="F56" s="73">
        <f t="shared" si="8"/>
        <v>79.05752494162599</v>
      </c>
      <c r="G56" s="86"/>
      <c r="H56" s="137">
        <v>7233</v>
      </c>
      <c r="I56" s="326">
        <v>33</v>
      </c>
      <c r="J56" s="325" t="s">
        <v>0</v>
      </c>
      <c r="K56" s="192">
        <f t="shared" si="7"/>
        <v>33</v>
      </c>
      <c r="L56" s="408">
        <v>5748</v>
      </c>
      <c r="M56" s="123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5" t="s">
        <v>34</v>
      </c>
      <c r="C57" s="58">
        <f t="shared" si="9"/>
        <v>15874</v>
      </c>
      <c r="D57" s="9">
        <f t="shared" si="10"/>
        <v>11734</v>
      </c>
      <c r="E57" s="73">
        <f t="shared" si="11"/>
        <v>99.88673546438459</v>
      </c>
      <c r="F57" s="73">
        <f t="shared" si="8"/>
        <v>135.28208624509972</v>
      </c>
      <c r="G57" s="86"/>
      <c r="H57" s="137">
        <v>6643</v>
      </c>
      <c r="I57" s="326">
        <v>17</v>
      </c>
      <c r="J57" s="325" t="s">
        <v>25</v>
      </c>
      <c r="K57" s="192">
        <f t="shared" si="7"/>
        <v>17</v>
      </c>
      <c r="L57" s="408">
        <v>43547</v>
      </c>
      <c r="M57" s="123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5" t="s">
        <v>42</v>
      </c>
      <c r="C58" s="58">
        <f t="shared" si="9"/>
        <v>13862</v>
      </c>
      <c r="D58" s="9">
        <f t="shared" si="10"/>
        <v>20004</v>
      </c>
      <c r="E58" s="73">
        <f t="shared" si="11"/>
        <v>105.77642121327737</v>
      </c>
      <c r="F58" s="73">
        <f t="shared" si="8"/>
        <v>69.29614077184563</v>
      </c>
      <c r="G58" s="86"/>
      <c r="H58" s="229">
        <v>5607</v>
      </c>
      <c r="I58" s="329">
        <v>25</v>
      </c>
      <c r="J58" s="329" t="s">
        <v>33</v>
      </c>
      <c r="K58" s="192">
        <f t="shared" si="7"/>
        <v>25</v>
      </c>
      <c r="L58" s="408">
        <v>4559</v>
      </c>
      <c r="M58" s="123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5" t="s">
        <v>2</v>
      </c>
      <c r="C59" s="58">
        <f t="shared" si="9"/>
        <v>13196</v>
      </c>
      <c r="D59" s="9">
        <f t="shared" si="10"/>
        <v>8093</v>
      </c>
      <c r="E59" s="73">
        <f t="shared" si="11"/>
        <v>98.85384673009214</v>
      </c>
      <c r="F59" s="73">
        <f t="shared" si="8"/>
        <v>163.0544915358952</v>
      </c>
      <c r="G59" s="96"/>
      <c r="H59" s="221">
        <v>3719</v>
      </c>
      <c r="I59" s="331">
        <v>14</v>
      </c>
      <c r="J59" s="330" t="s">
        <v>23</v>
      </c>
      <c r="K59" s="192">
        <f t="shared" si="7"/>
        <v>14</v>
      </c>
      <c r="L59" s="409">
        <v>2820</v>
      </c>
      <c r="M59" s="123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5" t="s">
        <v>32</v>
      </c>
      <c r="C60" s="58">
        <f t="shared" si="9"/>
        <v>8952</v>
      </c>
      <c r="D60" s="9">
        <f t="shared" si="10"/>
        <v>7359</v>
      </c>
      <c r="E60" s="73">
        <f t="shared" si="11"/>
        <v>112.98750473305566</v>
      </c>
      <c r="F60" s="73">
        <f t="shared" si="8"/>
        <v>121.64696290256829</v>
      </c>
      <c r="G60" s="86"/>
      <c r="H60" s="137">
        <v>3155</v>
      </c>
      <c r="I60" s="412">
        <v>37</v>
      </c>
      <c r="J60" s="375" t="s">
        <v>41</v>
      </c>
      <c r="K60" s="126" t="s">
        <v>9</v>
      </c>
      <c r="L60" s="410">
        <v>182433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5" t="s">
        <v>0</v>
      </c>
      <c r="C61" s="58">
        <f t="shared" si="9"/>
        <v>7233</v>
      </c>
      <c r="D61" s="9">
        <f t="shared" si="10"/>
        <v>5748</v>
      </c>
      <c r="E61" s="73">
        <f t="shared" si="11"/>
        <v>80.86985688729875</v>
      </c>
      <c r="F61" s="73">
        <f t="shared" si="8"/>
        <v>125.83507306889352</v>
      </c>
      <c r="G61" s="86"/>
      <c r="H61" s="137">
        <v>3099</v>
      </c>
      <c r="I61" s="326">
        <v>34</v>
      </c>
      <c r="J61" s="325" t="s">
        <v>1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5" t="s">
        <v>25</v>
      </c>
      <c r="C62" s="58">
        <f t="shared" si="9"/>
        <v>6643</v>
      </c>
      <c r="D62" s="9">
        <f t="shared" si="10"/>
        <v>43547</v>
      </c>
      <c r="E62" s="73">
        <f t="shared" si="11"/>
        <v>118.20284697508896</v>
      </c>
      <c r="F62" s="73">
        <f t="shared" si="8"/>
        <v>15.254782189358624</v>
      </c>
      <c r="G62" s="97"/>
      <c r="H62" s="137">
        <v>2849</v>
      </c>
      <c r="I62" s="326">
        <v>30</v>
      </c>
      <c r="J62" s="325" t="s">
        <v>170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29" t="s">
        <v>33</v>
      </c>
      <c r="C63" s="58">
        <f t="shared" si="9"/>
        <v>5607</v>
      </c>
      <c r="D63" s="9">
        <f t="shared" si="10"/>
        <v>4559</v>
      </c>
      <c r="E63" s="73">
        <f t="shared" si="11"/>
        <v>94.82496194824962</v>
      </c>
      <c r="F63" s="73">
        <f t="shared" si="8"/>
        <v>122.98749725817063</v>
      </c>
      <c r="G63" s="96"/>
      <c r="H63" s="137">
        <v>2600</v>
      </c>
      <c r="I63" s="325">
        <v>18</v>
      </c>
      <c r="J63" s="325" t="s">
        <v>26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0" t="s">
        <v>23</v>
      </c>
      <c r="C64" s="58">
        <f t="shared" si="9"/>
        <v>3719</v>
      </c>
      <c r="D64" s="9">
        <f t="shared" si="10"/>
        <v>2820</v>
      </c>
      <c r="E64" s="81">
        <f t="shared" si="11"/>
        <v>169.9725776965265</v>
      </c>
      <c r="F64" s="81">
        <f t="shared" si="8"/>
        <v>131.8794326241135</v>
      </c>
      <c r="G64" s="99"/>
      <c r="H64" s="191">
        <v>2333</v>
      </c>
      <c r="I64" s="325">
        <v>39</v>
      </c>
      <c r="J64" s="325" t="s">
        <v>43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64</v>
      </c>
      <c r="C65" s="91">
        <f>SUM(H90)</f>
        <v>137336</v>
      </c>
      <c r="D65" s="91">
        <f>SUM(L60)</f>
        <v>182433</v>
      </c>
      <c r="E65" s="94">
        <f t="shared" si="11"/>
        <v>102.44138949598323</v>
      </c>
      <c r="F65" s="94">
        <f t="shared" si="8"/>
        <v>75.28023986888337</v>
      </c>
      <c r="G65" s="95"/>
      <c r="H65" s="138">
        <v>1457</v>
      </c>
      <c r="I65" s="326">
        <v>35</v>
      </c>
      <c r="J65" s="325" t="s">
        <v>40</v>
      </c>
      <c r="K65" s="1"/>
      <c r="L65" s="411" t="s">
        <v>177</v>
      </c>
      <c r="M65" s="233" t="s">
        <v>99</v>
      </c>
      <c r="N65" t="s">
        <v>92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7">
        <v>1399</v>
      </c>
      <c r="I66" s="326">
        <v>29</v>
      </c>
      <c r="J66" s="325" t="s">
        <v>161</v>
      </c>
      <c r="K66" s="183">
        <f>SUM(I50)</f>
        <v>16</v>
      </c>
      <c r="L66" s="325" t="s">
        <v>3</v>
      </c>
      <c r="M66" s="345">
        <v>21805</v>
      </c>
      <c r="N66" s="138">
        <f>SUM(H50)</f>
        <v>22929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7">
        <v>1282</v>
      </c>
      <c r="I67" s="325">
        <v>15</v>
      </c>
      <c r="J67" s="325" t="s">
        <v>24</v>
      </c>
      <c r="K67" s="183">
        <f aca="true" t="shared" si="12" ref="K67:K75">SUM(I51)</f>
        <v>36</v>
      </c>
      <c r="L67" s="325" t="s">
        <v>5</v>
      </c>
      <c r="M67" s="346">
        <v>17885</v>
      </c>
      <c r="N67" s="138">
        <f aca="true" t="shared" si="13" ref="N67:N75">SUM(H51)</f>
        <v>18622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7">
        <v>886</v>
      </c>
      <c r="I68" s="325">
        <v>1</v>
      </c>
      <c r="J68" s="325" t="s">
        <v>4</v>
      </c>
      <c r="K68" s="183">
        <f t="shared" si="12"/>
        <v>26</v>
      </c>
      <c r="L68" s="325" t="s">
        <v>34</v>
      </c>
      <c r="M68" s="346">
        <v>15892</v>
      </c>
      <c r="N68" s="138">
        <f t="shared" si="13"/>
        <v>15874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7">
        <v>459</v>
      </c>
      <c r="I69" s="325">
        <v>9</v>
      </c>
      <c r="J69" s="325" t="s">
        <v>19</v>
      </c>
      <c r="K69" s="183">
        <f t="shared" si="12"/>
        <v>38</v>
      </c>
      <c r="L69" s="325" t="s">
        <v>42</v>
      </c>
      <c r="M69" s="346">
        <v>13105</v>
      </c>
      <c r="N69" s="138">
        <f t="shared" si="13"/>
        <v>13862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7">
        <v>291</v>
      </c>
      <c r="I70" s="325">
        <v>27</v>
      </c>
      <c r="J70" s="325" t="s">
        <v>35</v>
      </c>
      <c r="K70" s="183">
        <f t="shared" si="12"/>
        <v>40</v>
      </c>
      <c r="L70" s="325" t="s">
        <v>2</v>
      </c>
      <c r="M70" s="346">
        <v>13349</v>
      </c>
      <c r="N70" s="138">
        <f t="shared" si="13"/>
        <v>13196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7">
        <v>253</v>
      </c>
      <c r="I71" s="325">
        <v>22</v>
      </c>
      <c r="J71" s="325" t="s">
        <v>30</v>
      </c>
      <c r="K71" s="183">
        <f t="shared" si="12"/>
        <v>24</v>
      </c>
      <c r="L71" s="325" t="s">
        <v>32</v>
      </c>
      <c r="M71" s="346">
        <v>7923</v>
      </c>
      <c r="N71" s="138">
        <f t="shared" si="13"/>
        <v>8952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7">
        <v>174</v>
      </c>
      <c r="I72" s="325">
        <v>21</v>
      </c>
      <c r="J72" s="325" t="s">
        <v>29</v>
      </c>
      <c r="K72" s="183">
        <f t="shared" si="12"/>
        <v>33</v>
      </c>
      <c r="L72" s="325" t="s">
        <v>0</v>
      </c>
      <c r="M72" s="346">
        <v>8944</v>
      </c>
      <c r="N72" s="138">
        <f t="shared" si="13"/>
        <v>7233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7">
        <v>169</v>
      </c>
      <c r="I73" s="325">
        <v>13</v>
      </c>
      <c r="J73" s="325" t="s">
        <v>7</v>
      </c>
      <c r="K73" s="183">
        <f t="shared" si="12"/>
        <v>17</v>
      </c>
      <c r="L73" s="325" t="s">
        <v>25</v>
      </c>
      <c r="M73" s="346">
        <v>5620</v>
      </c>
      <c r="N73" s="138">
        <f t="shared" si="13"/>
        <v>6643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7">
        <v>159</v>
      </c>
      <c r="I74" s="325">
        <v>28</v>
      </c>
      <c r="J74" s="325" t="s">
        <v>36</v>
      </c>
      <c r="K74" s="183">
        <f t="shared" si="12"/>
        <v>25</v>
      </c>
      <c r="L74" s="329" t="s">
        <v>33</v>
      </c>
      <c r="M74" s="346">
        <v>5913</v>
      </c>
      <c r="N74" s="138">
        <f t="shared" si="13"/>
        <v>5607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7">
        <v>59</v>
      </c>
      <c r="I75" s="325">
        <v>4</v>
      </c>
      <c r="J75" s="325" t="s">
        <v>14</v>
      </c>
      <c r="K75" s="183">
        <f t="shared" si="12"/>
        <v>14</v>
      </c>
      <c r="L75" s="330" t="s">
        <v>23</v>
      </c>
      <c r="M75" s="347">
        <v>2188</v>
      </c>
      <c r="N75" s="138">
        <f t="shared" si="13"/>
        <v>3719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7">
        <v>59</v>
      </c>
      <c r="I76" s="325">
        <v>23</v>
      </c>
      <c r="J76" s="325" t="s">
        <v>31</v>
      </c>
      <c r="K76" s="5"/>
      <c r="L76" s="330" t="s">
        <v>191</v>
      </c>
      <c r="M76" s="348">
        <v>134063</v>
      </c>
      <c r="N76" s="344">
        <f>SUM(H90)</f>
        <v>137336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7">
        <v>12</v>
      </c>
      <c r="I77" s="325">
        <v>2</v>
      </c>
      <c r="J77" s="325" t="s">
        <v>6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8">
        <v>3</v>
      </c>
      <c r="I78" s="325">
        <v>19</v>
      </c>
      <c r="J78" s="325" t="s">
        <v>27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7">
        <v>1</v>
      </c>
      <c r="I79" s="325">
        <v>11</v>
      </c>
      <c r="J79" s="325" t="s">
        <v>21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1">
        <v>0</v>
      </c>
      <c r="I80" s="325">
        <v>3</v>
      </c>
      <c r="J80" s="325" t="s">
        <v>13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8">
        <v>0</v>
      </c>
      <c r="I81" s="325">
        <v>5</v>
      </c>
      <c r="J81" s="325" t="s">
        <v>15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7">
        <v>0</v>
      </c>
      <c r="I82" s="325">
        <v>6</v>
      </c>
      <c r="J82" s="325" t="s">
        <v>16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417">
        <v>0</v>
      </c>
      <c r="I83" s="325">
        <v>7</v>
      </c>
      <c r="J83" s="325" t="s">
        <v>17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7">
        <v>0</v>
      </c>
      <c r="I84" s="325">
        <v>8</v>
      </c>
      <c r="J84" s="325" t="s">
        <v>18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7">
        <v>0</v>
      </c>
      <c r="I85" s="325">
        <v>10</v>
      </c>
      <c r="J85" s="325" t="s">
        <v>20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7">
        <v>0</v>
      </c>
      <c r="I86" s="326">
        <v>12</v>
      </c>
      <c r="J86" s="326" t="s">
        <v>22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7">
        <v>0</v>
      </c>
      <c r="I87" s="325">
        <v>20</v>
      </c>
      <c r="J87" s="325" t="s">
        <v>28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7">
        <v>0</v>
      </c>
      <c r="I88" s="325">
        <v>31</v>
      </c>
      <c r="J88" s="325" t="s">
        <v>38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7">
        <v>0</v>
      </c>
      <c r="I89" s="325">
        <v>32</v>
      </c>
      <c r="J89" s="325" t="s">
        <v>39</v>
      </c>
      <c r="K89" s="61"/>
      <c r="L89" s="31"/>
    </row>
    <row r="90" spans="8:12" ht="13.5" customHeight="1">
      <c r="H90" s="185">
        <f>SUM(H50:H89)</f>
        <v>137336</v>
      </c>
      <c r="I90" s="5"/>
      <c r="J90" s="10" t="s">
        <v>54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3" t="s">
        <v>229</v>
      </c>
      <c r="B1" s="463"/>
      <c r="C1" s="463"/>
      <c r="D1" s="463"/>
      <c r="E1" s="463"/>
      <c r="F1" s="463"/>
      <c r="G1" s="463"/>
      <c r="I1" s="157" t="s">
        <v>79</v>
      </c>
    </row>
    <row r="2" spans="1:12" ht="13.5">
      <c r="A2" s="1"/>
      <c r="B2" s="1"/>
      <c r="C2" s="1"/>
      <c r="D2" s="1"/>
      <c r="E2" s="1"/>
      <c r="F2" s="1"/>
      <c r="G2" s="1"/>
      <c r="I2" s="235" t="s">
        <v>196</v>
      </c>
      <c r="J2" s="235" t="s">
        <v>201</v>
      </c>
      <c r="K2" s="232" t="s">
        <v>182</v>
      </c>
      <c r="L2" s="232" t="s">
        <v>188</v>
      </c>
    </row>
    <row r="3" spans="9:12" ht="13.5">
      <c r="I3" s="42" t="s">
        <v>95</v>
      </c>
      <c r="J3" s="184">
        <v>183222</v>
      </c>
      <c r="K3" s="42" t="s">
        <v>95</v>
      </c>
      <c r="L3" s="196">
        <v>234252</v>
      </c>
    </row>
    <row r="4" spans="9:12" ht="13.5">
      <c r="I4" s="42" t="s">
        <v>143</v>
      </c>
      <c r="J4" s="184">
        <v>78487</v>
      </c>
      <c r="K4" s="42" t="s">
        <v>143</v>
      </c>
      <c r="L4" s="196">
        <v>80957</v>
      </c>
    </row>
    <row r="5" spans="9:12" ht="13.5">
      <c r="I5" s="42" t="s">
        <v>146</v>
      </c>
      <c r="J5" s="184">
        <v>73610</v>
      </c>
      <c r="K5" s="42" t="s">
        <v>146</v>
      </c>
      <c r="L5" s="196">
        <v>67111</v>
      </c>
    </row>
    <row r="6" spans="9:12" ht="13.5">
      <c r="I6" s="42" t="s">
        <v>148</v>
      </c>
      <c r="J6" s="184">
        <v>71985</v>
      </c>
      <c r="K6" s="42" t="s">
        <v>148</v>
      </c>
      <c r="L6" s="196">
        <v>109700</v>
      </c>
    </row>
    <row r="7" spans="9:12" ht="13.5">
      <c r="I7" s="42" t="s">
        <v>97</v>
      </c>
      <c r="J7" s="184">
        <v>61664</v>
      </c>
      <c r="K7" s="42" t="s">
        <v>97</v>
      </c>
      <c r="L7" s="196">
        <v>69294</v>
      </c>
    </row>
    <row r="8" spans="9:12" ht="13.5">
      <c r="I8" s="112" t="s">
        <v>145</v>
      </c>
      <c r="J8" s="184">
        <v>52036</v>
      </c>
      <c r="K8" s="112" t="s">
        <v>145</v>
      </c>
      <c r="L8" s="196">
        <v>47422</v>
      </c>
    </row>
    <row r="9" spans="9:12" ht="13.5">
      <c r="I9" s="112" t="s">
        <v>159</v>
      </c>
      <c r="J9" s="184">
        <v>47956</v>
      </c>
      <c r="K9" s="112" t="s">
        <v>159</v>
      </c>
      <c r="L9" s="196">
        <v>46943</v>
      </c>
    </row>
    <row r="10" spans="9:12" ht="13.5">
      <c r="I10" s="112" t="s">
        <v>158</v>
      </c>
      <c r="J10" s="184">
        <v>39952</v>
      </c>
      <c r="K10" s="112" t="s">
        <v>158</v>
      </c>
      <c r="L10" s="196">
        <v>53119</v>
      </c>
    </row>
    <row r="11" spans="9:12" ht="13.5">
      <c r="I11" s="112" t="s">
        <v>150</v>
      </c>
      <c r="J11" s="184">
        <v>38229</v>
      </c>
      <c r="K11" s="112" t="s">
        <v>150</v>
      </c>
      <c r="L11" s="196">
        <v>42420</v>
      </c>
    </row>
    <row r="12" spans="9:12" ht="14.25" thickBot="1">
      <c r="I12" s="112" t="s">
        <v>147</v>
      </c>
      <c r="J12" s="193">
        <v>36430</v>
      </c>
      <c r="K12" s="112" t="s">
        <v>147</v>
      </c>
      <c r="L12" s="197">
        <v>37437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29" t="s">
        <v>8</v>
      </c>
      <c r="J13" s="199">
        <v>977955</v>
      </c>
      <c r="K13" s="37" t="s">
        <v>11</v>
      </c>
      <c r="L13" s="201">
        <v>1179851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201</v>
      </c>
      <c r="K23" t="s">
        <v>201</v>
      </c>
      <c r="L23" s="22" t="s">
        <v>74</v>
      </c>
      <c r="M23" s="8"/>
    </row>
    <row r="24" spans="9:14" ht="13.5">
      <c r="I24" s="184">
        <f aca="true" t="shared" si="0" ref="I24:I33">SUM(J3)</f>
        <v>183222</v>
      </c>
      <c r="J24" s="42" t="s">
        <v>95</v>
      </c>
      <c r="K24" s="184">
        <f>SUM(I24)</f>
        <v>183222</v>
      </c>
      <c r="L24" s="223">
        <v>191152</v>
      </c>
      <c r="M24" s="152"/>
      <c r="N24" s="1"/>
    </row>
    <row r="25" spans="9:14" ht="13.5">
      <c r="I25" s="184">
        <f t="shared" si="0"/>
        <v>78487</v>
      </c>
      <c r="J25" s="42" t="s">
        <v>143</v>
      </c>
      <c r="K25" s="184">
        <f aca="true" t="shared" si="1" ref="K25:K33">SUM(I25)</f>
        <v>78487</v>
      </c>
      <c r="L25" s="223">
        <v>83947</v>
      </c>
      <c r="M25" s="205"/>
      <c r="N25" s="1"/>
    </row>
    <row r="26" spans="9:14" ht="13.5">
      <c r="I26" s="184">
        <f t="shared" si="0"/>
        <v>73610</v>
      </c>
      <c r="J26" s="42" t="s">
        <v>146</v>
      </c>
      <c r="K26" s="184">
        <f t="shared" si="1"/>
        <v>73610</v>
      </c>
      <c r="L26" s="223">
        <v>95703</v>
      </c>
      <c r="M26" s="152"/>
      <c r="N26" s="1"/>
    </row>
    <row r="27" spans="9:14" ht="13.5">
      <c r="I27" s="184">
        <f t="shared" si="0"/>
        <v>71985</v>
      </c>
      <c r="J27" s="42" t="s">
        <v>148</v>
      </c>
      <c r="K27" s="184">
        <f t="shared" si="1"/>
        <v>71985</v>
      </c>
      <c r="L27" s="223">
        <v>78976</v>
      </c>
      <c r="M27" s="152"/>
      <c r="N27" s="1"/>
    </row>
    <row r="28" spans="9:14" ht="13.5">
      <c r="I28" s="184">
        <f t="shared" si="0"/>
        <v>61664</v>
      </c>
      <c r="J28" s="42" t="s">
        <v>97</v>
      </c>
      <c r="K28" s="184">
        <f t="shared" si="1"/>
        <v>61664</v>
      </c>
      <c r="L28" s="223">
        <v>63014</v>
      </c>
      <c r="M28" s="152"/>
      <c r="N28" s="2"/>
    </row>
    <row r="29" spans="9:14" ht="13.5">
      <c r="I29" s="184">
        <f t="shared" si="0"/>
        <v>52036</v>
      </c>
      <c r="J29" s="112" t="s">
        <v>145</v>
      </c>
      <c r="K29" s="184">
        <f t="shared" si="1"/>
        <v>52036</v>
      </c>
      <c r="L29" s="223">
        <v>53815</v>
      </c>
      <c r="M29" s="152"/>
      <c r="N29" s="1"/>
    </row>
    <row r="30" spans="9:14" ht="13.5">
      <c r="I30" s="184">
        <f t="shared" si="0"/>
        <v>47956</v>
      </c>
      <c r="J30" s="112" t="s">
        <v>159</v>
      </c>
      <c r="K30" s="184">
        <f t="shared" si="1"/>
        <v>47956</v>
      </c>
      <c r="L30" s="223">
        <v>52374</v>
      </c>
      <c r="M30" s="152"/>
      <c r="N30" s="1"/>
    </row>
    <row r="31" spans="9:14" ht="13.5">
      <c r="I31" s="184">
        <f t="shared" si="0"/>
        <v>39952</v>
      </c>
      <c r="J31" s="112" t="s">
        <v>158</v>
      </c>
      <c r="K31" s="184">
        <f t="shared" si="1"/>
        <v>39952</v>
      </c>
      <c r="L31" s="223">
        <v>39732</v>
      </c>
      <c r="M31" s="152"/>
      <c r="N31" s="1"/>
    </row>
    <row r="32" spans="9:14" ht="13.5">
      <c r="I32" s="184">
        <f t="shared" si="0"/>
        <v>38229</v>
      </c>
      <c r="J32" s="112" t="s">
        <v>150</v>
      </c>
      <c r="K32" s="184">
        <f t="shared" si="1"/>
        <v>38229</v>
      </c>
      <c r="L32" s="224">
        <v>35924</v>
      </c>
      <c r="M32" s="152"/>
      <c r="N32" s="39"/>
    </row>
    <row r="33" spans="9:14" ht="13.5">
      <c r="I33" s="184">
        <f t="shared" si="0"/>
        <v>36430</v>
      </c>
      <c r="J33" s="112" t="s">
        <v>147</v>
      </c>
      <c r="K33" s="184">
        <f t="shared" si="1"/>
        <v>36430</v>
      </c>
      <c r="L33" s="223">
        <v>39406</v>
      </c>
      <c r="M33" s="152"/>
      <c r="N33" s="39"/>
    </row>
    <row r="34" spans="8:12" ht="14.25" thickBot="1">
      <c r="H34" s="8"/>
      <c r="I34" s="194">
        <f>SUM(J13-(I24+I25+I26+I27+I28+I29+I30+I31+I32+I33))</f>
        <v>294384</v>
      </c>
      <c r="J34" s="195" t="s">
        <v>81</v>
      </c>
      <c r="K34" s="194">
        <f>SUM(I34)</f>
        <v>294384</v>
      </c>
      <c r="L34" s="194" t="s">
        <v>96</v>
      </c>
    </row>
    <row r="35" spans="8:12" ht="15.75" thickBot="1" thickTop="1">
      <c r="H35" s="8"/>
      <c r="I35" s="174">
        <f>SUM(I24:I34)</f>
        <v>977955</v>
      </c>
      <c r="J35" s="218" t="s">
        <v>9</v>
      </c>
      <c r="K35" s="198">
        <f>SUM(J13)</f>
        <v>977955</v>
      </c>
      <c r="L35" s="222">
        <v>1037071</v>
      </c>
    </row>
    <row r="36" ht="14.25" thickTop="1"/>
    <row r="37" spans="9:11" ht="13.5">
      <c r="I37" s="41" t="s">
        <v>188</v>
      </c>
      <c r="J37" s="41"/>
      <c r="K37" s="41" t="s">
        <v>188</v>
      </c>
    </row>
    <row r="38" spans="9:11" ht="13.5">
      <c r="I38" s="196">
        <f>SUM(L3)</f>
        <v>234252</v>
      </c>
      <c r="J38" s="42" t="s">
        <v>95</v>
      </c>
      <c r="K38" s="196">
        <f>SUM(I38)</f>
        <v>234252</v>
      </c>
    </row>
    <row r="39" spans="9:11" ht="13.5">
      <c r="I39" s="196">
        <f aca="true" t="shared" si="2" ref="I39:I47">SUM(L4)</f>
        <v>80957</v>
      </c>
      <c r="J39" s="42" t="s">
        <v>143</v>
      </c>
      <c r="K39" s="196">
        <f aca="true" t="shared" si="3" ref="K39:K47">SUM(I39)</f>
        <v>80957</v>
      </c>
    </row>
    <row r="40" spans="9:11" ht="13.5">
      <c r="I40" s="196">
        <f t="shared" si="2"/>
        <v>67111</v>
      </c>
      <c r="J40" s="42" t="s">
        <v>146</v>
      </c>
      <c r="K40" s="196">
        <f t="shared" si="3"/>
        <v>67111</v>
      </c>
    </row>
    <row r="41" spans="9:11" ht="13.5">
      <c r="I41" s="196">
        <f t="shared" si="2"/>
        <v>109700</v>
      </c>
      <c r="J41" s="42" t="s">
        <v>148</v>
      </c>
      <c r="K41" s="196">
        <f t="shared" si="3"/>
        <v>109700</v>
      </c>
    </row>
    <row r="42" spans="9:11" ht="13.5">
      <c r="I42" s="196">
        <f t="shared" si="2"/>
        <v>69294</v>
      </c>
      <c r="J42" s="42" t="s">
        <v>97</v>
      </c>
      <c r="K42" s="196">
        <f t="shared" si="3"/>
        <v>69294</v>
      </c>
    </row>
    <row r="43" spans="9:11" ht="13.5">
      <c r="I43" s="196">
        <f>SUM(L8)</f>
        <v>47422</v>
      </c>
      <c r="J43" s="112" t="s">
        <v>145</v>
      </c>
      <c r="K43" s="196">
        <f t="shared" si="3"/>
        <v>47422</v>
      </c>
    </row>
    <row r="44" spans="9:11" ht="13.5">
      <c r="I44" s="196">
        <f t="shared" si="2"/>
        <v>46943</v>
      </c>
      <c r="J44" s="112" t="s">
        <v>159</v>
      </c>
      <c r="K44" s="196">
        <f t="shared" si="3"/>
        <v>46943</v>
      </c>
    </row>
    <row r="45" spans="9:11" ht="13.5">
      <c r="I45" s="196">
        <f>SUM(L10)</f>
        <v>53119</v>
      </c>
      <c r="J45" s="112" t="s">
        <v>158</v>
      </c>
      <c r="K45" s="196">
        <f t="shared" si="3"/>
        <v>53119</v>
      </c>
    </row>
    <row r="46" spans="9:13" ht="13.5">
      <c r="I46" s="196">
        <f t="shared" si="2"/>
        <v>42420</v>
      </c>
      <c r="J46" s="112" t="s">
        <v>150</v>
      </c>
      <c r="K46" s="196">
        <f t="shared" si="3"/>
        <v>42420</v>
      </c>
      <c r="M46" s="8"/>
    </row>
    <row r="47" spans="9:13" ht="14.25" thickBot="1">
      <c r="I47" s="196">
        <f t="shared" si="2"/>
        <v>37437</v>
      </c>
      <c r="J47" s="112" t="s">
        <v>147</v>
      </c>
      <c r="K47" s="196">
        <f t="shared" si="3"/>
        <v>37437</v>
      </c>
      <c r="M47" s="8"/>
    </row>
    <row r="48" spans="9:11" ht="15" thickBot="1" thickTop="1">
      <c r="I48" s="171">
        <f>SUM(L13-(I38+I39+I40+I41+I42+I43+I44+I45+I46+I47))</f>
        <v>391196</v>
      </c>
      <c r="J48" s="112" t="s">
        <v>194</v>
      </c>
      <c r="K48" s="172">
        <f>SUM(I48)</f>
        <v>391196</v>
      </c>
    </row>
    <row r="49" spans="9:12" ht="15" thickBot="1" thickTop="1">
      <c r="I49" s="416">
        <f>SUM(I38:I48)</f>
        <v>1179851</v>
      </c>
      <c r="J49" s="173"/>
      <c r="K49" s="200">
        <f>SUM(L13)</f>
        <v>1179851</v>
      </c>
      <c r="L49" s="8"/>
    </row>
    <row r="50" ht="15" thickBot="1" thickTop="1"/>
    <row r="51" spans="1:9" ht="13.5">
      <c r="A51" s="42" t="s">
        <v>51</v>
      </c>
      <c r="B51" s="28" t="s">
        <v>52</v>
      </c>
      <c r="C51" s="83" t="s">
        <v>196</v>
      </c>
      <c r="D51" s="83" t="s">
        <v>182</v>
      </c>
      <c r="E51" s="28" t="s">
        <v>45</v>
      </c>
      <c r="F51" s="28" t="s">
        <v>53</v>
      </c>
      <c r="G51" s="28" t="s">
        <v>90</v>
      </c>
      <c r="I51" s="8"/>
    </row>
    <row r="52" spans="1:11" ht="13.5">
      <c r="A52" s="28">
        <v>1</v>
      </c>
      <c r="B52" s="42" t="s">
        <v>95</v>
      </c>
      <c r="C52" s="6">
        <f aca="true" t="shared" si="4" ref="C52:C61">SUM(J3)</f>
        <v>183222</v>
      </c>
      <c r="D52" s="6">
        <f aca="true" t="shared" si="5" ref="D52:D61">SUM(I38)</f>
        <v>234252</v>
      </c>
      <c r="E52" s="43">
        <f aca="true" t="shared" si="6" ref="E52:E61">SUM(K24/L24*100)</f>
        <v>95.85146898803046</v>
      </c>
      <c r="F52" s="43">
        <f aca="true" t="shared" si="7" ref="F52:F62">SUM(C52/D52*100)</f>
        <v>78.21576763485477</v>
      </c>
      <c r="G52" s="42"/>
      <c r="I52" s="8"/>
      <c r="K52" s="8"/>
    </row>
    <row r="53" spans="1:9" ht="13.5">
      <c r="A53" s="28">
        <v>2</v>
      </c>
      <c r="B53" s="42" t="s">
        <v>143</v>
      </c>
      <c r="C53" s="6">
        <f t="shared" si="4"/>
        <v>78487</v>
      </c>
      <c r="D53" s="6">
        <f t="shared" si="5"/>
        <v>80957</v>
      </c>
      <c r="E53" s="43">
        <f t="shared" si="6"/>
        <v>93.4958962202342</v>
      </c>
      <c r="F53" s="43">
        <f t="shared" si="7"/>
        <v>96.94899761601839</v>
      </c>
      <c r="G53" s="42"/>
      <c r="I53" s="8"/>
    </row>
    <row r="54" spans="1:9" ht="13.5">
      <c r="A54" s="28">
        <v>3</v>
      </c>
      <c r="B54" s="42" t="s">
        <v>146</v>
      </c>
      <c r="C54" s="6">
        <f t="shared" si="4"/>
        <v>73610</v>
      </c>
      <c r="D54" s="6">
        <f t="shared" si="5"/>
        <v>67111</v>
      </c>
      <c r="E54" s="43">
        <f t="shared" si="6"/>
        <v>76.91503923596962</v>
      </c>
      <c r="F54" s="43">
        <f t="shared" si="7"/>
        <v>109.68395643039143</v>
      </c>
      <c r="G54" s="42"/>
      <c r="I54" s="8"/>
    </row>
    <row r="55" spans="1:7" ht="13.5">
      <c r="A55" s="28">
        <v>4</v>
      </c>
      <c r="B55" s="42" t="s">
        <v>148</v>
      </c>
      <c r="C55" s="6">
        <f t="shared" si="4"/>
        <v>71985</v>
      </c>
      <c r="D55" s="6">
        <f t="shared" si="5"/>
        <v>109700</v>
      </c>
      <c r="E55" s="43">
        <f t="shared" si="6"/>
        <v>91.14794367909238</v>
      </c>
      <c r="F55" s="43">
        <f t="shared" si="7"/>
        <v>65.61987237921605</v>
      </c>
      <c r="G55" s="42"/>
    </row>
    <row r="56" spans="1:7" ht="13.5">
      <c r="A56" s="28">
        <v>5</v>
      </c>
      <c r="B56" s="42" t="s">
        <v>97</v>
      </c>
      <c r="C56" s="6">
        <f t="shared" si="4"/>
        <v>61664</v>
      </c>
      <c r="D56" s="6">
        <f t="shared" si="5"/>
        <v>69294</v>
      </c>
      <c r="E56" s="43">
        <f t="shared" si="6"/>
        <v>97.85761894182245</v>
      </c>
      <c r="F56" s="43">
        <f t="shared" si="7"/>
        <v>88.98894565186019</v>
      </c>
      <c r="G56" s="42"/>
    </row>
    <row r="57" spans="1:7" ht="13.5">
      <c r="A57" s="28">
        <v>6</v>
      </c>
      <c r="B57" s="112" t="s">
        <v>145</v>
      </c>
      <c r="C57" s="6">
        <f t="shared" si="4"/>
        <v>52036</v>
      </c>
      <c r="D57" s="6">
        <f t="shared" si="5"/>
        <v>47422</v>
      </c>
      <c r="E57" s="43">
        <f t="shared" si="6"/>
        <v>96.69423023320635</v>
      </c>
      <c r="F57" s="43">
        <f t="shared" si="7"/>
        <v>109.72966133861921</v>
      </c>
      <c r="G57" s="42"/>
    </row>
    <row r="58" spans="1:7" ht="13.5">
      <c r="A58" s="28">
        <v>7</v>
      </c>
      <c r="B58" s="112" t="s">
        <v>159</v>
      </c>
      <c r="C58" s="6">
        <f t="shared" si="4"/>
        <v>47956</v>
      </c>
      <c r="D58" s="6">
        <f t="shared" si="5"/>
        <v>46943</v>
      </c>
      <c r="E58" s="43">
        <f t="shared" si="6"/>
        <v>91.56451674494978</v>
      </c>
      <c r="F58" s="43">
        <f t="shared" si="7"/>
        <v>102.15793622052276</v>
      </c>
      <c r="G58" s="42"/>
    </row>
    <row r="59" spans="1:7" ht="13.5">
      <c r="A59" s="28">
        <v>8</v>
      </c>
      <c r="B59" s="112" t="s">
        <v>158</v>
      </c>
      <c r="C59" s="6">
        <f t="shared" si="4"/>
        <v>39952</v>
      </c>
      <c r="D59" s="6">
        <f t="shared" si="5"/>
        <v>53119</v>
      </c>
      <c r="E59" s="43">
        <f t="shared" si="6"/>
        <v>100.55370985603544</v>
      </c>
      <c r="F59" s="43">
        <f t="shared" si="7"/>
        <v>75.21225926692897</v>
      </c>
      <c r="G59" s="42"/>
    </row>
    <row r="60" spans="1:7" ht="13.5">
      <c r="A60" s="28">
        <v>9</v>
      </c>
      <c r="B60" s="112" t="s">
        <v>150</v>
      </c>
      <c r="C60" s="6">
        <f t="shared" si="4"/>
        <v>38229</v>
      </c>
      <c r="D60" s="6">
        <f t="shared" si="5"/>
        <v>42420</v>
      </c>
      <c r="E60" s="43">
        <f t="shared" si="6"/>
        <v>106.41632334929297</v>
      </c>
      <c r="F60" s="43">
        <f t="shared" si="7"/>
        <v>90.12022630834512</v>
      </c>
      <c r="G60" s="42"/>
    </row>
    <row r="61" spans="1:7" ht="14.25" thickBot="1">
      <c r="A61" s="117">
        <v>10</v>
      </c>
      <c r="B61" s="112" t="s">
        <v>147</v>
      </c>
      <c r="C61" s="120">
        <f t="shared" si="4"/>
        <v>36430</v>
      </c>
      <c r="D61" s="120">
        <f t="shared" si="5"/>
        <v>37437</v>
      </c>
      <c r="E61" s="111">
        <f t="shared" si="6"/>
        <v>92.44785058112977</v>
      </c>
      <c r="F61" s="111">
        <f t="shared" si="7"/>
        <v>97.31014771482758</v>
      </c>
      <c r="G61" s="112"/>
    </row>
    <row r="62" spans="1:7" ht="14.25" thickTop="1">
      <c r="A62" s="216"/>
      <c r="B62" s="180" t="s">
        <v>89</v>
      </c>
      <c r="C62" s="217">
        <f>SUM(J13)</f>
        <v>977955</v>
      </c>
      <c r="D62" s="217">
        <f>SUM(L13)</f>
        <v>1179851</v>
      </c>
      <c r="E62" s="219">
        <f>SUM(C62/L35)*100</f>
        <v>94.29971525575395</v>
      </c>
      <c r="F62" s="219">
        <f t="shared" si="7"/>
        <v>82.88800874008668</v>
      </c>
      <c r="G62" s="231">
        <v>70.7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2010-02-04T02:04:41Z</cp:lastPrinted>
  <dcterms:created xsi:type="dcterms:W3CDTF">2004-08-12T01:21:30Z</dcterms:created>
  <dcterms:modified xsi:type="dcterms:W3CDTF">2010-02-04T02:43:00Z</dcterms:modified>
  <cp:category/>
  <cp:version/>
  <cp:contentType/>
  <cp:contentStatus/>
</cp:coreProperties>
</file>