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<sst xmlns="http://schemas.openxmlformats.org/spreadsheetml/2006/main" count="1217" uniqueCount="235">
  <si>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</si>
  <si>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</si>
  <si>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</si>
  <si>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</si>
  <si>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</si>
  <si>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</si>
  <si>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</si>
  <si>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</si>
  <si>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</si>
  <si>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</si>
  <si>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</si>
  <si>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</si>
  <si>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</si>
  <si>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</si>
  <si>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</si>
  <si>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</si>
  <si>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</si>
  <si>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</si>
  <si>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</si>
  <si>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</si>
  <si>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</si>
  <si>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</si>
  <si>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</si>
  <si>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</si>
  <si>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</si>
  <si>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</si>
  <si>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</si>
  <si>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</si>
  <si>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</si>
  <si>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</si>
  <si>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</si>
  <si>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</si>
  <si>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</si>
  <si>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</si>
  <si>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</si>
  <si>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</si>
  <si>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</si>
  <si>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</si>
  <si>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</si>
  <si>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</si>
  <si>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</si>
  <si>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</si>
  <si>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</si>
  <si>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</si>
  <si>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</si>
  <si>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</si>
  <si>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</si>
  <si>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</si>
  <si>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</si>
  <si>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</si>
  <si>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</si>
  <si>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</si>
  <si>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</si>
  <si>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</si>
  <si>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</si>
  <si>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</si>
  <si>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</si>
  <si>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</si>
  <si>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</si>
  <si>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</si>
  <si>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</si>
  <si>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</si>
  <si>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</si>
  <si>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</si>
  <si>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</si>
  <si>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</si>
  <si>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</si>
  <si>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</si>
  <si>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</si>
  <si>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</si>
  <si>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</si>
  <si>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</si>
  <si>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</si>
  <si>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</si>
  <si>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</si>
  <si>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</si>
  <si>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</si>
  <si>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</si>
  <si>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</si>
  <si>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</si>
  <si>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</si>
  <si>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</si>
  <si>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</si>
  <si>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</si>
  <si>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</si>
  <si>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</si>
  <si>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</si>
  <si>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</si>
  <si>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</si>
  <si>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</si>
  <si>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</si>
  <si>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</si>
  <si>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</si>
  <si>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</si>
  <si>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</si>
  <si>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</si>
  <si>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</si>
  <si>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</si>
  <si>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</si>
  <si>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</si>
  <si>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</si>
  <si>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</si>
  <si>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</si>
  <si>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</si>
  <si>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</si>
  <si>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</si>
  <si>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</si>
  <si>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</si>
  <si>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</si>
  <si>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</si>
  <si>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</si>
  <si>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</si>
  <si>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</si>
  <si>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</si>
  <si>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</si>
  <si>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</si>
  <si>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</si>
  <si>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</si>
  <si>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</si>
  <si>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</si>
  <si>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</si>
  <si>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</si>
  <si>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</si>
  <si>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</si>
  <si>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</si>
  <si>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</si>
  <si>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</si>
  <si>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</si>
  <si>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</si>
  <si>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</si>
  <si>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</si>
  <si>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</si>
  <si>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</si>
  <si>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</si>
  <si>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</si>
  <si>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</si>
  <si>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</si>
  <si>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</si>
  <si>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</si>
  <si>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</si>
  <si>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</si>
  <si>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</si>
  <si>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</si>
  <si>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</si>
  <si>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</si>
  <si>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</si>
  <si>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</si>
  <si>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</si>
  <si>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</si>
  <si>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</si>
  <si>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</si>
  <si>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</si>
  <si>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</si>
  <si>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</si>
  <si>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</si>
  <si>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</si>
  <si>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</si>
  <si>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</si>
  <si>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</si>
  <si>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</si>
  <si>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</si>
  <si>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</si>
  <si>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</si>
  <si>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</si>
  <si>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</si>
  <si>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</si>
  <si>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</si>
  <si>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</si>
  <si>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</si>
  <si>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</si>
  <si>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</si>
  <si>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</si>
  <si>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</si>
  <si>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</si>
  <si>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</si>
  <si>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</si>
  <si>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</si>
  <si>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</si>
  <si>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</si>
  <si>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</si>
  <si>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</si>
  <si>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</si>
  <si>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</si>
  <si>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</si>
  <si>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</si>
  <si>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</si>
  <si>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</si>
  <si>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</si>
  <si>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</si>
  <si>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</si>
  <si>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</si>
  <si>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</si>
  <si>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</si>
  <si>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</si>
  <si>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</si>
  <si>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</si>
  <si>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</si>
  <si>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</si>
  <si>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</si>
  <si>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</si>
  <si>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</si>
  <si>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</si>
  <si>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</si>
  <si>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</si>
  <si>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</si>
  <si>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</si>
  <si>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</si>
  <si>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</si>
  <si>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</si>
  <si>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</si>
  <si>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</si>
  <si>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</si>
  <si>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</si>
  <si>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</si>
  <si>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</si>
  <si>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</si>
  <si>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</si>
  <si>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</si>
  <si>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</si>
  <si>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</si>
  <si>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</si>
  <si>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</si>
  <si>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</si>
  <si>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</si>
  <si>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10，578 ㎡</t>
  </si>
  <si>
    <t>平成21年7月</t>
  </si>
  <si>
    <t>※</t>
  </si>
  <si>
    <t>ゴム製品</t>
  </si>
  <si>
    <t>豆</t>
  </si>
  <si>
    <t>（平成21年8月分倉庫統計）</t>
  </si>
  <si>
    <t>4，431　㎡</t>
  </si>
  <si>
    <r>
      <t>141，901 m</t>
    </r>
    <r>
      <rPr>
        <sz val="8"/>
        <rFont val="ＭＳ Ｐゴシック"/>
        <family val="3"/>
      </rPr>
      <t>3</t>
    </r>
  </si>
  <si>
    <t>6，139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</si>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</sst>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/>
    </xf>
    <xf numFmtId="181" fontId="0" fillId="3" borderId="11" xfId="16" applyNumberFormat="1" applyFont="1" applyFill="1" applyBorder="1" applyAlignment="1">
      <alignment/>
    </xf>
    <xf numFmtId="178" fontId="0" fillId="0" borderId="1" xfId="0" applyNumberFormat="1" applyBorder="1" applyAlignment="1">
      <alignment horizontal="right"/>
    </xf>
    <xf numFmtId="38" fontId="0" fillId="0" borderId="1" xfId="0" applyNumberFormat="1" applyFont="1" applyBorder="1" applyAlignment="1">
      <alignment/>
    </xf>
    <xf numFmtId="38" fontId="0" fillId="0" borderId="15" xfId="16" applyBorder="1" applyAlignment="1">
      <alignment/>
    </xf>
    <xf numFmtId="38" fontId="0" fillId="0" borderId="33" xfId="16" applyFill="1" applyBorder="1" applyAlignment="1">
      <alignment/>
    </xf>
    <xf numFmtId="38" fontId="0" fillId="0" borderId="25" xfId="16" applyBorder="1" applyAlignment="1">
      <alignment/>
    </xf>
    <xf numFmtId="0" fontId="0" fillId="0" borderId="9" xfId="0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2" xfId="16" applyBorder="1" applyAlignment="1">
      <alignment/>
    </xf>
    <xf numFmtId="38" fontId="0" fillId="0" borderId="11" xfId="16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平成21年7月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178</c:v>
                </c:pt>
              </c:numCache>
            </c:numRef>
          </c:val>
        </c:ser>
        <c:gapWidth val="400"/>
        <c:axId val="53455711"/>
        <c:axId val="1133935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平成21年7月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平成21年7月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218.5</c:v>
                </c:pt>
              </c:numCache>
            </c:numRef>
          </c:val>
          <c:smooth val="0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72290"/>
        <c:crossesAt val="100"/>
        <c:auto val="1"/>
        <c:lblOffset val="100"/>
        <c:noMultiLvlLbl val="0"/>
      </c:catAx>
      <c:valAx>
        <c:axId val="46072290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5305"/>
        <c:crossesAt val="1"/>
        <c:crossBetween val="between"/>
        <c:dispUnits/>
        <c:majorUnit val="10"/>
        <c:minorUnit val="2"/>
      </c:valAx>
      <c:catAx>
        <c:axId val="53455711"/>
        <c:scaling>
          <c:orientation val="minMax"/>
        </c:scaling>
        <c:axPos val="b"/>
        <c:delete val="1"/>
        <c:majorTickMark val="in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711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東部支部平成21年8月入庫高上位１０品目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その他の製造工業品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20971</c:v>
                </c:pt>
                <c:pt idx="1">
                  <c:v>16303</c:v>
                </c:pt>
                <c:pt idx="2">
                  <c:v>9499</c:v>
                </c:pt>
                <c:pt idx="3">
                  <c:v>4267</c:v>
                </c:pt>
                <c:pt idx="4">
                  <c:v>4224</c:v>
                </c:pt>
                <c:pt idx="5">
                  <c:v>2942</c:v>
                </c:pt>
                <c:pt idx="6">
                  <c:v>2923</c:v>
                </c:pt>
                <c:pt idx="7">
                  <c:v>864</c:v>
                </c:pt>
                <c:pt idx="8">
                  <c:v>813</c:v>
                </c:pt>
                <c:pt idx="9">
                  <c:v>686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その他の製造工業品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22037</c:v>
                </c:pt>
                <c:pt idx="1">
                  <c:v>21418</c:v>
                </c:pt>
                <c:pt idx="2">
                  <c:v>11935</c:v>
                </c:pt>
                <c:pt idx="3">
                  <c:v>4451</c:v>
                </c:pt>
                <c:pt idx="4">
                  <c:v>4060</c:v>
                </c:pt>
                <c:pt idx="5">
                  <c:v>5380</c:v>
                </c:pt>
                <c:pt idx="6">
                  <c:v>4891</c:v>
                </c:pt>
                <c:pt idx="7">
                  <c:v>856</c:v>
                </c:pt>
                <c:pt idx="8">
                  <c:v>1300</c:v>
                </c:pt>
                <c:pt idx="9">
                  <c:v>691</c:v>
                </c:pt>
              </c:numCache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7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161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3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清水支部平成21年8月入庫高上位１０品目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その他の製造工業品</c:v>
                </c:pt>
                <c:pt idx="7">
                  <c:v>その他の日用品</c:v>
                </c:pt>
                <c:pt idx="8">
                  <c:v>麦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28598</c:v>
                </c:pt>
                <c:pt idx="1">
                  <c:v>21984</c:v>
                </c:pt>
                <c:pt idx="2">
                  <c:v>21158</c:v>
                </c:pt>
                <c:pt idx="3">
                  <c:v>13830</c:v>
                </c:pt>
                <c:pt idx="4">
                  <c:v>12061</c:v>
                </c:pt>
                <c:pt idx="5">
                  <c:v>11459</c:v>
                </c:pt>
                <c:pt idx="6">
                  <c:v>8533</c:v>
                </c:pt>
                <c:pt idx="7">
                  <c:v>7667</c:v>
                </c:pt>
                <c:pt idx="8">
                  <c:v>6802</c:v>
                </c:pt>
                <c:pt idx="9">
                  <c:v>6224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その他の製造工業品</c:v>
                </c:pt>
                <c:pt idx="7">
                  <c:v>その他の日用品</c:v>
                </c:pt>
                <c:pt idx="8">
                  <c:v>麦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19892</c:v>
                </c:pt>
                <c:pt idx="1">
                  <c:v>25524</c:v>
                </c:pt>
                <c:pt idx="2">
                  <c:v>41609</c:v>
                </c:pt>
                <c:pt idx="3">
                  <c:v>8411</c:v>
                </c:pt>
                <c:pt idx="4">
                  <c:v>11847</c:v>
                </c:pt>
                <c:pt idx="5">
                  <c:v>13355</c:v>
                </c:pt>
                <c:pt idx="6">
                  <c:v>7910</c:v>
                </c:pt>
                <c:pt idx="7">
                  <c:v>6924</c:v>
                </c:pt>
                <c:pt idx="8">
                  <c:v>12527</c:v>
                </c:pt>
                <c:pt idx="9">
                  <c:v>7519</c:v>
                </c:pt>
              </c:numCache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4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203"/>
          <c:w val="0.09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1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75"/>
          <c:y val="0.1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その他の農産物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50326</c:v>
                </c:pt>
                <c:pt idx="1">
                  <c:v>25880</c:v>
                </c:pt>
                <c:pt idx="2">
                  <c:v>14991</c:v>
                </c:pt>
                <c:pt idx="3">
                  <c:v>5960</c:v>
                </c:pt>
                <c:pt idx="4">
                  <c:v>4872</c:v>
                </c:pt>
                <c:pt idx="5">
                  <c:v>3043</c:v>
                </c:pt>
                <c:pt idx="6">
                  <c:v>2839</c:v>
                </c:pt>
                <c:pt idx="7">
                  <c:v>2087</c:v>
                </c:pt>
                <c:pt idx="8">
                  <c:v>1606</c:v>
                </c:pt>
                <c:pt idx="9">
                  <c:v>1420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その他の農産物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72501</c:v>
                </c:pt>
                <c:pt idx="1">
                  <c:v>16139</c:v>
                </c:pt>
                <c:pt idx="2">
                  <c:v>15300</c:v>
                </c:pt>
                <c:pt idx="3">
                  <c:v>1152</c:v>
                </c:pt>
                <c:pt idx="4">
                  <c:v>6065</c:v>
                </c:pt>
                <c:pt idx="5">
                  <c:v>5522</c:v>
                </c:pt>
                <c:pt idx="6">
                  <c:v>4465</c:v>
                </c:pt>
                <c:pt idx="7">
                  <c:v>3088</c:v>
                </c:pt>
                <c:pt idx="8">
                  <c:v>1614</c:v>
                </c:pt>
                <c:pt idx="9">
                  <c:v>1813</c:v>
                </c:pt>
              </c:numCache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281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西部支部平成21年8月入庫高上位１０品目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13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雑穀</c:v>
                </c:pt>
                <c:pt idx="7">
                  <c:v>缶詰・びん詰</c:v>
                </c:pt>
                <c:pt idx="8">
                  <c:v>その他の農産物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193691</c:v>
                </c:pt>
                <c:pt idx="1">
                  <c:v>96604</c:v>
                </c:pt>
                <c:pt idx="2">
                  <c:v>87406</c:v>
                </c:pt>
                <c:pt idx="3">
                  <c:v>73611</c:v>
                </c:pt>
                <c:pt idx="4">
                  <c:v>64632</c:v>
                </c:pt>
                <c:pt idx="5">
                  <c:v>46763</c:v>
                </c:pt>
                <c:pt idx="6">
                  <c:v>42640</c:v>
                </c:pt>
                <c:pt idx="7">
                  <c:v>40827</c:v>
                </c:pt>
                <c:pt idx="8">
                  <c:v>40416</c:v>
                </c:pt>
                <c:pt idx="9">
                  <c:v>39919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雑穀</c:v>
                </c:pt>
                <c:pt idx="7">
                  <c:v>缶詰・びん詰</c:v>
                </c:pt>
                <c:pt idx="8">
                  <c:v>その他の農産物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234139</c:v>
                </c:pt>
                <c:pt idx="1">
                  <c:v>101880</c:v>
                </c:pt>
                <c:pt idx="2">
                  <c:v>80556</c:v>
                </c:pt>
                <c:pt idx="3">
                  <c:v>104494</c:v>
                </c:pt>
                <c:pt idx="4">
                  <c:v>68191</c:v>
                </c:pt>
                <c:pt idx="5">
                  <c:v>59132</c:v>
                </c:pt>
                <c:pt idx="6">
                  <c:v>42532</c:v>
                </c:pt>
                <c:pt idx="7">
                  <c:v>41803</c:v>
                </c:pt>
                <c:pt idx="8">
                  <c:v>20474</c:v>
                </c:pt>
                <c:pt idx="9">
                  <c:v>64166</c:v>
                </c:pt>
              </c:numCache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19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123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平成20年8月保管残高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雑品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その他の食料工業品</c:v>
                  </c:pt>
                  <c:pt idx="6">
                    <c:v>雑穀</c:v>
                  </c:pt>
                  <c:pt idx="7">
                    <c:v>缶詰・びん詰</c:v>
                  </c:pt>
                  <c:pt idx="8">
                    <c:v>その他の農産物</c:v>
                  </c:pt>
                  <c:pt idx="9">
                    <c:v>麦</c:v>
                  </c:pt>
                  <c:pt idx="10">
                    <c:v>その他</c:v>
                  </c:pt>
                </c:lvl>
                <c:lvl>
                  <c:pt idx="0">
                    <c:v>234,139</c:v>
                  </c:pt>
                  <c:pt idx="1">
                    <c:v>101,880</c:v>
                  </c:pt>
                  <c:pt idx="2">
                    <c:v>80,556</c:v>
                  </c:pt>
                  <c:pt idx="3">
                    <c:v>104,494</c:v>
                  </c:pt>
                  <c:pt idx="4">
                    <c:v>68,191</c:v>
                  </c:pt>
                  <c:pt idx="5">
                    <c:v>59,132</c:v>
                  </c:pt>
                  <c:pt idx="6">
                    <c:v>42,532</c:v>
                  </c:pt>
                  <c:pt idx="7">
                    <c:v>41,803</c:v>
                  </c:pt>
                  <c:pt idx="8">
                    <c:v>20,474</c:v>
                  </c:pt>
                  <c:pt idx="9">
                    <c:v>64,166</c:v>
                  </c:pt>
                  <c:pt idx="10">
                    <c:v>347,397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234139</c:v>
                </c:pt>
                <c:pt idx="1">
                  <c:v>101880</c:v>
                </c:pt>
                <c:pt idx="2">
                  <c:v>80556</c:v>
                </c:pt>
                <c:pt idx="3">
                  <c:v>104494</c:v>
                </c:pt>
                <c:pt idx="4">
                  <c:v>68191</c:v>
                </c:pt>
                <c:pt idx="5">
                  <c:v>59132</c:v>
                </c:pt>
                <c:pt idx="6">
                  <c:v>42532</c:v>
                </c:pt>
                <c:pt idx="7">
                  <c:v>41803</c:v>
                </c:pt>
                <c:pt idx="8">
                  <c:v>20474</c:v>
                </c:pt>
                <c:pt idx="9">
                  <c:v>64166</c:v>
                </c:pt>
                <c:pt idx="10">
                  <c:v>347397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平成21年8月保管残高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雑品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その他の食料工業品</c:v>
                  </c:pt>
                  <c:pt idx="6">
                    <c:v>雑穀</c:v>
                  </c:pt>
                  <c:pt idx="7">
                    <c:v>缶詰・びん詰</c:v>
                  </c:pt>
                  <c:pt idx="8">
                    <c:v>その他の農産物</c:v>
                  </c:pt>
                  <c:pt idx="9">
                    <c:v>麦</c:v>
                  </c:pt>
                  <c:pt idx="10">
                    <c:v>その他</c:v>
                  </c:pt>
                </c:lvl>
                <c:lvl>
                  <c:pt idx="0">
                    <c:v>193,691</c:v>
                  </c:pt>
                  <c:pt idx="1">
                    <c:v>96,604</c:v>
                  </c:pt>
                  <c:pt idx="2">
                    <c:v>87,406</c:v>
                  </c:pt>
                  <c:pt idx="3">
                    <c:v>73,611</c:v>
                  </c:pt>
                  <c:pt idx="4">
                    <c:v>64,632</c:v>
                  </c:pt>
                  <c:pt idx="5">
                    <c:v>46,763</c:v>
                  </c:pt>
                  <c:pt idx="6">
                    <c:v>42,640</c:v>
                  </c:pt>
                  <c:pt idx="7">
                    <c:v>40,827</c:v>
                  </c:pt>
                  <c:pt idx="8">
                    <c:v>40,416</c:v>
                  </c:pt>
                  <c:pt idx="9">
                    <c:v>39,919</c:v>
                  </c:pt>
                  <c:pt idx="10">
                    <c:v>329,283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193691</c:v>
                </c:pt>
                <c:pt idx="1">
                  <c:v>96604</c:v>
                </c:pt>
                <c:pt idx="2">
                  <c:v>87406</c:v>
                </c:pt>
                <c:pt idx="3">
                  <c:v>73611</c:v>
                </c:pt>
                <c:pt idx="4">
                  <c:v>64632</c:v>
                </c:pt>
                <c:pt idx="5">
                  <c:v>46763</c:v>
                </c:pt>
                <c:pt idx="6">
                  <c:v>42640</c:v>
                </c:pt>
                <c:pt idx="7">
                  <c:v>40827</c:v>
                </c:pt>
                <c:pt idx="8">
                  <c:v>40416</c:v>
                </c:pt>
                <c:pt idx="9">
                  <c:v>39919</c:v>
                </c:pt>
                <c:pt idx="10">
                  <c:v>329283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東部支部平成21年8月保管残高上位１０品目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24295</c:v>
                </c:pt>
                <c:pt idx="1">
                  <c:v>10813</c:v>
                </c:pt>
                <c:pt idx="2">
                  <c:v>10125</c:v>
                </c:pt>
                <c:pt idx="3">
                  <c:v>5271</c:v>
                </c:pt>
                <c:pt idx="4">
                  <c:v>4614</c:v>
                </c:pt>
                <c:pt idx="5">
                  <c:v>4600</c:v>
                </c:pt>
                <c:pt idx="6">
                  <c:v>3642</c:v>
                </c:pt>
                <c:pt idx="7">
                  <c:v>3530</c:v>
                </c:pt>
                <c:pt idx="8">
                  <c:v>3349</c:v>
                </c:pt>
                <c:pt idx="9">
                  <c:v>3152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29808</c:v>
                </c:pt>
                <c:pt idx="1">
                  <c:v>9729</c:v>
                </c:pt>
                <c:pt idx="2">
                  <c:v>11326</c:v>
                </c:pt>
                <c:pt idx="3">
                  <c:v>5508</c:v>
                </c:pt>
                <c:pt idx="4">
                  <c:v>5026</c:v>
                </c:pt>
                <c:pt idx="5">
                  <c:v>5093</c:v>
                </c:pt>
                <c:pt idx="6">
                  <c:v>3146</c:v>
                </c:pt>
                <c:pt idx="7">
                  <c:v>5101</c:v>
                </c:pt>
                <c:pt idx="8">
                  <c:v>4639</c:v>
                </c:pt>
                <c:pt idx="9">
                  <c:v>2746</c:v>
                </c:pt>
              </c:numCache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8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189,972</c:v>
                  </c:pt>
                  <c:pt idx="1">
                    <c:v>393,689</c:v>
                  </c:pt>
                  <c:pt idx="2">
                    <c:v>420,170</c:v>
                  </c:pt>
                  <c:pt idx="3">
                    <c:v>94,672</c:v>
                  </c:pt>
                  <c:pt idx="4">
                    <c:v>386,863</c:v>
                  </c:pt>
                  <c:pt idx="5">
                    <c:v>699,283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189972</c:v>
                </c:pt>
                <c:pt idx="1">
                  <c:v>393689</c:v>
                </c:pt>
                <c:pt idx="2">
                  <c:v>420170</c:v>
                </c:pt>
                <c:pt idx="3">
                  <c:v>94672</c:v>
                </c:pt>
                <c:pt idx="4">
                  <c:v>386863</c:v>
                </c:pt>
                <c:pt idx="5">
                  <c:v>699283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富士支部平成21年8月保管残高上位１０品目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2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清水支部平成21年8月保管残高上位１０品目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麦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41789</c:v>
                </c:pt>
                <c:pt idx="1">
                  <c:v>38007</c:v>
                </c:pt>
                <c:pt idx="2">
                  <c:v>37341</c:v>
                </c:pt>
                <c:pt idx="3">
                  <c:v>32442</c:v>
                </c:pt>
                <c:pt idx="4">
                  <c:v>29320</c:v>
                </c:pt>
                <c:pt idx="5">
                  <c:v>23215</c:v>
                </c:pt>
                <c:pt idx="6">
                  <c:v>19328</c:v>
                </c:pt>
                <c:pt idx="7">
                  <c:v>17072</c:v>
                </c:pt>
                <c:pt idx="8">
                  <c:v>16633</c:v>
                </c:pt>
                <c:pt idx="9">
                  <c:v>14285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麦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41714</c:v>
                </c:pt>
                <c:pt idx="1">
                  <c:v>38617</c:v>
                </c:pt>
                <c:pt idx="2">
                  <c:v>61189</c:v>
                </c:pt>
                <c:pt idx="3">
                  <c:v>31645</c:v>
                </c:pt>
                <c:pt idx="4">
                  <c:v>28767</c:v>
                </c:pt>
                <c:pt idx="5">
                  <c:v>23058</c:v>
                </c:pt>
                <c:pt idx="6">
                  <c:v>15710</c:v>
                </c:pt>
                <c:pt idx="7">
                  <c:v>26077</c:v>
                </c:pt>
                <c:pt idx="8">
                  <c:v>20019</c:v>
                </c:pt>
                <c:pt idx="9">
                  <c:v>15668</c:v>
                </c:pt>
              </c:numCache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静岡支部平成21年8月保管残高上位１０品目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5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2"/>
          <c:y val="0.394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駿遠支部平成21年8月保管残高上位１０品目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その他の農産物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39160</c:v>
                </c:pt>
                <c:pt idx="1">
                  <c:v>24163</c:v>
                </c:pt>
                <c:pt idx="2">
                  <c:v>17030</c:v>
                </c:pt>
                <c:pt idx="3">
                  <c:v>9049</c:v>
                </c:pt>
                <c:pt idx="4">
                  <c:v>8486</c:v>
                </c:pt>
                <c:pt idx="5">
                  <c:v>7635</c:v>
                </c:pt>
                <c:pt idx="6">
                  <c:v>3868</c:v>
                </c:pt>
                <c:pt idx="7">
                  <c:v>3366</c:v>
                </c:pt>
                <c:pt idx="8">
                  <c:v>3168</c:v>
                </c:pt>
                <c:pt idx="9">
                  <c:v>2347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その他の農産物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45283</c:v>
                </c:pt>
                <c:pt idx="1">
                  <c:v>11128</c:v>
                </c:pt>
                <c:pt idx="2">
                  <c:v>12558</c:v>
                </c:pt>
                <c:pt idx="3">
                  <c:v>8633</c:v>
                </c:pt>
                <c:pt idx="4">
                  <c:v>9706</c:v>
                </c:pt>
                <c:pt idx="5">
                  <c:v>8585</c:v>
                </c:pt>
                <c:pt idx="6">
                  <c:v>6003</c:v>
                </c:pt>
                <c:pt idx="7">
                  <c:v>8041</c:v>
                </c:pt>
                <c:pt idx="8">
                  <c:v>2944</c:v>
                </c:pt>
                <c:pt idx="9">
                  <c:v>5000</c:v>
                </c:pt>
              </c:numCache>
            </c:numRef>
          </c:val>
        </c:ser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36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西部支部平成21年8月保管残高上位１０品目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438157"/>
        <c:axId val="38181366"/>
      </c:bar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8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  <c:pt idx="2">
                  <c:v>93.3</c:v>
                </c:pt>
                <c:pt idx="3">
                  <c:v>85.9</c:v>
                </c:pt>
                <c:pt idx="4">
                  <c:v>97.9</c:v>
                </c:pt>
                <c:pt idx="5">
                  <c:v>95.7</c:v>
                </c:pt>
                <c:pt idx="6">
                  <c:v>85.2</c:v>
                </c:pt>
                <c:pt idx="7">
                  <c:v>83.9</c:v>
                </c:pt>
              </c:numCache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79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  <c:pt idx="2">
                  <c:v>58.4</c:v>
                </c:pt>
                <c:pt idx="3">
                  <c:v>65.6</c:v>
                </c:pt>
                <c:pt idx="4">
                  <c:v>79.5</c:v>
                </c:pt>
                <c:pt idx="5">
                  <c:v>71.2</c:v>
                </c:pt>
                <c:pt idx="6">
                  <c:v>68.5</c:v>
                </c:pt>
                <c:pt idx="7">
                  <c:v>65.9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62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22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  <c:pt idx="2">
                  <c:v>11.2</c:v>
                </c:pt>
                <c:pt idx="3">
                  <c:v>13.5</c:v>
                </c:pt>
                <c:pt idx="4">
                  <c:v>13.4</c:v>
                </c:pt>
                <c:pt idx="5">
                  <c:v>13</c:v>
                </c:pt>
                <c:pt idx="6">
                  <c:v>15</c:v>
                </c:pt>
                <c:pt idx="7">
                  <c:v>12.9</c:v>
                </c:pt>
              </c:numCache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80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1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25.9</c:v>
                </c:pt>
                <c:pt idx="3">
                  <c:v>25.3</c:v>
                </c:pt>
                <c:pt idx="4">
                  <c:v>25.8</c:v>
                </c:pt>
                <c:pt idx="5">
                  <c:v>25.1</c:v>
                </c:pt>
                <c:pt idx="6">
                  <c:v>25.2</c:v>
                </c:pt>
                <c:pt idx="7">
                  <c:v>24.4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1608"/>
        <c:crosses val="autoZero"/>
        <c:auto val="1"/>
        <c:lblOffset val="100"/>
        <c:noMultiLvlLbl val="0"/>
      </c:catAx>
      <c:valAx>
        <c:axId val="6584160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88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平成21年8月倉庫使用状況(1～3類）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122745</c:v>
                </c:pt>
                <c:pt idx="1">
                  <c:v>229953</c:v>
                </c:pt>
                <c:pt idx="2">
                  <c:v>238853</c:v>
                </c:pt>
                <c:pt idx="3">
                  <c:v>54189</c:v>
                </c:pt>
                <c:pt idx="4">
                  <c:v>275496</c:v>
                </c:pt>
                <c:pt idx="5">
                  <c:v>426306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67227</c:v>
                </c:pt>
                <c:pt idx="1">
                  <c:v>163736</c:v>
                </c:pt>
                <c:pt idx="2">
                  <c:v>181317</c:v>
                </c:pt>
                <c:pt idx="3">
                  <c:v>40483</c:v>
                </c:pt>
                <c:pt idx="4">
                  <c:v>111367</c:v>
                </c:pt>
                <c:pt idx="5">
                  <c:v>272977</c:v>
                </c:pt>
              </c:numCache>
            </c:numRef>
          </c:val>
          <c:shape val="box"/>
        </c:ser>
        <c:overlap val="100"/>
        <c:shape val="box"/>
        <c:axId val="11997427"/>
        <c:axId val="40867980"/>
      </c:bar3DChart>
      <c:catAx>
        <c:axId val="1199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7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703561"/>
        <c:axId val="31570002"/>
      </c:lineChart>
      <c:catAx>
        <c:axId val="557035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002"/>
        <c:crosses val="autoZero"/>
        <c:auto val="1"/>
        <c:lblOffset val="100"/>
        <c:noMultiLvlLbl val="0"/>
      </c:catAx>
      <c:valAx>
        <c:axId val="3157000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035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  <c:pt idx="2">
                  <c:v>19.2</c:v>
                </c:pt>
                <c:pt idx="3">
                  <c:v>16.9</c:v>
                </c:pt>
                <c:pt idx="4">
                  <c:v>16.3</c:v>
                </c:pt>
                <c:pt idx="5">
                  <c:v>17.7</c:v>
                </c:pt>
                <c:pt idx="6">
                  <c:v>17</c:v>
                </c:pt>
                <c:pt idx="7">
                  <c:v>16.3</c:v>
                </c:pt>
              </c:numCache>
            </c:numRef>
          </c:val>
          <c:smooth val="0"/>
        </c:ser>
        <c:axId val="15694563"/>
        <c:axId val="7033340"/>
      </c:lineChart>
      <c:catAx>
        <c:axId val="156945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945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  <c:pt idx="2">
                  <c:v>36.2</c:v>
                </c:pt>
                <c:pt idx="3">
                  <c:v>34.8</c:v>
                </c:pt>
                <c:pt idx="4">
                  <c:v>35.1</c:v>
                </c:pt>
                <c:pt idx="5">
                  <c:v>34.9</c:v>
                </c:pt>
                <c:pt idx="6">
                  <c:v>33.2</c:v>
                </c:pt>
                <c:pt idx="7">
                  <c:v>33.6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63300061"/>
        <c:axId val="32829638"/>
      </c:lineChart>
      <c:catAx>
        <c:axId val="633000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00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7031287"/>
        <c:axId val="41954992"/>
      </c:lineChart>
      <c:catAx>
        <c:axId val="270312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312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  <c:pt idx="2">
                  <c:v>40.9</c:v>
                </c:pt>
                <c:pt idx="3">
                  <c:v>53.1</c:v>
                </c:pt>
                <c:pt idx="4">
                  <c:v>36.7</c:v>
                </c:pt>
                <c:pt idx="5">
                  <c:v>63.7</c:v>
                </c:pt>
                <c:pt idx="6">
                  <c:v>68.9</c:v>
                </c:pt>
                <c:pt idx="7">
                  <c:v>34.9</c:v>
                </c:pt>
              </c:numCache>
            </c:numRef>
          </c:val>
          <c:smooth val="0"/>
        </c:ser>
        <c:marker val="1"/>
        <c:axId val="42050609"/>
        <c:axId val="42911162"/>
      </c:lineChart>
      <c:catAx>
        <c:axId val="420506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06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  <c:pt idx="2">
                  <c:v>34.9</c:v>
                </c:pt>
                <c:pt idx="3">
                  <c:v>32.2</c:v>
                </c:pt>
                <c:pt idx="4">
                  <c:v>35.3</c:v>
                </c:pt>
                <c:pt idx="5">
                  <c:v>35.5</c:v>
                </c:pt>
                <c:pt idx="6">
                  <c:v>32</c:v>
                </c:pt>
                <c:pt idx="7">
                  <c:v>29.3</c:v>
                </c:pt>
              </c:numCache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61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65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  <c:pt idx="2">
                  <c:v>13.7</c:v>
                </c:pt>
                <c:pt idx="3">
                  <c:v>13.6</c:v>
                </c:pt>
                <c:pt idx="4">
                  <c:v>14.1</c:v>
                </c:pt>
                <c:pt idx="5">
                  <c:v>15.9</c:v>
                </c:pt>
                <c:pt idx="6">
                  <c:v>15</c:v>
                </c:pt>
                <c:pt idx="7">
                  <c:v>11.9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2984"/>
        <c:crosses val="autoZero"/>
        <c:auto val="1"/>
        <c:lblOffset val="100"/>
        <c:noMultiLvlLbl val="0"/>
      </c:catAx>
      <c:valAx>
        <c:axId val="1807298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3427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  <c:pt idx="2">
                  <c:v>13.3</c:v>
                </c:pt>
                <c:pt idx="3">
                  <c:v>13.8</c:v>
                </c:pt>
                <c:pt idx="4">
                  <c:v>14.8</c:v>
                </c:pt>
                <c:pt idx="5">
                  <c:v>16.1</c:v>
                </c:pt>
                <c:pt idx="6">
                  <c:v>14.3</c:v>
                </c:pt>
                <c:pt idx="7">
                  <c:v>13.1</c:v>
                </c:pt>
              </c:numCache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25570"/>
        <c:crosses val="autoZero"/>
        <c:auto val="1"/>
        <c:lblOffset val="100"/>
        <c:noMultiLvlLbl val="0"/>
      </c:catAx>
      <c:valAx>
        <c:axId val="5462557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91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80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  <c:pt idx="2">
                  <c:v>70.7</c:v>
                </c:pt>
                <c:pt idx="3">
                  <c:v>69.6</c:v>
                </c:pt>
                <c:pt idx="4">
                  <c:v>66.6</c:v>
                </c:pt>
                <c:pt idx="5">
                  <c:v>73.5</c:v>
                </c:pt>
                <c:pt idx="6">
                  <c:v>74.6</c:v>
                </c:pt>
                <c:pt idx="7">
                  <c:v>62.3</c:v>
                </c:pt>
              </c:numCache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75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  <c:pt idx="2">
                  <c:v>16.6</c:v>
                </c:pt>
                <c:pt idx="3">
                  <c:v>13.5</c:v>
                </c:pt>
                <c:pt idx="4">
                  <c:v>11.3</c:v>
                </c:pt>
                <c:pt idx="5">
                  <c:v>13.3</c:v>
                </c:pt>
                <c:pt idx="6">
                  <c:v>13.8</c:v>
                </c:pt>
                <c:pt idx="7">
                  <c:v>11.1</c:v>
                </c:pt>
              </c:numCache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842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26.5</c:v>
                </c:pt>
                <c:pt idx="3">
                  <c:v>25.4</c:v>
                </c:pt>
                <c:pt idx="4">
                  <c:v>25</c:v>
                </c:pt>
                <c:pt idx="5">
                  <c:v>24.5</c:v>
                </c:pt>
                <c:pt idx="6">
                  <c:v>24.4</c:v>
                </c:pt>
                <c:pt idx="7">
                  <c:v>23.2</c:v>
                </c:pt>
              </c:numCache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8224"/>
        <c:crosses val="autoZero"/>
        <c:auto val="1"/>
        <c:lblOffset val="100"/>
        <c:noMultiLvlLbl val="0"/>
      </c:catAx>
      <c:valAx>
        <c:axId val="4678822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510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0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  <c:pt idx="2">
                  <c:v>114.7</c:v>
                </c:pt>
                <c:pt idx="3">
                  <c:v>111.1</c:v>
                </c:pt>
                <c:pt idx="4">
                  <c:v>114</c:v>
                </c:pt>
                <c:pt idx="5">
                  <c:v>113.8</c:v>
                </c:pt>
                <c:pt idx="6">
                  <c:v>108.8</c:v>
                </c:pt>
                <c:pt idx="7">
                  <c:v>105.6</c:v>
                </c:pt>
              </c:numCache>
            </c:numRef>
          </c:val>
          <c:smooth val="0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307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78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雑穀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112887</c:v>
                </c:pt>
                <c:pt idx="1">
                  <c:v>100625</c:v>
                </c:pt>
                <c:pt idx="2">
                  <c:v>62978</c:v>
                </c:pt>
                <c:pt idx="3">
                  <c:v>54552</c:v>
                </c:pt>
                <c:pt idx="4">
                  <c:v>41121</c:v>
                </c:pt>
                <c:pt idx="5">
                  <c:v>31275</c:v>
                </c:pt>
                <c:pt idx="6">
                  <c:v>28998</c:v>
                </c:pt>
                <c:pt idx="7">
                  <c:v>26432</c:v>
                </c:pt>
                <c:pt idx="8">
                  <c:v>24967</c:v>
                </c:pt>
                <c:pt idx="9">
                  <c:v>23197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雑穀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162484</c:v>
                </c:pt>
                <c:pt idx="1">
                  <c:v>123868</c:v>
                </c:pt>
                <c:pt idx="2">
                  <c:v>87913</c:v>
                </c:pt>
                <c:pt idx="3">
                  <c:v>39290</c:v>
                </c:pt>
                <c:pt idx="4">
                  <c:v>45463</c:v>
                </c:pt>
                <c:pt idx="5">
                  <c:v>29591</c:v>
                </c:pt>
                <c:pt idx="6">
                  <c:v>20376</c:v>
                </c:pt>
                <c:pt idx="7">
                  <c:v>34424</c:v>
                </c:pt>
                <c:pt idx="8">
                  <c:v>20165</c:v>
                </c:pt>
                <c:pt idx="9">
                  <c:v>27422</c:v>
                </c:pt>
              </c:numCache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6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25"/>
          <c:y val="0.384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平成21年8月入庫高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雑穀</c:v>
                  </c:pt>
                  <c:pt idx="7">
                    <c:v>鉄鋼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112,887 </c:v>
                  </c:pt>
                  <c:pt idx="1">
                    <c:v>100,625 </c:v>
                  </c:pt>
                  <c:pt idx="2">
                    <c:v>62,978 </c:v>
                  </c:pt>
                  <c:pt idx="3">
                    <c:v>54,552 </c:v>
                  </c:pt>
                  <c:pt idx="4">
                    <c:v>41,121 </c:v>
                  </c:pt>
                  <c:pt idx="5">
                    <c:v>31,275 </c:v>
                  </c:pt>
                  <c:pt idx="6">
                    <c:v>28,998 </c:v>
                  </c:pt>
                  <c:pt idx="7">
                    <c:v>26,432 </c:v>
                  </c:pt>
                  <c:pt idx="8">
                    <c:v>24,967 </c:v>
                  </c:pt>
                  <c:pt idx="9">
                    <c:v>23,197 </c:v>
                  </c:pt>
                  <c:pt idx="10">
                    <c:v>116,092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112887</c:v>
                </c:pt>
                <c:pt idx="1">
                  <c:v>100625</c:v>
                </c:pt>
                <c:pt idx="2">
                  <c:v>62978</c:v>
                </c:pt>
                <c:pt idx="3">
                  <c:v>54552</c:v>
                </c:pt>
                <c:pt idx="4">
                  <c:v>41121</c:v>
                </c:pt>
                <c:pt idx="5">
                  <c:v>31275</c:v>
                </c:pt>
                <c:pt idx="6">
                  <c:v>28998</c:v>
                </c:pt>
                <c:pt idx="7">
                  <c:v>26432</c:v>
                </c:pt>
                <c:pt idx="8">
                  <c:v>24967</c:v>
                </c:pt>
                <c:pt idx="9">
                  <c:v>23197</c:v>
                </c:pt>
                <c:pt idx="10">
                  <c:v>116092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雑穀</c:v>
                  </c:pt>
                  <c:pt idx="7">
                    <c:v>鉄鋼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162,484 </c:v>
                  </c:pt>
                  <c:pt idx="1">
                    <c:v>123,868 </c:v>
                  </c:pt>
                  <c:pt idx="2">
                    <c:v>87,913 </c:v>
                  </c:pt>
                  <c:pt idx="3">
                    <c:v>39,290 </c:v>
                  </c:pt>
                  <c:pt idx="4">
                    <c:v>45,463 </c:v>
                  </c:pt>
                  <c:pt idx="5">
                    <c:v>29,591 </c:v>
                  </c:pt>
                  <c:pt idx="6">
                    <c:v>20,376 </c:v>
                  </c:pt>
                  <c:pt idx="7">
                    <c:v>34,424 </c:v>
                  </c:pt>
                  <c:pt idx="8">
                    <c:v>20,165 </c:v>
                  </c:pt>
                  <c:pt idx="9">
                    <c:v>27,422 </c:v>
                  </c:pt>
                  <c:pt idx="10">
                    <c:v>134,779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162484</c:v>
                </c:pt>
                <c:pt idx="1">
                  <c:v>123868</c:v>
                </c:pt>
                <c:pt idx="2">
                  <c:v>87913</c:v>
                </c:pt>
                <c:pt idx="3">
                  <c:v>39290</c:v>
                </c:pt>
                <c:pt idx="4">
                  <c:v>45463</c:v>
                </c:pt>
                <c:pt idx="5">
                  <c:v>29591</c:v>
                </c:pt>
                <c:pt idx="6">
                  <c:v>20376</c:v>
                </c:pt>
                <c:pt idx="7">
                  <c:v>34424</c:v>
                </c:pt>
                <c:pt idx="8">
                  <c:v>20165</c:v>
                </c:pt>
                <c:pt idx="9">
                  <c:v>27422</c:v>
                </c:pt>
                <c:pt idx="10">
                  <c:v>134779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623,124トン224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725,775トン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</cdr:y>
    </cdr:from>
    <cdr:to>
      <cdr:x>0.89175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4197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0.00875</cdr:y>
    </cdr:from>
    <cdr:to>
      <cdr:x>0.93775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0.48525</cdr:x>
      <cdr:y>0.242</cdr:y>
    </cdr:from>
    <cdr:to>
      <cdr:x>0.77875</cdr:x>
      <cdr:y>0.3615</cdr:y>
    </cdr:to>
    <cdr:sp>
      <cdr:nvSpPr>
        <cdr:cNvPr id="3" name="TextBox 4"/>
        <cdr:cNvSpPr txBox="1">
          <a:spLocks noChangeArrowheads="1"/>
        </cdr:cNvSpPr>
      </cdr:nvSpPr>
      <cdr:spPr>
        <a:xfrm>
          <a:off x="4810125" y="1390650"/>
          <a:ext cx="29146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0.46375</cdr:x>
      <cdr:y>0.81175</cdr:y>
    </cdr:from>
    <cdr:to>
      <cdr:x>0.762</cdr:x>
      <cdr:y>0.858</cdr:y>
    </cdr:to>
    <cdr:sp>
      <cdr:nvSpPr>
        <cdr:cNvPr id="4" name="TextBox 5"/>
        <cdr:cNvSpPr txBox="1">
          <a:spLocks noChangeArrowheads="1"/>
        </cdr:cNvSpPr>
      </cdr:nvSpPr>
      <cdr:spPr>
        <a:xfrm>
          <a:off x="4591050" y="4676775"/>
          <a:ext cx="2952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1，164，764トン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1，055，792トン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</cdr:y>
    </cdr:from>
    <cdr:to>
      <cdr:x>0.94525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0.2675</cdr:y>
    </cdr:from>
    <cdr:to>
      <cdr:x>1</cdr:x>
      <cdr:y>0.76325</cdr:y>
    </cdr:to>
    <cdr:sp>
      <cdr:nvSpPr>
        <cdr:cNvPr id="1" name="TextBox 8"/>
        <cdr:cNvSpPr txBox="1">
          <a:spLocks noChangeArrowheads="1"/>
        </cdr:cNvSpPr>
      </cdr:nvSpPr>
      <cdr:spPr>
        <a:xfrm>
          <a:off x="6705600" y="742950"/>
          <a:ext cx="809625" cy="1381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0.65525</cdr:x>
      <cdr:y>0.58425</cdr:y>
    </cdr:from>
    <cdr:to>
      <cdr:x>0.7625</cdr:x>
      <cdr:y>0.6695</cdr:y>
    </cdr:to>
    <cdr:sp>
      <cdr:nvSpPr>
        <cdr:cNvPr id="2" name="TextBox 9"/>
        <cdr:cNvSpPr txBox="1">
          <a:spLocks noChangeArrowheads="1"/>
        </cdr:cNvSpPr>
      </cdr:nvSpPr>
      <cdr:spPr>
        <a:xfrm>
          <a:off x="4924425" y="1628775"/>
          <a:ext cx="809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0.423</cdr:y>
    </cdr:from>
    <cdr:to>
      <cdr:x>1</cdr:x>
      <cdr:y>0.91025</cdr:y>
    </cdr:to>
    <cdr:sp>
      <cdr:nvSpPr>
        <cdr:cNvPr id="1" name="TextBox 8"/>
        <cdr:cNvSpPr txBox="1">
          <a:spLocks noChangeArrowheads="1"/>
        </cdr:cNvSpPr>
      </cdr:nvSpPr>
      <cdr:spPr>
        <a:xfrm>
          <a:off x="6962775" y="1047750"/>
          <a:ext cx="56197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0.6465</cdr:x>
      <cdr:y>0.6665</cdr:y>
    </cdr:from>
    <cdr:to>
      <cdr:x>0.766</cdr:x>
      <cdr:y>0.78625</cdr:y>
    </cdr:to>
    <cdr:sp>
      <cdr:nvSpPr>
        <cdr:cNvPr id="2" name="TextBox 9"/>
        <cdr:cNvSpPr txBox="1">
          <a:spLocks noChangeArrowheads="1"/>
        </cdr:cNvSpPr>
      </cdr:nvSpPr>
      <cdr:spPr>
        <a:xfrm>
          <a:off x="4857750" y="1647825"/>
          <a:ext cx="8953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0.9175</cdr:x>
      <cdr:y>0.31275</cdr:y>
    </cdr:from>
    <cdr:to>
      <cdr:x>1</cdr:x>
      <cdr:y>0.92725</cdr:y>
    </cdr:to>
    <cdr:sp>
      <cdr:nvSpPr>
        <cdr:cNvPr id="1" name="TextBox 8"/>
        <cdr:cNvSpPr txBox="1">
          <a:spLocks noChangeArrowheads="1"/>
        </cdr:cNvSpPr>
      </cdr:nvSpPr>
      <cdr:spPr>
        <a:xfrm>
          <a:off x="6915150" y="885825"/>
          <a:ext cx="619125" cy="1752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0.6615</cdr:x>
      <cdr:y>0.49275</cdr:y>
    </cdr:from>
    <cdr:to>
      <cdr:x>0.75125</cdr:x>
      <cdr:y>0.5875</cdr:y>
    </cdr:to>
    <cdr:sp>
      <cdr:nvSpPr>
        <cdr:cNvPr id="2" name="TextBox 9"/>
        <cdr:cNvSpPr txBox="1">
          <a:spLocks noChangeArrowheads="1"/>
        </cdr:cNvSpPr>
      </cdr:nvSpPr>
      <cdr:spPr>
        <a:xfrm>
          <a:off x="4981575" y="1400175"/>
          <a:ext cx="676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0.90225</cdr:x>
      <cdr:y>0.4265</cdr:y>
    </cdr:from>
    <cdr:to>
      <cdr:x>0.98975</cdr:x>
      <cdr:y>0.91225</cdr:y>
    </cdr:to>
    <cdr:sp>
      <cdr:nvSpPr>
        <cdr:cNvPr id="2" name="TextBox 10"/>
        <cdr:cNvSpPr txBox="1">
          <a:spLocks noChangeArrowheads="1"/>
        </cdr:cNvSpPr>
      </cdr:nvSpPr>
      <cdr:spPr>
        <a:xfrm>
          <a:off x="6772275" y="1219200"/>
          <a:ext cx="657225" cy="1400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0.6465</cdr:x>
      <cdr:y>0.59025</cdr:y>
    </cdr:from>
    <cdr:to>
      <cdr:x>0.73225</cdr:x>
      <cdr:y>0.71125</cdr:y>
    </cdr:to>
    <cdr:sp>
      <cdr:nvSpPr>
        <cdr:cNvPr id="3" name="TextBox 11"/>
        <cdr:cNvSpPr txBox="1">
          <a:spLocks noChangeArrowheads="1"/>
        </cdr:cNvSpPr>
      </cdr:nvSpPr>
      <cdr:spPr>
        <a:xfrm>
          <a:off x="4857750" y="1695450"/>
          <a:ext cx="647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0.89925</cdr:x>
      <cdr:y>0.3305</cdr:y>
    </cdr:from>
    <cdr:to>
      <cdr:x>1</cdr:x>
      <cdr:y>0.90425</cdr:y>
    </cdr:to>
    <cdr:sp>
      <cdr:nvSpPr>
        <cdr:cNvPr id="6" name="TextBox 15"/>
        <cdr:cNvSpPr txBox="1">
          <a:spLocks noChangeArrowheads="1"/>
        </cdr:cNvSpPr>
      </cdr:nvSpPr>
      <cdr:spPr>
        <a:xfrm>
          <a:off x="6772275" y="876300"/>
          <a:ext cx="762000" cy="1524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0.651</cdr:x>
      <cdr:y>0.54475</cdr:y>
    </cdr:from>
    <cdr:to>
      <cdr:x>0.7345</cdr:x>
      <cdr:y>0.67125</cdr:y>
    </cdr:to>
    <cdr:sp>
      <cdr:nvSpPr>
        <cdr:cNvPr id="7" name="TextBox 16"/>
        <cdr:cNvSpPr txBox="1">
          <a:spLocks noChangeArrowheads="1"/>
        </cdr:cNvSpPr>
      </cdr:nvSpPr>
      <cdr:spPr>
        <a:xfrm>
          <a:off x="4895850" y="1438275"/>
          <a:ext cx="6286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0.51475</cdr:y>
    </cdr:from>
    <cdr:to>
      <cdr:x>0.5545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２,１８４,６４９㎡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平成21年8月所管面積（1～3類）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0.514</cdr:y>
    </cdr:from>
    <cdr:to>
      <cdr:x>0.99975</cdr:x>
      <cdr:y>0.87025</cdr:y>
    </cdr:to>
    <cdr:sp>
      <cdr:nvSpPr>
        <cdr:cNvPr id="3" name="TextBox 12"/>
        <cdr:cNvSpPr txBox="1">
          <a:spLocks noChangeArrowheads="1"/>
        </cdr:cNvSpPr>
      </cdr:nvSpPr>
      <cdr:spPr>
        <a:xfrm>
          <a:off x="6905625" y="1438275"/>
          <a:ext cx="5810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0.65525</cdr:x>
      <cdr:y>0.69675</cdr:y>
    </cdr:from>
    <cdr:to>
      <cdr:x>0.77425</cdr:x>
      <cdr:y>0.8375</cdr:y>
    </cdr:to>
    <cdr:sp>
      <cdr:nvSpPr>
        <cdr:cNvPr id="4" name="TextBox 13"/>
        <cdr:cNvSpPr txBox="1">
          <a:spLocks noChangeArrowheads="1"/>
        </cdr:cNvSpPr>
      </cdr:nvSpPr>
      <cdr:spPr>
        <a:xfrm>
          <a:off x="4905375" y="1943100"/>
          <a:ext cx="8953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0.89425</cdr:x>
      <cdr:y>0.3815</cdr:y>
    </cdr:from>
    <cdr:to>
      <cdr:x>1</cdr:x>
      <cdr:y>0.71625</cdr:y>
    </cdr:to>
    <cdr:sp>
      <cdr:nvSpPr>
        <cdr:cNvPr id="5" name="TextBox 13"/>
        <cdr:cNvSpPr txBox="1">
          <a:spLocks noChangeArrowheads="1"/>
        </cdr:cNvSpPr>
      </cdr:nvSpPr>
      <cdr:spPr>
        <a:xfrm>
          <a:off x="6791325" y="1038225"/>
          <a:ext cx="800100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0.6465</cdr:x>
      <cdr:y>0.53975</cdr:y>
    </cdr:from>
    <cdr:to>
      <cdr:x>0.7435</cdr:x>
      <cdr:y>0.642</cdr:y>
    </cdr:to>
    <cdr:sp>
      <cdr:nvSpPr>
        <cdr:cNvPr id="6" name="TextBox 14"/>
        <cdr:cNvSpPr txBox="1">
          <a:spLocks noChangeArrowheads="1"/>
        </cdr:cNvSpPr>
      </cdr:nvSpPr>
      <cdr:spPr>
        <a:xfrm>
          <a:off x="4905375" y="1466850"/>
          <a:ext cx="733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0.89075</cdr:x>
      <cdr:y>0.39025</cdr:y>
    </cdr:from>
    <cdr:to>
      <cdr:x>0.98475</cdr:x>
      <cdr:y>0.87075</cdr:y>
    </cdr:to>
    <cdr:sp>
      <cdr:nvSpPr>
        <cdr:cNvPr id="8" name="TextBox 16"/>
        <cdr:cNvSpPr txBox="1">
          <a:spLocks noChangeArrowheads="1"/>
        </cdr:cNvSpPr>
      </cdr:nvSpPr>
      <cdr:spPr>
        <a:xfrm>
          <a:off x="6762750" y="1047750"/>
          <a:ext cx="714375" cy="1295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0.6445</cdr:x>
      <cdr:y>0.5475</cdr:y>
    </cdr:from>
    <cdr:to>
      <cdr:x>0.74125</cdr:x>
      <cdr:y>0.7175</cdr:y>
    </cdr:to>
    <cdr:sp>
      <cdr:nvSpPr>
        <cdr:cNvPr id="9" name="TextBox 17"/>
        <cdr:cNvSpPr txBox="1">
          <a:spLocks noChangeArrowheads="1"/>
        </cdr:cNvSpPr>
      </cdr:nvSpPr>
      <cdr:spPr>
        <a:xfrm>
          <a:off x="4895850" y="1466850"/>
          <a:ext cx="7334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0.92375</cdr:x>
      <cdr:y>0.34225</cdr:y>
    </cdr:from>
    <cdr:to>
      <cdr:x>0.9955</cdr:x>
      <cdr:y>0.60025</cdr:y>
    </cdr:to>
    <cdr:sp>
      <cdr:nvSpPr>
        <cdr:cNvPr id="7" name="TextBox 15"/>
        <cdr:cNvSpPr txBox="1">
          <a:spLocks noChangeArrowheads="1"/>
        </cdr:cNvSpPr>
      </cdr:nvSpPr>
      <cdr:spPr>
        <a:xfrm>
          <a:off x="7029450" y="933450"/>
          <a:ext cx="5429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0.6495</cdr:x>
      <cdr:y>0.4995</cdr:y>
    </cdr:from>
    <cdr:to>
      <cdr:x>0.74975</cdr:x>
      <cdr:y>0.63725</cdr:y>
    </cdr:to>
    <cdr:sp>
      <cdr:nvSpPr>
        <cdr:cNvPr id="8" name="TextBox 16"/>
        <cdr:cNvSpPr txBox="1">
          <a:spLocks noChangeArrowheads="1"/>
        </cdr:cNvSpPr>
      </cdr:nvSpPr>
      <cdr:spPr>
        <a:xfrm>
          <a:off x="4933950" y="1371600"/>
          <a:ext cx="7620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0.416</cdr:y>
    </cdr:from>
    <cdr:to>
      <cdr:x>0.96825</cdr:x>
      <cdr:y>0.87625</cdr:y>
    </cdr:to>
    <cdr:sp>
      <cdr:nvSpPr>
        <cdr:cNvPr id="8" name="TextBox 16"/>
        <cdr:cNvSpPr txBox="1">
          <a:spLocks noChangeArrowheads="1"/>
        </cdr:cNvSpPr>
      </cdr:nvSpPr>
      <cdr:spPr>
        <a:xfrm>
          <a:off x="6591300" y="1114425"/>
          <a:ext cx="714375" cy="1238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0.64075</cdr:x>
      <cdr:y>0.6785</cdr:y>
    </cdr:from>
    <cdr:to>
      <cdr:x>0.731</cdr:x>
      <cdr:y>0.79425</cdr:y>
    </cdr:to>
    <cdr:sp>
      <cdr:nvSpPr>
        <cdr:cNvPr id="9" name="TextBox 17"/>
        <cdr:cNvSpPr txBox="1">
          <a:spLocks noChangeArrowheads="1"/>
        </cdr:cNvSpPr>
      </cdr:nvSpPr>
      <cdr:spPr>
        <a:xfrm>
          <a:off x="4829175" y="1828800"/>
          <a:ext cx="6762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0.4685</cdr:y>
    </cdr:from>
    <cdr:to>
      <cdr:x>1</cdr:x>
      <cdr:y>0.70525</cdr:y>
    </cdr:to>
    <cdr:sp>
      <cdr:nvSpPr>
        <cdr:cNvPr id="8" name="TextBox 15"/>
        <cdr:cNvSpPr txBox="1">
          <a:spLocks noChangeArrowheads="1"/>
        </cdr:cNvSpPr>
      </cdr:nvSpPr>
      <cdr:spPr>
        <a:xfrm>
          <a:off x="6810375" y="1257300"/>
          <a:ext cx="71437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0.652</cdr:x>
      <cdr:y>0.58975</cdr:y>
    </cdr:from>
    <cdr:to>
      <cdr:x>0.74625</cdr:x>
      <cdr:y>0.70925</cdr:y>
    </cdr:to>
    <cdr:sp>
      <cdr:nvSpPr>
        <cdr:cNvPr id="9" name="TextBox 16"/>
        <cdr:cNvSpPr txBox="1">
          <a:spLocks noChangeArrowheads="1"/>
        </cdr:cNvSpPr>
      </cdr:nvSpPr>
      <cdr:spPr>
        <a:xfrm>
          <a:off x="4905375" y="1581150"/>
          <a:ext cx="704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0.89275</cdr:x>
      <cdr:y>0.46175</cdr:y>
    </cdr:from>
    <cdr:to>
      <cdr:x>1</cdr:x>
      <cdr:y>0.9265</cdr:y>
    </cdr:to>
    <cdr:sp>
      <cdr:nvSpPr>
        <cdr:cNvPr id="7" name="TextBox 15"/>
        <cdr:cNvSpPr txBox="1">
          <a:spLocks noChangeArrowheads="1"/>
        </cdr:cNvSpPr>
      </cdr:nvSpPr>
      <cdr:spPr>
        <a:xfrm>
          <a:off x="6724650" y="1285875"/>
          <a:ext cx="809625" cy="1295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0.64675</cdr:x>
      <cdr:y>0.6155</cdr:y>
    </cdr:from>
    <cdr:to>
      <cdr:x>0.76725</cdr:x>
      <cdr:y>0.744</cdr:y>
    </cdr:to>
    <cdr:sp>
      <cdr:nvSpPr>
        <cdr:cNvPr id="8" name="TextBox 16"/>
        <cdr:cNvSpPr txBox="1">
          <a:spLocks noChangeArrowheads="1"/>
        </cdr:cNvSpPr>
      </cdr:nvSpPr>
      <cdr:spPr>
        <a:xfrm>
          <a:off x="4867275" y="171450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0.894</cdr:x>
      <cdr:y>0.40625</cdr:y>
    </cdr:from>
    <cdr:to>
      <cdr:x>0.9995</cdr:x>
      <cdr:y>0.8635</cdr:y>
    </cdr:to>
    <cdr:sp>
      <cdr:nvSpPr>
        <cdr:cNvPr id="8" name="TextBox 16"/>
        <cdr:cNvSpPr txBox="1">
          <a:spLocks noChangeArrowheads="1"/>
        </cdr:cNvSpPr>
      </cdr:nvSpPr>
      <cdr:spPr>
        <a:xfrm>
          <a:off x="6800850" y="1095375"/>
          <a:ext cx="800100" cy="1238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0.637</cdr:x>
      <cdr:y>0.46025</cdr:y>
    </cdr:from>
    <cdr:to>
      <cdr:x>0.75475</cdr:x>
      <cdr:y>0.584</cdr:y>
    </cdr:to>
    <cdr:sp>
      <cdr:nvSpPr>
        <cdr:cNvPr id="9" name="TextBox 17"/>
        <cdr:cNvSpPr txBox="1">
          <a:spLocks noChangeArrowheads="1"/>
        </cdr:cNvSpPr>
      </cdr:nvSpPr>
      <cdr:spPr>
        <a:xfrm>
          <a:off x="4838700" y="1247775"/>
          <a:ext cx="8953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0.40575</cdr:y>
    </cdr:from>
    <cdr:to>
      <cdr:x>0.999</cdr:x>
      <cdr:y>0.76925</cdr:y>
    </cdr:to>
    <cdr:sp>
      <cdr:nvSpPr>
        <cdr:cNvPr id="8" name="TextBox 21"/>
        <cdr:cNvSpPr txBox="1">
          <a:spLocks noChangeArrowheads="1"/>
        </cdr:cNvSpPr>
      </cdr:nvSpPr>
      <cdr:spPr>
        <a:xfrm>
          <a:off x="6981825" y="1104900"/>
          <a:ext cx="60007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0.64225</cdr:x>
      <cdr:y>0.44025</cdr:y>
    </cdr:from>
    <cdr:to>
      <cdr:x>0.7605</cdr:x>
      <cdr:y>0.56125</cdr:y>
    </cdr:to>
    <cdr:sp>
      <cdr:nvSpPr>
        <cdr:cNvPr id="9" name="TextBox 23"/>
        <cdr:cNvSpPr txBox="1">
          <a:spLocks noChangeArrowheads="1"/>
        </cdr:cNvSpPr>
      </cdr:nvSpPr>
      <cdr:spPr>
        <a:xfrm>
          <a:off x="4867275" y="1190625"/>
          <a:ext cx="8953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0.1495</cdr:y>
    </cdr:from>
    <cdr:to>
      <cdr:x>1</cdr:x>
      <cdr:y>0.87825</cdr:y>
    </cdr:to>
    <cdr:sp>
      <cdr:nvSpPr>
        <cdr:cNvPr id="8" name="TextBox 21"/>
        <cdr:cNvSpPr txBox="1">
          <a:spLocks noChangeArrowheads="1"/>
        </cdr:cNvSpPr>
      </cdr:nvSpPr>
      <cdr:spPr>
        <a:xfrm>
          <a:off x="6972300" y="409575"/>
          <a:ext cx="628650" cy="2038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0.65775</cdr:x>
      <cdr:y>0.40475</cdr:y>
    </cdr:from>
    <cdr:to>
      <cdr:x>0.776</cdr:x>
      <cdr:y>0.614</cdr:y>
    </cdr:to>
    <cdr:sp>
      <cdr:nvSpPr>
        <cdr:cNvPr id="9" name="TextBox 22"/>
        <cdr:cNvSpPr txBox="1">
          <a:spLocks noChangeArrowheads="1"/>
        </cdr:cNvSpPr>
      </cdr:nvSpPr>
      <cdr:spPr>
        <a:xfrm>
          <a:off x="5000625" y="1123950"/>
          <a:ext cx="89535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0.4045</cdr:y>
    </cdr:from>
    <cdr:to>
      <cdr:x>1</cdr:x>
      <cdr:y>0.8255</cdr:y>
    </cdr:to>
    <cdr:sp>
      <cdr:nvSpPr>
        <cdr:cNvPr id="8" name="TextBox 15"/>
        <cdr:cNvSpPr txBox="1">
          <a:spLocks noChangeArrowheads="1"/>
        </cdr:cNvSpPr>
      </cdr:nvSpPr>
      <cdr:spPr>
        <a:xfrm>
          <a:off x="6791325" y="1123950"/>
          <a:ext cx="752475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0.65275</cdr:x>
      <cdr:y>0.60675</cdr:y>
    </cdr:from>
    <cdr:to>
      <cdr:x>0.767</cdr:x>
      <cdr:y>0.7395</cdr:y>
    </cdr:to>
    <cdr:sp>
      <cdr:nvSpPr>
        <cdr:cNvPr id="9" name="TextBox 16"/>
        <cdr:cNvSpPr txBox="1">
          <a:spLocks noChangeArrowheads="1"/>
        </cdr:cNvSpPr>
      </cdr:nvSpPr>
      <cdr:spPr>
        <a:xfrm>
          <a:off x="4924425" y="1695450"/>
          <a:ext cx="8667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0.438</cdr:y>
    </cdr:from>
    <cdr:to>
      <cdr:x>1</cdr:x>
      <cdr:y>0.881</cdr:y>
    </cdr:to>
    <cdr:sp>
      <cdr:nvSpPr>
        <cdr:cNvPr id="7" name="TextBox 14"/>
        <cdr:cNvSpPr txBox="1">
          <a:spLocks noChangeArrowheads="1"/>
        </cdr:cNvSpPr>
      </cdr:nvSpPr>
      <cdr:spPr>
        <a:xfrm>
          <a:off x="6867525" y="1162050"/>
          <a:ext cx="676275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0.65525</cdr:x>
      <cdr:y>0.40775</cdr:y>
    </cdr:from>
    <cdr:to>
      <cdr:x>0.77425</cdr:x>
      <cdr:y>0.6275</cdr:y>
    </cdr:to>
    <cdr:sp>
      <cdr:nvSpPr>
        <cdr:cNvPr id="8" name="TextBox 15"/>
        <cdr:cNvSpPr txBox="1">
          <a:spLocks noChangeArrowheads="1"/>
        </cdr:cNvSpPr>
      </cdr:nvSpPr>
      <cdr:spPr>
        <a:xfrm>
          <a:off x="4943475" y="1076325"/>
          <a:ext cx="8953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0.9255</cdr:x>
      <cdr:y>0.38825</cdr:y>
    </cdr:from>
    <cdr:to>
      <cdr:x>1</cdr:x>
      <cdr:y>0.85975</cdr:y>
    </cdr:to>
    <cdr:sp>
      <cdr:nvSpPr>
        <cdr:cNvPr id="7" name="TextBox 14"/>
        <cdr:cNvSpPr txBox="1">
          <a:spLocks noChangeArrowheads="1"/>
        </cdr:cNvSpPr>
      </cdr:nvSpPr>
      <cdr:spPr>
        <a:xfrm>
          <a:off x="6991350" y="1085850"/>
          <a:ext cx="561975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0.66075</cdr:x>
      <cdr:y>0.61375</cdr:y>
    </cdr:from>
    <cdr:to>
      <cdr:x>0.775</cdr:x>
      <cdr:y>0.78925</cdr:y>
    </cdr:to>
    <cdr:sp>
      <cdr:nvSpPr>
        <cdr:cNvPr id="8" name="TextBox 15"/>
        <cdr:cNvSpPr txBox="1">
          <a:spLocks noChangeArrowheads="1"/>
        </cdr:cNvSpPr>
      </cdr:nvSpPr>
      <cdr:spPr>
        <a:xfrm>
          <a:off x="4991100" y="1724025"/>
          <a:ext cx="866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362700" y="19050"/>
          <a:ext cx="1104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0.903</cdr:x>
      <cdr:y>0.44225</cdr:y>
    </cdr:from>
    <cdr:to>
      <cdr:x>0.99775</cdr:x>
      <cdr:y>0.7885</cdr:y>
    </cdr:to>
    <cdr:sp>
      <cdr:nvSpPr>
        <cdr:cNvPr id="2" name="TextBox 10"/>
        <cdr:cNvSpPr txBox="1">
          <a:spLocks noChangeArrowheads="1"/>
        </cdr:cNvSpPr>
      </cdr:nvSpPr>
      <cdr:spPr>
        <a:xfrm>
          <a:off x="6743700" y="1257300"/>
          <a:ext cx="704850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0.6475</cdr:x>
      <cdr:y>0.71025</cdr:y>
    </cdr:from>
    <cdr:to>
      <cdr:x>0.75675</cdr:x>
      <cdr:y>0.83625</cdr:y>
    </cdr:to>
    <cdr:sp>
      <cdr:nvSpPr>
        <cdr:cNvPr id="3" name="TextBox 11"/>
        <cdr:cNvSpPr txBox="1">
          <a:spLocks noChangeArrowheads="1"/>
        </cdr:cNvSpPr>
      </cdr:nvSpPr>
      <cdr:spPr>
        <a:xfrm>
          <a:off x="4838700" y="2028825"/>
          <a:ext cx="819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0.84975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0"/>
          <a:ext cx="1123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0.921</cdr:x>
      <cdr:y>0.34425</cdr:y>
    </cdr:from>
    <cdr:to>
      <cdr:x>0.996</cdr:x>
      <cdr:y>0.938</cdr:y>
    </cdr:to>
    <cdr:sp>
      <cdr:nvSpPr>
        <cdr:cNvPr id="2" name="TextBox 8"/>
        <cdr:cNvSpPr txBox="1">
          <a:spLocks noChangeArrowheads="1"/>
        </cdr:cNvSpPr>
      </cdr:nvSpPr>
      <cdr:spPr>
        <a:xfrm>
          <a:off x="6867525" y="962025"/>
          <a:ext cx="561975" cy="1666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0.6525</cdr:x>
      <cdr:y>0.75</cdr:y>
    </cdr:from>
    <cdr:to>
      <cdr:x>0.76275</cdr:x>
      <cdr:y>0.86875</cdr:y>
    </cdr:to>
    <cdr:sp>
      <cdr:nvSpPr>
        <cdr:cNvPr id="3" name="TextBox 9"/>
        <cdr:cNvSpPr txBox="1">
          <a:spLocks noChangeArrowheads="1"/>
        </cdr:cNvSpPr>
      </cdr:nvSpPr>
      <cdr:spPr>
        <a:xfrm>
          <a:off x="4857750" y="2105025"/>
          <a:ext cx="8191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34150" y="0"/>
          <a:ext cx="923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0.9075</cdr:x>
      <cdr:y>0.20575</cdr:y>
    </cdr:from>
    <cdr:to>
      <cdr:x>1</cdr:x>
      <cdr:y>0.46925</cdr:y>
    </cdr:to>
    <cdr:sp>
      <cdr:nvSpPr>
        <cdr:cNvPr id="2" name="TextBox 8"/>
        <cdr:cNvSpPr txBox="1">
          <a:spLocks noChangeArrowheads="1"/>
        </cdr:cNvSpPr>
      </cdr:nvSpPr>
      <cdr:spPr>
        <a:xfrm>
          <a:off x="6772275" y="581025"/>
          <a:ext cx="69532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0.666</cdr:x>
      <cdr:y>0.60575</cdr:y>
    </cdr:from>
    <cdr:to>
      <cdr:x>0.76275</cdr:x>
      <cdr:y>0.703</cdr:y>
    </cdr:to>
    <cdr:sp>
      <cdr:nvSpPr>
        <cdr:cNvPr id="3" name="TextBox 9"/>
        <cdr:cNvSpPr txBox="1">
          <a:spLocks noChangeArrowheads="1"/>
        </cdr:cNvSpPr>
      </cdr:nvSpPr>
      <cdr:spPr>
        <a:xfrm>
          <a:off x="4972050" y="172402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4" t="s">
        <v>145</v>
      </c>
      <c r="B2" s="445"/>
      <c r="C2" s="445"/>
      <c r="D2" s="445"/>
      <c r="E2" s="445"/>
      <c r="F2" s="445"/>
      <c r="G2" s="445"/>
      <c r="H2" s="446"/>
    </row>
    <row r="3" spans="1:8" ht="30" customHeight="1">
      <c r="A3" s="447" t="s">
        <v>229</v>
      </c>
      <c r="B3" s="445"/>
      <c r="C3" s="445"/>
      <c r="D3" s="445"/>
      <c r="E3" s="445"/>
      <c r="F3" s="445"/>
      <c r="G3" s="445"/>
      <c r="H3" s="446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160</v>
      </c>
      <c r="C6" s="319"/>
      <c r="D6" s="321" t="s">
        <v>161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141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142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143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144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86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147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148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149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146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150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151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152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153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154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155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158</v>
      </c>
      <c r="E35" s="284" t="s">
        <v>159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156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157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8" t="s">
        <v>162</v>
      </c>
      <c r="B42" s="449"/>
      <c r="C42" s="449"/>
      <c r="D42" s="449"/>
      <c r="E42" s="449"/>
      <c r="F42" s="449"/>
      <c r="G42" s="449"/>
      <c r="H42" s="450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5"/>
      <c r="B1" s="466"/>
      <c r="C1" s="466"/>
      <c r="D1" s="466"/>
      <c r="E1" s="466"/>
      <c r="F1" s="466"/>
      <c r="G1" s="466"/>
      <c r="H1" s="48"/>
      <c r="I1" s="48"/>
    </row>
    <row r="19" ht="13.5">
      <c r="I19" s="57"/>
    </row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104">
        <v>1</v>
      </c>
      <c r="B22" s="175" t="s">
        <v>181</v>
      </c>
      <c r="C22" s="9">
        <v>24295</v>
      </c>
      <c r="D22" s="9">
        <v>29808</v>
      </c>
      <c r="E22" s="118">
        <v>95.3</v>
      </c>
      <c r="F22" s="43">
        <f>SUM(C22/D22*100)</f>
        <v>81.50496511003757</v>
      </c>
      <c r="G22" s="105"/>
    </row>
    <row r="23" spans="1:7" ht="13.5">
      <c r="A23" s="104">
        <v>2</v>
      </c>
      <c r="B23" s="175" t="s">
        <v>168</v>
      </c>
      <c r="C23" s="9">
        <v>10813</v>
      </c>
      <c r="D23" s="9">
        <v>9729</v>
      </c>
      <c r="E23" s="118">
        <v>99.2</v>
      </c>
      <c r="F23" s="43">
        <f>SUM(C23/D23*100)</f>
        <v>111.1419467571179</v>
      </c>
      <c r="G23" s="105"/>
    </row>
    <row r="24" spans="1:7" ht="13.5">
      <c r="A24" s="104">
        <v>3</v>
      </c>
      <c r="B24" s="175" t="s">
        <v>166</v>
      </c>
      <c r="C24" s="9">
        <v>10125</v>
      </c>
      <c r="D24" s="9">
        <v>11326</v>
      </c>
      <c r="E24" s="118">
        <v>105.1</v>
      </c>
      <c r="F24" s="43">
        <f aca="true" t="shared" si="0" ref="F24:F32">SUM(C24/D24*100)</f>
        <v>89.39607981635176</v>
      </c>
      <c r="G24" s="105"/>
    </row>
    <row r="25" spans="1:7" ht="13.5">
      <c r="A25" s="104">
        <v>4</v>
      </c>
      <c r="B25" s="175" t="s">
        <v>170</v>
      </c>
      <c r="C25" s="9">
        <v>5271</v>
      </c>
      <c r="D25" s="9">
        <v>5508</v>
      </c>
      <c r="E25" s="118">
        <v>111.1</v>
      </c>
      <c r="F25" s="43">
        <f t="shared" si="0"/>
        <v>95.69716775599129</v>
      </c>
      <c r="G25" s="105"/>
    </row>
    <row r="26" spans="1:7" ht="13.5" customHeight="1">
      <c r="A26" s="104">
        <v>5</v>
      </c>
      <c r="B26" s="175" t="s">
        <v>177</v>
      </c>
      <c r="C26" s="9">
        <v>4614</v>
      </c>
      <c r="D26" s="9">
        <v>5026</v>
      </c>
      <c r="E26" s="118">
        <v>92.1</v>
      </c>
      <c r="F26" s="43">
        <f t="shared" si="0"/>
        <v>91.80262634301631</v>
      </c>
      <c r="G26" s="105"/>
    </row>
    <row r="27" spans="1:7" ht="13.5" customHeight="1">
      <c r="A27" s="104">
        <v>6</v>
      </c>
      <c r="B27" s="175" t="s">
        <v>178</v>
      </c>
      <c r="C27" s="9">
        <v>4600</v>
      </c>
      <c r="D27" s="9">
        <v>5093</v>
      </c>
      <c r="E27" s="118">
        <v>101.7</v>
      </c>
      <c r="F27" s="43">
        <f t="shared" si="0"/>
        <v>90.32004712350285</v>
      </c>
      <c r="G27" s="105"/>
    </row>
    <row r="28" spans="1:7" ht="13.5" customHeight="1">
      <c r="A28" s="104">
        <v>7</v>
      </c>
      <c r="B28" s="175" t="s">
        <v>217</v>
      </c>
      <c r="C28" s="110">
        <v>3642</v>
      </c>
      <c r="D28" s="110">
        <v>3146</v>
      </c>
      <c r="E28" s="118">
        <v>95.2</v>
      </c>
      <c r="F28" s="43">
        <f t="shared" si="0"/>
        <v>115.76605212968849</v>
      </c>
      <c r="G28" s="105"/>
    </row>
    <row r="29" spans="1:7" ht="13.5" customHeight="1">
      <c r="A29" s="104">
        <v>8</v>
      </c>
      <c r="B29" s="175" t="s">
        <v>173</v>
      </c>
      <c r="C29" s="110">
        <v>3530</v>
      </c>
      <c r="D29" s="110">
        <v>5101</v>
      </c>
      <c r="E29" s="118">
        <v>100.4</v>
      </c>
      <c r="F29" s="43">
        <f t="shared" si="0"/>
        <v>69.20211723191531</v>
      </c>
      <c r="G29" s="105"/>
    </row>
    <row r="30" spans="1:7" ht="13.5" customHeight="1">
      <c r="A30" s="104">
        <v>9</v>
      </c>
      <c r="B30" s="175" t="s">
        <v>163</v>
      </c>
      <c r="C30" s="110">
        <v>3349</v>
      </c>
      <c r="D30" s="110">
        <v>4639</v>
      </c>
      <c r="E30" s="118">
        <v>99.2</v>
      </c>
      <c r="F30" s="43">
        <f t="shared" si="0"/>
        <v>72.19228281957318</v>
      </c>
      <c r="G30" s="105"/>
    </row>
    <row r="31" spans="1:7" ht="13.5" customHeight="1" thickBot="1">
      <c r="A31" s="106">
        <v>10</v>
      </c>
      <c r="B31" s="175" t="s">
        <v>227</v>
      </c>
      <c r="C31" s="107">
        <v>3152</v>
      </c>
      <c r="D31" s="107">
        <v>2746</v>
      </c>
      <c r="E31" s="119">
        <v>90.8</v>
      </c>
      <c r="F31" s="43">
        <f t="shared" si="0"/>
        <v>114.78514202476329</v>
      </c>
      <c r="G31" s="108"/>
    </row>
    <row r="32" spans="1:7" ht="13.5" customHeight="1" thickBot="1">
      <c r="A32" s="89"/>
      <c r="B32" s="90" t="s">
        <v>78</v>
      </c>
      <c r="C32" s="91">
        <v>83925</v>
      </c>
      <c r="D32" s="91">
        <v>95894</v>
      </c>
      <c r="E32" s="92">
        <v>98.6</v>
      </c>
      <c r="F32" s="116">
        <f t="shared" si="0"/>
        <v>87.51851002148206</v>
      </c>
      <c r="G32" s="130">
        <v>78.6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112</v>
      </c>
      <c r="C54" s="9">
        <v>142324</v>
      </c>
      <c r="D54" s="9">
        <v>165453</v>
      </c>
      <c r="E54" s="43">
        <v>97.3</v>
      </c>
      <c r="F54" s="43">
        <f aca="true" t="shared" si="1" ref="F54:F64">SUM(C54/D54*100)</f>
        <v>86.02080349102162</v>
      </c>
      <c r="G54" s="105"/>
    </row>
    <row r="55" spans="1:7" ht="13.5">
      <c r="A55" s="104">
        <v>2</v>
      </c>
      <c r="B55" s="175" t="s">
        <v>180</v>
      </c>
      <c r="C55" s="9">
        <v>16645</v>
      </c>
      <c r="D55" s="9">
        <v>21600</v>
      </c>
      <c r="E55" s="43">
        <v>105.4</v>
      </c>
      <c r="F55" s="43">
        <f t="shared" si="1"/>
        <v>77.06018518518518</v>
      </c>
      <c r="G55" s="105"/>
    </row>
    <row r="56" spans="1:7" ht="13.5">
      <c r="A56" s="104">
        <v>3</v>
      </c>
      <c r="B56" s="175" t="s">
        <v>171</v>
      </c>
      <c r="C56" s="9">
        <v>14712</v>
      </c>
      <c r="D56" s="9">
        <v>16692</v>
      </c>
      <c r="E56" s="43">
        <v>110.6</v>
      </c>
      <c r="F56" s="43">
        <f t="shared" si="1"/>
        <v>88.13803019410497</v>
      </c>
      <c r="G56" s="105"/>
    </row>
    <row r="57" spans="1:7" ht="13.5">
      <c r="A57" s="104">
        <v>4</v>
      </c>
      <c r="B57" s="176" t="s">
        <v>166</v>
      </c>
      <c r="C57" s="9">
        <v>14164</v>
      </c>
      <c r="D57" s="9">
        <v>4363</v>
      </c>
      <c r="E57" s="43">
        <v>82.9</v>
      </c>
      <c r="F57" s="43">
        <f t="shared" si="1"/>
        <v>324.63900985560394</v>
      </c>
      <c r="G57" s="105"/>
    </row>
    <row r="58" spans="1:7" ht="13.5">
      <c r="A58" s="104">
        <v>5</v>
      </c>
      <c r="B58" s="176" t="s">
        <v>168</v>
      </c>
      <c r="C58" s="9">
        <v>11971</v>
      </c>
      <c r="D58" s="9">
        <v>16625</v>
      </c>
      <c r="E58" s="43">
        <v>98.7</v>
      </c>
      <c r="F58" s="43">
        <f t="shared" si="1"/>
        <v>72.00601503759398</v>
      </c>
      <c r="G58" s="105"/>
    </row>
    <row r="59" spans="1:7" ht="13.5">
      <c r="A59" s="104">
        <v>6</v>
      </c>
      <c r="B59" s="176" t="s">
        <v>169</v>
      </c>
      <c r="C59" s="9">
        <v>7332</v>
      </c>
      <c r="D59" s="9">
        <v>0</v>
      </c>
      <c r="E59" s="43">
        <v>97.8</v>
      </c>
      <c r="F59" s="43">
        <v>0</v>
      </c>
      <c r="G59" s="105"/>
    </row>
    <row r="60" spans="1:7" ht="13.5">
      <c r="A60" s="104">
        <v>7</v>
      </c>
      <c r="B60" s="176" t="s">
        <v>170</v>
      </c>
      <c r="C60" s="9">
        <v>6955</v>
      </c>
      <c r="D60" s="9">
        <v>6249</v>
      </c>
      <c r="E60" s="153">
        <v>111.2</v>
      </c>
      <c r="F60" s="43">
        <f t="shared" si="1"/>
        <v>111.29780764922388</v>
      </c>
      <c r="G60" s="105"/>
    </row>
    <row r="61" spans="1:7" ht="13.5">
      <c r="A61" s="104">
        <v>8</v>
      </c>
      <c r="B61" s="176" t="s">
        <v>177</v>
      </c>
      <c r="C61" s="9">
        <v>6098</v>
      </c>
      <c r="D61" s="9">
        <v>8234</v>
      </c>
      <c r="E61" s="43">
        <v>97.4</v>
      </c>
      <c r="F61" s="43">
        <f t="shared" si="1"/>
        <v>74.05878066553315</v>
      </c>
      <c r="G61" s="105"/>
    </row>
    <row r="62" spans="1:7" ht="13.5">
      <c r="A62" s="104">
        <v>9</v>
      </c>
      <c r="B62" s="176" t="s">
        <v>163</v>
      </c>
      <c r="C62" s="9">
        <v>5586</v>
      </c>
      <c r="D62" s="9">
        <v>4736</v>
      </c>
      <c r="E62" s="43">
        <v>93.6</v>
      </c>
      <c r="F62" s="43">
        <f t="shared" si="1"/>
        <v>117.94763513513513</v>
      </c>
      <c r="G62" s="105"/>
    </row>
    <row r="63" spans="1:8" ht="14.25" thickBot="1">
      <c r="A63" s="109">
        <v>10</v>
      </c>
      <c r="B63" s="176" t="s">
        <v>117</v>
      </c>
      <c r="C63" s="110">
        <v>5036</v>
      </c>
      <c r="D63" s="110">
        <v>4794</v>
      </c>
      <c r="E63" s="111">
        <v>95.5</v>
      </c>
      <c r="F63" s="111">
        <f t="shared" si="1"/>
        <v>105.0479766374635</v>
      </c>
      <c r="G63" s="113"/>
      <c r="H63" s="21"/>
    </row>
    <row r="64" spans="1:7" ht="14.25" thickBot="1">
      <c r="A64" s="89"/>
      <c r="B64" s="114" t="s">
        <v>81</v>
      </c>
      <c r="C64" s="115">
        <v>243736</v>
      </c>
      <c r="D64" s="115">
        <v>264612</v>
      </c>
      <c r="E64" s="116">
        <v>96.9</v>
      </c>
      <c r="F64" s="116">
        <f t="shared" si="1"/>
        <v>92.11071304400406</v>
      </c>
      <c r="G64" s="130">
        <v>53.8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28">
        <v>1</v>
      </c>
      <c r="B22" s="175" t="s">
        <v>179</v>
      </c>
      <c r="C22" s="9">
        <v>41789</v>
      </c>
      <c r="D22" s="9">
        <v>41714</v>
      </c>
      <c r="E22" s="43">
        <v>134.3</v>
      </c>
      <c r="F22" s="43">
        <f>SUM(C22/D22*100)</f>
        <v>100.1797957520257</v>
      </c>
      <c r="G22" s="105"/>
    </row>
    <row r="23" spans="1:7" ht="13.5">
      <c r="A23" s="28">
        <v>2</v>
      </c>
      <c r="B23" s="175" t="s">
        <v>176</v>
      </c>
      <c r="C23" s="9">
        <v>38007</v>
      </c>
      <c r="D23" s="9">
        <v>38617</v>
      </c>
      <c r="E23" s="43">
        <v>95.3</v>
      </c>
      <c r="F23" s="43">
        <f aca="true" t="shared" si="0" ref="F23:F32">SUM(C23/D23*100)</f>
        <v>98.42038480461973</v>
      </c>
      <c r="G23" s="105"/>
    </row>
    <row r="24" spans="1:7" ht="13.5" customHeight="1">
      <c r="A24" s="28">
        <v>3</v>
      </c>
      <c r="B24" s="175" t="s">
        <v>165</v>
      </c>
      <c r="C24" s="9">
        <v>37341</v>
      </c>
      <c r="D24" s="9">
        <v>61189</v>
      </c>
      <c r="E24" s="43">
        <v>87.7</v>
      </c>
      <c r="F24" s="43">
        <f t="shared" si="0"/>
        <v>61.02567454934711</v>
      </c>
      <c r="G24" s="105"/>
    </row>
    <row r="25" spans="1:7" ht="13.5">
      <c r="A25" s="28">
        <v>4</v>
      </c>
      <c r="B25" s="175" t="s">
        <v>167</v>
      </c>
      <c r="C25" s="9">
        <v>32442</v>
      </c>
      <c r="D25" s="9">
        <v>31645</v>
      </c>
      <c r="E25" s="43">
        <v>97.1</v>
      </c>
      <c r="F25" s="43">
        <f t="shared" si="0"/>
        <v>102.51856533417603</v>
      </c>
      <c r="G25" s="105"/>
    </row>
    <row r="26" spans="1:7" ht="13.5">
      <c r="A26" s="28">
        <v>5</v>
      </c>
      <c r="B26" s="175" t="s">
        <v>163</v>
      </c>
      <c r="C26" s="9">
        <v>29320</v>
      </c>
      <c r="D26" s="9">
        <v>28767</v>
      </c>
      <c r="E26" s="43">
        <v>98.3</v>
      </c>
      <c r="F26" s="43">
        <f t="shared" si="0"/>
        <v>101.92234157194007</v>
      </c>
      <c r="G26" s="105"/>
    </row>
    <row r="27" spans="1:7" ht="13.5" customHeight="1">
      <c r="A27" s="28">
        <v>6</v>
      </c>
      <c r="B27" s="176" t="s">
        <v>117</v>
      </c>
      <c r="C27" s="9">
        <v>23215</v>
      </c>
      <c r="D27" s="9">
        <v>23058</v>
      </c>
      <c r="E27" s="43">
        <v>99.3</v>
      </c>
      <c r="F27" s="43">
        <f t="shared" si="0"/>
        <v>100.68089166449823</v>
      </c>
      <c r="G27" s="105"/>
    </row>
    <row r="28" spans="1:7" ht="13.5" customHeight="1">
      <c r="A28" s="28">
        <v>7</v>
      </c>
      <c r="B28" s="176" t="s">
        <v>171</v>
      </c>
      <c r="C28" s="9">
        <v>19328</v>
      </c>
      <c r="D28" s="9">
        <v>15710</v>
      </c>
      <c r="E28" s="43">
        <v>102</v>
      </c>
      <c r="F28" s="43">
        <f t="shared" si="0"/>
        <v>123.02991725015913</v>
      </c>
      <c r="G28" s="105"/>
    </row>
    <row r="29" spans="1:7" ht="13.5">
      <c r="A29" s="28">
        <v>8</v>
      </c>
      <c r="B29" s="176" t="s">
        <v>166</v>
      </c>
      <c r="C29" s="9">
        <v>17072</v>
      </c>
      <c r="D29" s="9">
        <v>26077</v>
      </c>
      <c r="E29" s="43">
        <v>106.2</v>
      </c>
      <c r="F29" s="43">
        <f t="shared" si="0"/>
        <v>65.46765348774782</v>
      </c>
      <c r="G29" s="105"/>
    </row>
    <row r="30" spans="1:7" ht="13.5">
      <c r="A30" s="28">
        <v>9</v>
      </c>
      <c r="B30" s="176" t="s">
        <v>180</v>
      </c>
      <c r="C30" s="9">
        <v>16633</v>
      </c>
      <c r="D30" s="9">
        <v>20019</v>
      </c>
      <c r="E30" s="43">
        <v>98.7</v>
      </c>
      <c r="F30" s="334">
        <f t="shared" si="0"/>
        <v>83.08606823517658</v>
      </c>
      <c r="G30" s="105"/>
    </row>
    <row r="31" spans="1:7" ht="14.25" thickBot="1">
      <c r="A31" s="117">
        <v>10</v>
      </c>
      <c r="B31" s="176" t="s">
        <v>168</v>
      </c>
      <c r="C31" s="110">
        <v>14285</v>
      </c>
      <c r="D31" s="110">
        <v>15668</v>
      </c>
      <c r="E31" s="111">
        <v>97.8</v>
      </c>
      <c r="F31" s="111">
        <f t="shared" si="0"/>
        <v>91.17309165177431</v>
      </c>
      <c r="G31" s="113"/>
    </row>
    <row r="32" spans="1:7" ht="14.25" thickBot="1">
      <c r="A32" s="89"/>
      <c r="B32" s="90" t="s">
        <v>83</v>
      </c>
      <c r="C32" s="91">
        <v>335666</v>
      </c>
      <c r="D32" s="91">
        <v>384595</v>
      </c>
      <c r="E32" s="94">
        <v>101</v>
      </c>
      <c r="F32" s="116">
        <f t="shared" si="0"/>
        <v>87.2777857226433</v>
      </c>
      <c r="G32" s="130">
        <v>48.3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118</v>
      </c>
      <c r="C54" s="9">
        <v>11657</v>
      </c>
      <c r="D54" s="9">
        <v>10970</v>
      </c>
      <c r="E54" s="118">
        <v>89.8</v>
      </c>
      <c r="F54" s="43">
        <f>SUM(C54/D54*100)</f>
        <v>106.26253418413856</v>
      </c>
      <c r="G54" s="105"/>
    </row>
    <row r="55" spans="1:7" ht="13.5">
      <c r="A55" s="104">
        <v>2</v>
      </c>
      <c r="B55" s="175" t="s">
        <v>113</v>
      </c>
      <c r="C55" s="9">
        <v>4530</v>
      </c>
      <c r="D55" s="9">
        <v>5179</v>
      </c>
      <c r="E55" s="118">
        <v>95.3</v>
      </c>
      <c r="F55" s="43">
        <f aca="true" t="shared" si="1" ref="F55:F64">SUM(C55/D55*100)</f>
        <v>87.46862328634872</v>
      </c>
      <c r="G55" s="105"/>
    </row>
    <row r="56" spans="1:7" ht="13.5">
      <c r="A56" s="104">
        <v>3</v>
      </c>
      <c r="B56" s="175" t="s">
        <v>163</v>
      </c>
      <c r="C56" s="9">
        <v>2681</v>
      </c>
      <c r="D56" s="9">
        <v>2905</v>
      </c>
      <c r="E56" s="118">
        <v>94.4</v>
      </c>
      <c r="F56" s="43">
        <f t="shared" si="1"/>
        <v>92.28915662650601</v>
      </c>
      <c r="G56" s="105"/>
    </row>
    <row r="57" spans="1:8" ht="13.5">
      <c r="A57" s="104">
        <v>4</v>
      </c>
      <c r="B57" s="175" t="s">
        <v>170</v>
      </c>
      <c r="C57" s="9">
        <v>2201</v>
      </c>
      <c r="D57" s="9">
        <v>2160</v>
      </c>
      <c r="E57" s="118">
        <v>150.8</v>
      </c>
      <c r="F57" s="43">
        <f t="shared" si="1"/>
        <v>101.89814814814815</v>
      </c>
      <c r="G57" s="105"/>
      <c r="H57" s="70"/>
    </row>
    <row r="58" spans="1:7" ht="13.5">
      <c r="A58" s="104">
        <v>5</v>
      </c>
      <c r="B58" s="175" t="s">
        <v>166</v>
      </c>
      <c r="C58" s="9">
        <v>1847</v>
      </c>
      <c r="D58" s="9">
        <v>1551</v>
      </c>
      <c r="E58" s="118">
        <v>76.3</v>
      </c>
      <c r="F58" s="43">
        <f t="shared" si="1"/>
        <v>119.08446163765312</v>
      </c>
      <c r="G58" s="105"/>
    </row>
    <row r="59" spans="1:7" ht="13.5">
      <c r="A59" s="104">
        <v>6</v>
      </c>
      <c r="B59" s="175" t="s">
        <v>117</v>
      </c>
      <c r="C59" s="9">
        <v>1774</v>
      </c>
      <c r="D59" s="9">
        <v>1918</v>
      </c>
      <c r="E59" s="118">
        <v>111.9</v>
      </c>
      <c r="F59" s="43">
        <f t="shared" si="1"/>
        <v>92.49217935349321</v>
      </c>
      <c r="G59" s="105"/>
    </row>
    <row r="60" spans="1:7" ht="13.5">
      <c r="A60" s="104">
        <v>7</v>
      </c>
      <c r="B60" s="176" t="s">
        <v>177</v>
      </c>
      <c r="C60" s="9">
        <v>893</v>
      </c>
      <c r="D60" s="9">
        <v>1067</v>
      </c>
      <c r="E60" s="118">
        <v>97.1</v>
      </c>
      <c r="F60" s="43">
        <f t="shared" si="1"/>
        <v>83.69259606373008</v>
      </c>
      <c r="G60" s="105"/>
    </row>
    <row r="61" spans="1:7" ht="13.5">
      <c r="A61" s="104">
        <v>8</v>
      </c>
      <c r="B61" s="176" t="s">
        <v>228</v>
      </c>
      <c r="C61" s="9">
        <v>805</v>
      </c>
      <c r="D61" s="9">
        <v>290</v>
      </c>
      <c r="E61" s="118">
        <v>91.5</v>
      </c>
      <c r="F61" s="43">
        <f t="shared" si="1"/>
        <v>277.58620689655174</v>
      </c>
      <c r="G61" s="105"/>
    </row>
    <row r="62" spans="1:7" ht="13.5">
      <c r="A62" s="104">
        <v>9</v>
      </c>
      <c r="B62" s="176" t="s">
        <v>180</v>
      </c>
      <c r="C62" s="9">
        <v>624</v>
      </c>
      <c r="D62" s="9">
        <v>1370</v>
      </c>
      <c r="E62" s="118">
        <v>47.5</v>
      </c>
      <c r="F62" s="43">
        <f t="shared" si="1"/>
        <v>45.54744525547445</v>
      </c>
      <c r="G62" s="105"/>
    </row>
    <row r="63" spans="1:7" ht="14.25" thickBot="1">
      <c r="A63" s="106">
        <v>10</v>
      </c>
      <c r="B63" s="176" t="s">
        <v>176</v>
      </c>
      <c r="C63" s="107">
        <v>519</v>
      </c>
      <c r="D63" s="107">
        <v>545</v>
      </c>
      <c r="E63" s="119">
        <v>95.6</v>
      </c>
      <c r="F63" s="43">
        <f t="shared" si="1"/>
        <v>95.22935779816514</v>
      </c>
      <c r="G63" s="108"/>
    </row>
    <row r="64" spans="1:7" ht="14.25" thickBot="1">
      <c r="A64" s="89"/>
      <c r="B64" s="90" t="s">
        <v>79</v>
      </c>
      <c r="C64" s="91">
        <v>29334</v>
      </c>
      <c r="D64" s="91">
        <v>31249</v>
      </c>
      <c r="E64" s="92">
        <v>91.8</v>
      </c>
      <c r="F64" s="116">
        <f t="shared" si="1"/>
        <v>93.87180389772473</v>
      </c>
      <c r="G64" s="130">
        <v>118.3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60</v>
      </c>
      <c r="B20" s="102" t="s">
        <v>61</v>
      </c>
      <c r="C20" s="83" t="s">
        <v>218</v>
      </c>
      <c r="D20" s="83" t="s">
        <v>203</v>
      </c>
      <c r="E20" s="102" t="s">
        <v>54</v>
      </c>
      <c r="F20" s="102" t="s">
        <v>62</v>
      </c>
      <c r="G20" s="103" t="s">
        <v>82</v>
      </c>
    </row>
    <row r="21" spans="1:7" ht="13.5">
      <c r="A21" s="104">
        <v>1</v>
      </c>
      <c r="B21" s="175" t="s">
        <v>120</v>
      </c>
      <c r="C21" s="9">
        <v>39160</v>
      </c>
      <c r="D21" s="9">
        <v>45283</v>
      </c>
      <c r="E21" s="118">
        <v>69.1</v>
      </c>
      <c r="F21" s="43">
        <f aca="true" t="shared" si="0" ref="F21:F31">SUM(C21/D21*100)</f>
        <v>86.47836936598723</v>
      </c>
      <c r="G21" s="105"/>
    </row>
    <row r="22" spans="1:7" ht="13.5">
      <c r="A22" s="104">
        <v>2</v>
      </c>
      <c r="B22" s="175" t="s">
        <v>215</v>
      </c>
      <c r="C22" s="9">
        <v>24163</v>
      </c>
      <c r="D22" s="9">
        <v>11128</v>
      </c>
      <c r="E22" s="118">
        <v>109.4</v>
      </c>
      <c r="F22" s="43">
        <f t="shared" si="0"/>
        <v>217.13695183321354</v>
      </c>
      <c r="G22" s="105"/>
    </row>
    <row r="23" spans="1:7" ht="13.5" customHeight="1">
      <c r="A23" s="104">
        <v>3</v>
      </c>
      <c r="B23" s="176" t="s">
        <v>163</v>
      </c>
      <c r="C23" s="9">
        <v>17030</v>
      </c>
      <c r="D23" s="9">
        <v>12558</v>
      </c>
      <c r="E23" s="118">
        <v>140.4</v>
      </c>
      <c r="F23" s="43">
        <f t="shared" si="0"/>
        <v>135.61076604554864</v>
      </c>
      <c r="G23" s="105"/>
    </row>
    <row r="24" spans="1:7" ht="13.5" customHeight="1">
      <c r="A24" s="104">
        <v>4</v>
      </c>
      <c r="B24" s="176" t="s">
        <v>170</v>
      </c>
      <c r="C24" s="9">
        <v>9049</v>
      </c>
      <c r="D24" s="9">
        <v>8633</v>
      </c>
      <c r="E24" s="118">
        <v>105</v>
      </c>
      <c r="F24" s="43">
        <f t="shared" si="0"/>
        <v>104.81871886945441</v>
      </c>
      <c r="G24" s="105"/>
    </row>
    <row r="25" spans="1:7" ht="13.5" customHeight="1">
      <c r="A25" s="104">
        <v>5</v>
      </c>
      <c r="B25" s="176" t="s">
        <v>180</v>
      </c>
      <c r="C25" s="9">
        <v>8486</v>
      </c>
      <c r="D25" s="9">
        <v>9706</v>
      </c>
      <c r="E25" s="118">
        <v>98.1</v>
      </c>
      <c r="F25" s="43">
        <f t="shared" si="0"/>
        <v>87.43045538841953</v>
      </c>
      <c r="G25" s="105"/>
    </row>
    <row r="26" spans="1:7" ht="13.5" customHeight="1">
      <c r="A26" s="104">
        <v>6</v>
      </c>
      <c r="B26" s="176" t="s">
        <v>169</v>
      </c>
      <c r="C26" s="9">
        <v>7635</v>
      </c>
      <c r="D26" s="9">
        <v>8585</v>
      </c>
      <c r="E26" s="118">
        <v>93.5</v>
      </c>
      <c r="F26" s="43">
        <f t="shared" si="0"/>
        <v>88.9341875364007</v>
      </c>
      <c r="G26" s="105"/>
    </row>
    <row r="27" spans="1:7" ht="13.5" customHeight="1">
      <c r="A27" s="104">
        <v>7</v>
      </c>
      <c r="B27" s="176" t="s">
        <v>117</v>
      </c>
      <c r="C27" s="9">
        <v>3868</v>
      </c>
      <c r="D27" s="9">
        <v>6003</v>
      </c>
      <c r="E27" s="118">
        <v>97</v>
      </c>
      <c r="F27" s="43">
        <f t="shared" si="0"/>
        <v>64.4344494419457</v>
      </c>
      <c r="G27" s="105"/>
    </row>
    <row r="28" spans="1:7" ht="13.5" customHeight="1">
      <c r="A28" s="104">
        <v>8</v>
      </c>
      <c r="B28" s="176" t="s">
        <v>171</v>
      </c>
      <c r="C28" s="9">
        <v>3366</v>
      </c>
      <c r="D28" s="9">
        <v>8041</v>
      </c>
      <c r="E28" s="118">
        <v>122</v>
      </c>
      <c r="F28" s="43">
        <f t="shared" si="0"/>
        <v>41.86046511627907</v>
      </c>
      <c r="G28" s="105"/>
    </row>
    <row r="29" spans="1:7" ht="13.5" customHeight="1">
      <c r="A29" s="104">
        <v>9</v>
      </c>
      <c r="B29" s="176" t="s">
        <v>173</v>
      </c>
      <c r="C29" s="110">
        <v>3168</v>
      </c>
      <c r="D29" s="110">
        <v>2944</v>
      </c>
      <c r="E29" s="121">
        <v>103.2</v>
      </c>
      <c r="F29" s="43">
        <f t="shared" si="0"/>
        <v>107.6086956521739</v>
      </c>
      <c r="G29" s="105"/>
    </row>
    <row r="30" spans="1:7" ht="13.5" customHeight="1" thickBot="1">
      <c r="A30" s="109">
        <v>10</v>
      </c>
      <c r="B30" s="176" t="s">
        <v>177</v>
      </c>
      <c r="C30" s="110">
        <v>2347</v>
      </c>
      <c r="D30" s="110">
        <v>5000</v>
      </c>
      <c r="E30" s="121">
        <v>105</v>
      </c>
      <c r="F30" s="111">
        <f t="shared" si="0"/>
        <v>46.94</v>
      </c>
      <c r="G30" s="113"/>
    </row>
    <row r="31" spans="1:7" ht="13.5" customHeight="1" thickBot="1">
      <c r="A31" s="89"/>
      <c r="B31" s="90" t="s">
        <v>85</v>
      </c>
      <c r="C31" s="91">
        <v>131107</v>
      </c>
      <c r="D31" s="91">
        <v>134479</v>
      </c>
      <c r="E31" s="92">
        <v>91.6</v>
      </c>
      <c r="F31" s="116">
        <f t="shared" si="0"/>
        <v>97.49254530447134</v>
      </c>
      <c r="G31" s="130">
        <v>91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84</v>
      </c>
    </row>
    <row r="54" spans="1:7" ht="13.5">
      <c r="A54" s="104">
        <v>1</v>
      </c>
      <c r="B54" s="175" t="s">
        <v>163</v>
      </c>
      <c r="C54" s="6">
        <v>29440</v>
      </c>
      <c r="D54" s="9">
        <v>26951</v>
      </c>
      <c r="E54" s="43">
        <v>95.8</v>
      </c>
      <c r="F54" s="43">
        <f aca="true" t="shared" si="1" ref="F54:F64">SUM(C54/D54*100)</f>
        <v>109.23527883937516</v>
      </c>
      <c r="G54" s="105"/>
    </row>
    <row r="55" spans="1:7" ht="13.5">
      <c r="A55" s="104">
        <v>2</v>
      </c>
      <c r="B55" s="175" t="s">
        <v>117</v>
      </c>
      <c r="C55" s="6">
        <v>27662</v>
      </c>
      <c r="D55" s="9">
        <v>27514</v>
      </c>
      <c r="E55" s="43">
        <v>104</v>
      </c>
      <c r="F55" s="43">
        <f t="shared" si="1"/>
        <v>100.53790797412228</v>
      </c>
      <c r="G55" s="105"/>
    </row>
    <row r="56" spans="1:7" ht="13.5">
      <c r="A56" s="104">
        <v>3</v>
      </c>
      <c r="B56" s="7" t="s">
        <v>168</v>
      </c>
      <c r="C56" s="6">
        <v>24654</v>
      </c>
      <c r="D56" s="9">
        <v>50890</v>
      </c>
      <c r="E56" s="43">
        <v>92.7</v>
      </c>
      <c r="F56" s="43">
        <f t="shared" si="1"/>
        <v>48.44566712517194</v>
      </c>
      <c r="G56" s="105"/>
    </row>
    <row r="57" spans="1:7" ht="13.5">
      <c r="A57" s="104">
        <v>4</v>
      </c>
      <c r="B57" s="176" t="s">
        <v>173</v>
      </c>
      <c r="C57" s="6">
        <v>22027</v>
      </c>
      <c r="D57" s="9">
        <v>21532</v>
      </c>
      <c r="E57" s="43">
        <v>97.8</v>
      </c>
      <c r="F57" s="43">
        <f t="shared" si="1"/>
        <v>102.29890395690136</v>
      </c>
      <c r="G57" s="105"/>
    </row>
    <row r="58" spans="1:7" ht="13.5">
      <c r="A58" s="104">
        <v>5</v>
      </c>
      <c r="B58" s="176" t="s">
        <v>201</v>
      </c>
      <c r="C58" s="6">
        <v>21218</v>
      </c>
      <c r="D58" s="9">
        <v>11656</v>
      </c>
      <c r="E58" s="43">
        <v>89</v>
      </c>
      <c r="F58" s="43">
        <f t="shared" si="1"/>
        <v>182.035003431709</v>
      </c>
      <c r="G58" s="105"/>
    </row>
    <row r="59" spans="1:7" ht="13.5">
      <c r="A59" s="104">
        <v>6</v>
      </c>
      <c r="B59" s="176" t="s">
        <v>166</v>
      </c>
      <c r="C59" s="6">
        <v>14236</v>
      </c>
      <c r="D59" s="9">
        <v>13280</v>
      </c>
      <c r="E59" s="43">
        <v>69.4</v>
      </c>
      <c r="F59" s="43">
        <f t="shared" si="1"/>
        <v>107.19879518072288</v>
      </c>
      <c r="G59" s="105"/>
    </row>
    <row r="60" spans="1:7" ht="13.5">
      <c r="A60" s="104">
        <v>7</v>
      </c>
      <c r="B60" s="176" t="s">
        <v>172</v>
      </c>
      <c r="C60" s="6">
        <v>11907</v>
      </c>
      <c r="D60" s="9">
        <v>12674</v>
      </c>
      <c r="E60" s="43">
        <v>98.1</v>
      </c>
      <c r="F60" s="43">
        <f t="shared" si="1"/>
        <v>93.94824049234654</v>
      </c>
      <c r="G60" s="105"/>
    </row>
    <row r="61" spans="1:7" ht="13.5">
      <c r="A61" s="104">
        <v>8</v>
      </c>
      <c r="B61" s="176" t="s">
        <v>178</v>
      </c>
      <c r="C61" s="6">
        <v>11463</v>
      </c>
      <c r="D61" s="9">
        <v>12550</v>
      </c>
      <c r="E61" s="43">
        <v>94.5</v>
      </c>
      <c r="F61" s="43">
        <f t="shared" si="1"/>
        <v>91.33864541832669</v>
      </c>
      <c r="G61" s="105"/>
    </row>
    <row r="62" spans="1:7" ht="13.5">
      <c r="A62" s="104">
        <v>9</v>
      </c>
      <c r="B62" s="176" t="s">
        <v>181</v>
      </c>
      <c r="C62" s="120">
        <v>10330</v>
      </c>
      <c r="D62" s="110">
        <v>15083</v>
      </c>
      <c r="E62" s="111">
        <v>112.8</v>
      </c>
      <c r="F62" s="43">
        <f t="shared" si="1"/>
        <v>68.48770138566597</v>
      </c>
      <c r="G62" s="105"/>
    </row>
    <row r="63" spans="1:7" ht="14.25" thickBot="1">
      <c r="A63" s="109">
        <v>10</v>
      </c>
      <c r="B63" s="176" t="s">
        <v>177</v>
      </c>
      <c r="C63" s="120">
        <v>9652</v>
      </c>
      <c r="D63" s="110">
        <v>10510</v>
      </c>
      <c r="E63" s="111">
        <v>100.8</v>
      </c>
      <c r="F63" s="111">
        <f t="shared" si="1"/>
        <v>91.83634633682207</v>
      </c>
      <c r="G63" s="113"/>
    </row>
    <row r="64" spans="1:7" ht="14.25" thickBot="1">
      <c r="A64" s="89"/>
      <c r="B64" s="90" t="s">
        <v>81</v>
      </c>
      <c r="C64" s="91">
        <v>232024</v>
      </c>
      <c r="D64" s="91">
        <v>253935</v>
      </c>
      <c r="E64" s="94">
        <v>95.2</v>
      </c>
      <c r="F64" s="116">
        <f t="shared" si="1"/>
        <v>91.37141394451336</v>
      </c>
      <c r="G64" s="130">
        <v>49.3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29"/>
    </row>
    <row r="15" ht="12.75" customHeight="1"/>
    <row r="16" spans="1:14" ht="10.5" customHeight="1">
      <c r="A16" s="16"/>
      <c r="B16" s="245" t="s">
        <v>137</v>
      </c>
      <c r="C16" s="245" t="s">
        <v>138</v>
      </c>
      <c r="D16" s="245" t="s">
        <v>139</v>
      </c>
      <c r="E16" s="245" t="s">
        <v>124</v>
      </c>
      <c r="F16" s="245" t="s">
        <v>125</v>
      </c>
      <c r="G16" s="245" t="s">
        <v>126</v>
      </c>
      <c r="H16" s="245" t="s">
        <v>127</v>
      </c>
      <c r="I16" s="245" t="s">
        <v>128</v>
      </c>
      <c r="J16" s="245" t="s">
        <v>129</v>
      </c>
      <c r="K16" s="245" t="s">
        <v>130</v>
      </c>
      <c r="L16" s="245" t="s">
        <v>131</v>
      </c>
      <c r="M16" s="245" t="s">
        <v>132</v>
      </c>
      <c r="N16" s="1"/>
    </row>
    <row r="17" spans="1:27" ht="10.5" customHeight="1">
      <c r="A17" s="10" t="s">
        <v>188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210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190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203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218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>
        <v>71.2</v>
      </c>
      <c r="H21" s="242">
        <v>68.5</v>
      </c>
      <c r="I21" s="242">
        <v>65.9</v>
      </c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137</v>
      </c>
      <c r="C41" s="245" t="s">
        <v>138</v>
      </c>
      <c r="D41" s="245" t="s">
        <v>139</v>
      </c>
      <c r="E41" s="245" t="s">
        <v>124</v>
      </c>
      <c r="F41" s="245" t="s">
        <v>125</v>
      </c>
      <c r="G41" s="245" t="s">
        <v>126</v>
      </c>
      <c r="H41" s="245" t="s">
        <v>127</v>
      </c>
      <c r="I41" s="245" t="s">
        <v>128</v>
      </c>
      <c r="J41" s="245" t="s">
        <v>129</v>
      </c>
      <c r="K41" s="245" t="s">
        <v>130</v>
      </c>
      <c r="L41" s="245" t="s">
        <v>131</v>
      </c>
      <c r="M41" s="245" t="s">
        <v>132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188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210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190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203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218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>
        <v>95.7</v>
      </c>
      <c r="H46" s="251">
        <v>85.2</v>
      </c>
      <c r="I46" s="251">
        <v>83.9</v>
      </c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137</v>
      </c>
      <c r="C65" s="245" t="s">
        <v>138</v>
      </c>
      <c r="D65" s="245" t="s">
        <v>139</v>
      </c>
      <c r="E65" s="245" t="s">
        <v>124</v>
      </c>
      <c r="F65" s="245" t="s">
        <v>125</v>
      </c>
      <c r="G65" s="245" t="s">
        <v>126</v>
      </c>
      <c r="H65" s="245" t="s">
        <v>127</v>
      </c>
      <c r="I65" s="245" t="s">
        <v>128</v>
      </c>
      <c r="J65" s="245" t="s">
        <v>129</v>
      </c>
      <c r="K65" s="245" t="s">
        <v>130</v>
      </c>
      <c r="L65" s="245" t="s">
        <v>131</v>
      </c>
      <c r="M65" s="245" t="s">
        <v>132</v>
      </c>
    </row>
    <row r="66" spans="1:26" ht="10.5" customHeight="1">
      <c r="A66" s="10" t="s">
        <v>188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210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190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203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218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>
        <v>74.7</v>
      </c>
      <c r="H70" s="242">
        <v>81.6</v>
      </c>
      <c r="I70" s="242">
        <v>78.6</v>
      </c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121</v>
      </c>
      <c r="C18" s="11" t="s">
        <v>122</v>
      </c>
      <c r="D18" s="11" t="s">
        <v>123</v>
      </c>
      <c r="E18" s="11" t="s">
        <v>124</v>
      </c>
      <c r="F18" s="11" t="s">
        <v>125</v>
      </c>
      <c r="G18" s="11" t="s">
        <v>126</v>
      </c>
      <c r="H18" s="11" t="s">
        <v>127</v>
      </c>
      <c r="I18" s="11" t="s">
        <v>128</v>
      </c>
      <c r="J18" s="11" t="s">
        <v>129</v>
      </c>
      <c r="K18" s="11" t="s">
        <v>130</v>
      </c>
      <c r="L18" s="11" t="s">
        <v>131</v>
      </c>
      <c r="M18" s="11" t="s">
        <v>132</v>
      </c>
    </row>
    <row r="19" spans="1:13" ht="10.5" customHeight="1">
      <c r="A19" s="10" t="s">
        <v>204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210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190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203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218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>
        <v>13</v>
      </c>
      <c r="H23" s="251">
        <v>15</v>
      </c>
      <c r="I23" s="251">
        <v>12.9</v>
      </c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121</v>
      </c>
      <c r="C42" s="11" t="s">
        <v>122</v>
      </c>
      <c r="D42" s="11" t="s">
        <v>123</v>
      </c>
      <c r="E42" s="11" t="s">
        <v>124</v>
      </c>
      <c r="F42" s="11" t="s">
        <v>125</v>
      </c>
      <c r="G42" s="11" t="s">
        <v>126</v>
      </c>
      <c r="H42" s="11" t="s">
        <v>127</v>
      </c>
      <c r="I42" s="11" t="s">
        <v>128</v>
      </c>
      <c r="J42" s="11" t="s">
        <v>129</v>
      </c>
      <c r="K42" s="11" t="s">
        <v>130</v>
      </c>
      <c r="L42" s="11" t="s">
        <v>131</v>
      </c>
      <c r="M42" s="11" t="s">
        <v>132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204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210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190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203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218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>
        <v>25.1</v>
      </c>
      <c r="H47" s="251">
        <v>25.2</v>
      </c>
      <c r="I47" s="251">
        <v>24.4</v>
      </c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121</v>
      </c>
      <c r="C70" s="11" t="s">
        <v>122</v>
      </c>
      <c r="D70" s="11" t="s">
        <v>123</v>
      </c>
      <c r="E70" s="11" t="s">
        <v>124</v>
      </c>
      <c r="F70" s="11" t="s">
        <v>125</v>
      </c>
      <c r="G70" s="11" t="s">
        <v>126</v>
      </c>
      <c r="H70" s="11" t="s">
        <v>127</v>
      </c>
      <c r="I70" s="11" t="s">
        <v>128</v>
      </c>
      <c r="J70" s="11" t="s">
        <v>129</v>
      </c>
      <c r="K70" s="11" t="s">
        <v>130</v>
      </c>
      <c r="L70" s="11" t="s">
        <v>131</v>
      </c>
      <c r="M70" s="11" t="s">
        <v>132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204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210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190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203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218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>
        <v>52.5</v>
      </c>
      <c r="H75" s="242">
        <v>59.6</v>
      </c>
      <c r="I75" s="242">
        <v>53.8</v>
      </c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AA24" s="1"/>
    </row>
    <row r="25" spans="1:27" ht="10.5" customHeight="1">
      <c r="A25" s="10" t="s">
        <v>211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210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190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203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218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>
        <v>17.7</v>
      </c>
      <c r="H29" s="251">
        <v>17</v>
      </c>
      <c r="I29" s="251">
        <v>16.3</v>
      </c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211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210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190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203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218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>
        <v>34.9</v>
      </c>
      <c r="H58" s="251">
        <v>33.2</v>
      </c>
      <c r="I58" s="251">
        <v>33.6</v>
      </c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</row>
    <row r="84" spans="1:13" ht="10.5" customHeight="1">
      <c r="A84" s="10" t="s">
        <v>211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210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190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203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218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>
        <v>50.8</v>
      </c>
      <c r="H88" s="242">
        <v>52.4</v>
      </c>
      <c r="I88" s="242">
        <v>48.3</v>
      </c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211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210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190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203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218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>
        <v>63.7</v>
      </c>
      <c r="H29" s="256">
        <v>68.9</v>
      </c>
      <c r="I29" s="256">
        <v>34.9</v>
      </c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211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210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190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203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218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>
        <v>35.5</v>
      </c>
      <c r="H58" s="256">
        <v>32</v>
      </c>
      <c r="I58" s="256">
        <v>29.3</v>
      </c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211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210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190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203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218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>
        <v>179.7</v>
      </c>
      <c r="H88" s="15">
        <v>209.7</v>
      </c>
      <c r="I88" s="15">
        <v>118.3</v>
      </c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211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210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190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203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218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>
        <v>15.9</v>
      </c>
      <c r="H29" s="251">
        <v>15</v>
      </c>
      <c r="I29" s="251">
        <v>11.9</v>
      </c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121</v>
      </c>
      <c r="C53" s="242" t="s">
        <v>122</v>
      </c>
      <c r="D53" s="242" t="s">
        <v>123</v>
      </c>
      <c r="E53" s="242" t="s">
        <v>124</v>
      </c>
      <c r="F53" s="242" t="s">
        <v>125</v>
      </c>
      <c r="G53" s="242" t="s">
        <v>126</v>
      </c>
      <c r="H53" s="242" t="s">
        <v>127</v>
      </c>
      <c r="I53" s="242" t="s">
        <v>128</v>
      </c>
      <c r="J53" s="242" t="s">
        <v>129</v>
      </c>
      <c r="K53" s="242" t="s">
        <v>130</v>
      </c>
      <c r="L53" s="242" t="s">
        <v>131</v>
      </c>
      <c r="M53" s="242" t="s">
        <v>132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211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210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190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203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218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>
        <v>16.1</v>
      </c>
      <c r="H58" s="251">
        <v>14.3</v>
      </c>
      <c r="I58" s="251">
        <v>13.1</v>
      </c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121</v>
      </c>
      <c r="C83" s="242" t="s">
        <v>122</v>
      </c>
      <c r="D83" s="242" t="s">
        <v>123</v>
      </c>
      <c r="E83" s="242" t="s">
        <v>124</v>
      </c>
      <c r="F83" s="242" t="s">
        <v>125</v>
      </c>
      <c r="G83" s="242" t="s">
        <v>126</v>
      </c>
      <c r="H83" s="242" t="s">
        <v>127</v>
      </c>
      <c r="I83" s="242" t="s">
        <v>128</v>
      </c>
      <c r="J83" s="242" t="s">
        <v>129</v>
      </c>
      <c r="K83" s="242" t="s">
        <v>130</v>
      </c>
      <c r="L83" s="242" t="s">
        <v>131</v>
      </c>
      <c r="M83" s="242" t="s">
        <v>132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211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210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190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203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218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>
        <v>98.5</v>
      </c>
      <c r="H88" s="244">
        <v>104.5</v>
      </c>
      <c r="I88" s="244">
        <v>91</v>
      </c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211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210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190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203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218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>
        <v>13.3</v>
      </c>
      <c r="H29" s="251">
        <v>13.8</v>
      </c>
      <c r="I29" s="251">
        <v>11.1</v>
      </c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211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210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190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203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218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>
        <v>24.5</v>
      </c>
      <c r="H58" s="251">
        <v>24.4</v>
      </c>
      <c r="I58" s="251">
        <v>23.2</v>
      </c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211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210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190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203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218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>
        <v>54.9</v>
      </c>
      <c r="H88" s="242">
        <v>56.9</v>
      </c>
      <c r="I88" s="242">
        <v>49.3</v>
      </c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51" t="s">
        <v>185</v>
      </c>
      <c r="F1" s="237"/>
      <c r="G1" s="237"/>
      <c r="H1" s="237"/>
    </row>
    <row r="2" ht="13.5">
      <c r="A2" s="445"/>
    </row>
    <row r="3" spans="1:3" ht="17.25">
      <c r="A3" s="445"/>
      <c r="C3" s="237"/>
    </row>
    <row r="4" spans="1:13" ht="17.25">
      <c r="A4" s="445"/>
      <c r="J4" s="237"/>
      <c r="K4" s="237"/>
      <c r="L4" s="237"/>
      <c r="M4" s="237"/>
    </row>
    <row r="5" ht="13.5">
      <c r="A5" s="445"/>
    </row>
    <row r="6" ht="13.5">
      <c r="A6" s="445"/>
    </row>
    <row r="7" ht="13.5">
      <c r="A7" s="445"/>
    </row>
    <row r="8" ht="13.5">
      <c r="A8" s="445"/>
    </row>
    <row r="9" ht="13.5">
      <c r="A9" s="445"/>
    </row>
    <row r="10" ht="13.5">
      <c r="A10" s="445"/>
    </row>
    <row r="11" ht="13.5">
      <c r="A11" s="445"/>
    </row>
    <row r="12" ht="13.5">
      <c r="A12" s="445"/>
    </row>
    <row r="13" ht="13.5">
      <c r="A13" s="445"/>
    </row>
    <row r="14" ht="13.5">
      <c r="A14" s="445"/>
    </row>
    <row r="15" ht="13.5">
      <c r="A15" s="445"/>
    </row>
    <row r="16" ht="13.5">
      <c r="A16" s="445"/>
    </row>
    <row r="17" ht="13.5">
      <c r="A17" s="445"/>
    </row>
    <row r="18" ht="13.5">
      <c r="A18" s="445"/>
    </row>
    <row r="19" ht="13.5">
      <c r="A19" s="445"/>
    </row>
    <row r="20" ht="13.5">
      <c r="A20" s="445"/>
    </row>
    <row r="21" ht="13.5">
      <c r="A21" s="445"/>
    </row>
    <row r="22" ht="13.5">
      <c r="A22" s="445"/>
    </row>
    <row r="23" ht="13.5">
      <c r="A23" s="445"/>
    </row>
    <row r="24" ht="13.5">
      <c r="A24" s="445"/>
    </row>
    <row r="25" ht="13.5">
      <c r="A25" s="445"/>
    </row>
    <row r="26" ht="13.5">
      <c r="A26" s="445"/>
    </row>
    <row r="27" ht="13.5">
      <c r="A27" s="445"/>
    </row>
    <row r="28" ht="13.5">
      <c r="A28" s="445"/>
    </row>
    <row r="29" ht="13.5">
      <c r="A29" s="445"/>
    </row>
    <row r="30" ht="13.5">
      <c r="A30" s="445"/>
    </row>
    <row r="31" ht="13.5">
      <c r="A31" s="445"/>
    </row>
    <row r="32" ht="13.5">
      <c r="A32" s="445"/>
    </row>
    <row r="33" ht="13.5">
      <c r="A33" s="445"/>
    </row>
    <row r="34" ht="13.5">
      <c r="A34" s="445"/>
    </row>
    <row r="35" spans="1:15" s="57" customFormat="1" ht="19.5" customHeight="1">
      <c r="A35" s="445"/>
      <c r="B35" s="12"/>
      <c r="C35" s="238" t="s">
        <v>133</v>
      </c>
      <c r="D35" s="238" t="s">
        <v>134</v>
      </c>
      <c r="E35" s="238" t="s">
        <v>135</v>
      </c>
      <c r="F35" s="238" t="s">
        <v>187</v>
      </c>
      <c r="G35" s="238" t="s">
        <v>186</v>
      </c>
      <c r="H35" s="238" t="s">
        <v>136</v>
      </c>
      <c r="I35" s="238" t="s">
        <v>188</v>
      </c>
      <c r="J35" s="238" t="s">
        <v>140</v>
      </c>
      <c r="K35" s="238" t="s">
        <v>190</v>
      </c>
      <c r="L35" s="238" t="s">
        <v>203</v>
      </c>
      <c r="M35" s="11" t="s">
        <v>225</v>
      </c>
      <c r="N35" s="63"/>
      <c r="O35" s="239"/>
    </row>
    <row r="36" spans="1:15" ht="25.5" customHeight="1">
      <c r="A36" s="445"/>
      <c r="B36" s="419" t="s">
        <v>213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112.3</v>
      </c>
      <c r="N36" s="1"/>
      <c r="O36" s="1"/>
    </row>
    <row r="37" spans="1:15" ht="25.5" customHeight="1">
      <c r="A37" s="445"/>
      <c r="B37" s="418" t="s">
        <v>214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218.5</v>
      </c>
      <c r="N37" s="1"/>
      <c r="O37" s="1"/>
    </row>
    <row r="38" spans="1:13" ht="24.75" customHeight="1">
      <c r="A38" s="445"/>
      <c r="B38" s="372" t="s">
        <v>184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178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189972</v>
      </c>
      <c r="K2" s="7" t="s">
        <v>11</v>
      </c>
      <c r="L2" s="6">
        <f aca="true" t="shared" si="0" ref="L2:L7">SUM(J2)</f>
        <v>189972</v>
      </c>
      <c r="M2" s="6">
        <v>122745</v>
      </c>
    </row>
    <row r="3" spans="10:13" ht="13.5">
      <c r="J3" s="6">
        <v>393689</v>
      </c>
      <c r="K3" s="5" t="s">
        <v>12</v>
      </c>
      <c r="L3" s="6">
        <f t="shared" si="0"/>
        <v>393689</v>
      </c>
      <c r="M3" s="6">
        <v>229953</v>
      </c>
    </row>
    <row r="4" spans="10:13" ht="13.5">
      <c r="J4" s="6">
        <v>420170</v>
      </c>
      <c r="K4" s="5" t="s">
        <v>13</v>
      </c>
      <c r="L4" s="6">
        <f t="shared" si="0"/>
        <v>420170</v>
      </c>
      <c r="M4" s="6">
        <v>238853</v>
      </c>
    </row>
    <row r="5" spans="10:13" ht="13.5">
      <c r="J5" s="6">
        <v>94672</v>
      </c>
      <c r="K5" s="5" t="s">
        <v>14</v>
      </c>
      <c r="L5" s="6">
        <f t="shared" si="0"/>
        <v>94672</v>
      </c>
      <c r="M5" s="6">
        <v>54189</v>
      </c>
    </row>
    <row r="6" spans="10:13" ht="13.5">
      <c r="J6" s="6">
        <v>386863</v>
      </c>
      <c r="K6" s="5" t="s">
        <v>15</v>
      </c>
      <c r="L6" s="6">
        <f t="shared" si="0"/>
        <v>386863</v>
      </c>
      <c r="M6" s="6">
        <v>275496</v>
      </c>
    </row>
    <row r="7" spans="10:13" ht="13.5">
      <c r="J7" s="6">
        <v>699283</v>
      </c>
      <c r="K7" s="5" t="s">
        <v>16</v>
      </c>
      <c r="L7" s="6">
        <f t="shared" si="0"/>
        <v>699283</v>
      </c>
      <c r="M7" s="6">
        <v>426306</v>
      </c>
    </row>
    <row r="8" spans="10:13" ht="13.5">
      <c r="J8" s="6">
        <f>SUM(J2:J7)</f>
        <v>2184649</v>
      </c>
      <c r="K8" s="5" t="s">
        <v>9</v>
      </c>
      <c r="L8" s="67">
        <f>SUM(L2:L7)</f>
        <v>2184649</v>
      </c>
      <c r="M8" s="6">
        <f>SUM(M2:M7)</f>
        <v>1347542</v>
      </c>
    </row>
    <row r="10" spans="10:13" ht="13.5">
      <c r="J10" t="s">
        <v>100</v>
      </c>
      <c r="L10" t="s">
        <v>115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122745</v>
      </c>
      <c r="M11" s="6">
        <f>SUM(N11-L11)</f>
        <v>67227</v>
      </c>
      <c r="N11" s="6">
        <f>SUM(L2)</f>
        <v>189972</v>
      </c>
    </row>
    <row r="12" spans="11:14" ht="13.5">
      <c r="K12" s="5" t="s">
        <v>12</v>
      </c>
      <c r="L12" s="6">
        <f t="shared" si="1"/>
        <v>229953</v>
      </c>
      <c r="M12" s="6">
        <f aca="true" t="shared" si="2" ref="M12:M17">SUM(N12-L12)</f>
        <v>163736</v>
      </c>
      <c r="N12" s="6">
        <f aca="true" t="shared" si="3" ref="N12:N17">SUM(L3)</f>
        <v>393689</v>
      </c>
    </row>
    <row r="13" spans="11:14" ht="13.5">
      <c r="K13" s="5" t="s">
        <v>13</v>
      </c>
      <c r="L13" s="6">
        <f t="shared" si="1"/>
        <v>238853</v>
      </c>
      <c r="M13" s="6">
        <f t="shared" si="2"/>
        <v>181317</v>
      </c>
      <c r="N13" s="6">
        <f t="shared" si="3"/>
        <v>420170</v>
      </c>
    </row>
    <row r="14" spans="11:14" ht="13.5">
      <c r="K14" s="5" t="s">
        <v>14</v>
      </c>
      <c r="L14" s="6">
        <f t="shared" si="1"/>
        <v>54189</v>
      </c>
      <c r="M14" s="6">
        <f t="shared" si="2"/>
        <v>40483</v>
      </c>
      <c r="N14" s="6">
        <f t="shared" si="3"/>
        <v>94672</v>
      </c>
    </row>
    <row r="15" spans="11:14" ht="13.5">
      <c r="K15" s="5" t="s">
        <v>15</v>
      </c>
      <c r="L15" s="6">
        <f t="shared" si="1"/>
        <v>275496</v>
      </c>
      <c r="M15" s="6">
        <f t="shared" si="2"/>
        <v>111367</v>
      </c>
      <c r="N15" s="6">
        <f t="shared" si="3"/>
        <v>386863</v>
      </c>
    </row>
    <row r="16" spans="11:14" ht="13.5">
      <c r="K16" s="5" t="s">
        <v>16</v>
      </c>
      <c r="L16" s="6">
        <f t="shared" si="1"/>
        <v>426306</v>
      </c>
      <c r="M16" s="6">
        <f t="shared" si="2"/>
        <v>272977</v>
      </c>
      <c r="N16" s="6">
        <f t="shared" si="3"/>
        <v>699283</v>
      </c>
    </row>
    <row r="17" spans="11:14" ht="13.5">
      <c r="K17" s="5" t="s">
        <v>9</v>
      </c>
      <c r="L17" s="6">
        <f>SUM(L11:L16)</f>
        <v>1347542</v>
      </c>
      <c r="M17" s="6">
        <f t="shared" si="2"/>
        <v>837107</v>
      </c>
      <c r="N17" s="6">
        <f t="shared" si="3"/>
        <v>2184649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69</v>
      </c>
      <c r="B56" s="50"/>
      <c r="C56" s="457" t="s">
        <v>17</v>
      </c>
      <c r="D56" s="458"/>
      <c r="E56" s="457" t="s">
        <v>64</v>
      </c>
      <c r="F56" s="458"/>
      <c r="G56" s="461" t="s">
        <v>63</v>
      </c>
      <c r="H56" s="457" t="s">
        <v>65</v>
      </c>
      <c r="I56" s="458"/>
    </row>
    <row r="57" spans="1:9" ht="14.25">
      <c r="A57" s="51" t="s">
        <v>70</v>
      </c>
      <c r="B57" s="52"/>
      <c r="C57" s="459"/>
      <c r="D57" s="460"/>
      <c r="E57" s="459"/>
      <c r="F57" s="460"/>
      <c r="G57" s="462"/>
      <c r="H57" s="459"/>
      <c r="I57" s="460"/>
    </row>
    <row r="58" spans="1:9" ht="19.5" customHeight="1">
      <c r="A58" s="56" t="s">
        <v>93</v>
      </c>
      <c r="B58" s="53"/>
      <c r="C58" s="454" t="s">
        <v>192</v>
      </c>
      <c r="D58" s="453"/>
      <c r="E58" s="455" t="s">
        <v>230</v>
      </c>
      <c r="F58" s="453"/>
      <c r="G58" s="125">
        <v>17.4</v>
      </c>
      <c r="H58" s="54"/>
      <c r="I58" s="55"/>
    </row>
    <row r="59" spans="1:9" ht="19.5" customHeight="1">
      <c r="A59" s="56" t="s">
        <v>66</v>
      </c>
      <c r="B59" s="53"/>
      <c r="C59" s="452" t="s">
        <v>68</v>
      </c>
      <c r="D59" s="453"/>
      <c r="E59" s="455" t="s">
        <v>231</v>
      </c>
      <c r="F59" s="453"/>
      <c r="G59" s="131">
        <v>40.9</v>
      </c>
      <c r="H59" s="54"/>
      <c r="I59" s="55"/>
    </row>
    <row r="60" spans="1:9" ht="19.5" customHeight="1">
      <c r="A60" s="56" t="s">
        <v>67</v>
      </c>
      <c r="B60" s="53"/>
      <c r="C60" s="455" t="s">
        <v>224</v>
      </c>
      <c r="D60" s="456"/>
      <c r="E60" s="452" t="s">
        <v>232</v>
      </c>
      <c r="F60" s="453"/>
      <c r="G60" s="125">
        <v>58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121</v>
      </c>
      <c r="C25" s="242" t="s">
        <v>122</v>
      </c>
      <c r="D25" s="242" t="s">
        <v>123</v>
      </c>
      <c r="E25" s="242" t="s">
        <v>124</v>
      </c>
      <c r="F25" s="242" t="s">
        <v>125</v>
      </c>
      <c r="G25" s="242" t="s">
        <v>126</v>
      </c>
      <c r="H25" s="242" t="s">
        <v>127</v>
      </c>
      <c r="I25" s="242" t="s">
        <v>128</v>
      </c>
      <c r="J25" s="242" t="s">
        <v>129</v>
      </c>
      <c r="K25" s="242" t="s">
        <v>130</v>
      </c>
      <c r="L25" s="242" t="s">
        <v>131</v>
      </c>
      <c r="M25" s="242" t="s">
        <v>132</v>
      </c>
      <c r="AI25"/>
    </row>
    <row r="26" spans="1:13" ht="9.75" customHeight="1">
      <c r="A26" s="10" t="s">
        <v>204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205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190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203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218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>
        <v>73.5</v>
      </c>
      <c r="H30" s="242">
        <v>74.6</v>
      </c>
      <c r="I30" s="242">
        <v>62.3</v>
      </c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121</v>
      </c>
      <c r="C55" s="242" t="s">
        <v>122</v>
      </c>
      <c r="D55" s="242" t="s">
        <v>123</v>
      </c>
      <c r="E55" s="242" t="s">
        <v>124</v>
      </c>
      <c r="F55" s="242" t="s">
        <v>125</v>
      </c>
      <c r="G55" s="242" t="s">
        <v>126</v>
      </c>
      <c r="H55" s="242" t="s">
        <v>127</v>
      </c>
      <c r="I55" s="242" t="s">
        <v>128</v>
      </c>
      <c r="J55" s="242" t="s">
        <v>129</v>
      </c>
      <c r="K55" s="242" t="s">
        <v>130</v>
      </c>
      <c r="L55" s="242" t="s">
        <v>131</v>
      </c>
      <c r="M55" s="242" t="s">
        <v>132</v>
      </c>
    </row>
    <row r="56" spans="1:13" ht="9.75" customHeight="1">
      <c r="A56" s="10" t="s">
        <v>204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205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190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203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218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>
        <v>113.8</v>
      </c>
      <c r="H60" s="242">
        <v>108.8</v>
      </c>
      <c r="I60" s="242">
        <v>105.6</v>
      </c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121</v>
      </c>
      <c r="C85" s="242" t="s">
        <v>122</v>
      </c>
      <c r="D85" s="242" t="s">
        <v>123</v>
      </c>
      <c r="E85" s="242" t="s">
        <v>124</v>
      </c>
      <c r="F85" s="242" t="s">
        <v>125</v>
      </c>
      <c r="G85" s="242" t="s">
        <v>126</v>
      </c>
      <c r="H85" s="242" t="s">
        <v>127</v>
      </c>
      <c r="I85" s="242" t="s">
        <v>128</v>
      </c>
      <c r="J85" s="242" t="s">
        <v>129</v>
      </c>
      <c r="K85" s="242" t="s">
        <v>130</v>
      </c>
      <c r="L85" s="242" t="s">
        <v>131</v>
      </c>
      <c r="M85" s="242" t="s">
        <v>132</v>
      </c>
    </row>
    <row r="86" spans="1:25" ht="9.75" customHeight="1">
      <c r="A86" s="10" t="s">
        <v>204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205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190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203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218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>
        <v>64.6</v>
      </c>
      <c r="H90" s="242">
        <v>69.3</v>
      </c>
      <c r="I90" s="242">
        <v>59.6</v>
      </c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11.50390625" style="0" customWidth="1"/>
    <col min="19" max="19" width="14.00390625" style="0" customWidth="1"/>
  </cols>
  <sheetData>
    <row r="1" spans="1:17" ht="22.5" customHeight="1">
      <c r="A1" s="463" t="s">
        <v>233</v>
      </c>
      <c r="B1" s="463"/>
      <c r="C1" s="463"/>
      <c r="D1" s="463"/>
      <c r="E1" s="463"/>
      <c r="F1" s="463"/>
      <c r="G1" s="463"/>
      <c r="M1" s="20"/>
      <c r="N1" t="s">
        <v>218</v>
      </c>
      <c r="O1" s="167"/>
      <c r="P1" s="65"/>
      <c r="Q1" s="170" t="s">
        <v>203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101</v>
      </c>
      <c r="K2" s="5" t="s">
        <v>57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112887</v>
      </c>
      <c r="K3" s="423">
        <v>1</v>
      </c>
      <c r="L3" s="5">
        <f>SUM(H3)</f>
        <v>33</v>
      </c>
      <c r="M3" s="325" t="s">
        <v>0</v>
      </c>
      <c r="N3" s="17">
        <f>SUM(J3)</f>
        <v>112887</v>
      </c>
      <c r="O3" s="5">
        <f>SUM(H3)</f>
        <v>33</v>
      </c>
      <c r="P3" s="325" t="s">
        <v>0</v>
      </c>
      <c r="Q3" s="426">
        <v>162484</v>
      </c>
    </row>
    <row r="4" spans="8:17" ht="13.5" customHeight="1">
      <c r="H4" s="128">
        <v>26</v>
      </c>
      <c r="I4" s="325" t="s">
        <v>43</v>
      </c>
      <c r="J4" s="225">
        <v>100625</v>
      </c>
      <c r="K4" s="423">
        <v>2</v>
      </c>
      <c r="L4" s="5">
        <f aca="true" t="shared" si="0" ref="L4:L12">SUM(H4)</f>
        <v>26</v>
      </c>
      <c r="M4" s="325" t="s">
        <v>43</v>
      </c>
      <c r="N4" s="17">
        <f aca="true" t="shared" si="1" ref="N4:N13">SUM(J4)</f>
        <v>100625</v>
      </c>
      <c r="O4" s="5">
        <f aca="true" t="shared" si="2" ref="O4:O12">SUM(H4)</f>
        <v>26</v>
      </c>
      <c r="P4" s="325" t="s">
        <v>43</v>
      </c>
      <c r="Q4" s="135">
        <v>123868</v>
      </c>
    </row>
    <row r="5" spans="8:19" ht="13.5" customHeight="1">
      <c r="H5" s="128">
        <v>16</v>
      </c>
      <c r="I5" s="325" t="s">
        <v>3</v>
      </c>
      <c r="J5" s="17">
        <v>62978</v>
      </c>
      <c r="K5" s="423">
        <v>3</v>
      </c>
      <c r="L5" s="5">
        <f t="shared" si="0"/>
        <v>16</v>
      </c>
      <c r="M5" s="325" t="s">
        <v>3</v>
      </c>
      <c r="N5" s="17">
        <f t="shared" si="1"/>
        <v>62978</v>
      </c>
      <c r="O5" s="5">
        <f t="shared" si="2"/>
        <v>16</v>
      </c>
      <c r="P5" s="325" t="s">
        <v>3</v>
      </c>
      <c r="Q5" s="135">
        <v>87913</v>
      </c>
      <c r="S5" s="65"/>
    </row>
    <row r="6" spans="8:17" ht="13.5" customHeight="1">
      <c r="H6" s="430">
        <v>40</v>
      </c>
      <c r="I6" s="326" t="s">
        <v>2</v>
      </c>
      <c r="J6" s="136">
        <v>54552</v>
      </c>
      <c r="K6" s="423">
        <v>4</v>
      </c>
      <c r="L6" s="5">
        <f t="shared" si="0"/>
        <v>40</v>
      </c>
      <c r="M6" s="326" t="s">
        <v>2</v>
      </c>
      <c r="N6" s="17">
        <f t="shared" si="1"/>
        <v>54552</v>
      </c>
      <c r="O6" s="5">
        <f t="shared" si="2"/>
        <v>40</v>
      </c>
      <c r="P6" s="326" t="s">
        <v>2</v>
      </c>
      <c r="Q6" s="135">
        <v>39290</v>
      </c>
    </row>
    <row r="7" spans="8:17" ht="13.5" customHeight="1">
      <c r="H7" s="128">
        <v>34</v>
      </c>
      <c r="I7" s="325" t="s">
        <v>1</v>
      </c>
      <c r="J7" s="17">
        <v>41121</v>
      </c>
      <c r="K7" s="423">
        <v>5</v>
      </c>
      <c r="L7" s="5">
        <f t="shared" si="0"/>
        <v>34</v>
      </c>
      <c r="M7" s="325" t="s">
        <v>1</v>
      </c>
      <c r="N7" s="17">
        <f t="shared" si="1"/>
        <v>41121</v>
      </c>
      <c r="O7" s="5">
        <f t="shared" si="2"/>
        <v>34</v>
      </c>
      <c r="P7" s="325" t="s">
        <v>1</v>
      </c>
      <c r="Q7" s="135">
        <v>45463</v>
      </c>
    </row>
    <row r="8" spans="8:17" ht="13.5" customHeight="1">
      <c r="H8" s="128">
        <v>36</v>
      </c>
      <c r="I8" s="325" t="s">
        <v>5</v>
      </c>
      <c r="J8" s="17">
        <v>31275</v>
      </c>
      <c r="K8" s="423">
        <v>6</v>
      </c>
      <c r="L8" s="5">
        <f t="shared" si="0"/>
        <v>36</v>
      </c>
      <c r="M8" s="325" t="s">
        <v>5</v>
      </c>
      <c r="N8" s="17">
        <f t="shared" si="1"/>
        <v>31275</v>
      </c>
      <c r="O8" s="5">
        <f t="shared" si="2"/>
        <v>36</v>
      </c>
      <c r="P8" s="325" t="s">
        <v>5</v>
      </c>
      <c r="Q8" s="135">
        <v>29591</v>
      </c>
    </row>
    <row r="9" spans="8:17" ht="13.5" customHeight="1">
      <c r="H9" s="226">
        <v>3</v>
      </c>
      <c r="I9" s="329" t="s">
        <v>22</v>
      </c>
      <c r="J9" s="17">
        <v>28998</v>
      </c>
      <c r="K9" s="423">
        <v>7</v>
      </c>
      <c r="L9" s="5">
        <f t="shared" si="0"/>
        <v>3</v>
      </c>
      <c r="M9" s="329" t="s">
        <v>22</v>
      </c>
      <c r="N9" s="17">
        <f t="shared" si="1"/>
        <v>28998</v>
      </c>
      <c r="O9" s="5">
        <f t="shared" si="2"/>
        <v>3</v>
      </c>
      <c r="P9" s="329" t="s">
        <v>22</v>
      </c>
      <c r="Q9" s="135">
        <v>20376</v>
      </c>
    </row>
    <row r="10" spans="8:17" ht="13.5" customHeight="1">
      <c r="H10" s="128">
        <v>13</v>
      </c>
      <c r="I10" s="325" t="s">
        <v>7</v>
      </c>
      <c r="J10" s="17">
        <v>26432</v>
      </c>
      <c r="K10" s="423">
        <v>8</v>
      </c>
      <c r="L10" s="5">
        <f t="shared" si="0"/>
        <v>13</v>
      </c>
      <c r="M10" s="325" t="s">
        <v>7</v>
      </c>
      <c r="N10" s="17">
        <f t="shared" si="1"/>
        <v>26432</v>
      </c>
      <c r="O10" s="5">
        <f t="shared" si="2"/>
        <v>13</v>
      </c>
      <c r="P10" s="325" t="s">
        <v>7</v>
      </c>
      <c r="Q10" s="135">
        <v>34424</v>
      </c>
    </row>
    <row r="11" spans="8:17" ht="13.5" customHeight="1">
      <c r="H11" s="226">
        <v>38</v>
      </c>
      <c r="I11" s="329" t="s">
        <v>51</v>
      </c>
      <c r="J11" s="17">
        <v>24967</v>
      </c>
      <c r="K11" s="423">
        <v>9</v>
      </c>
      <c r="L11" s="5">
        <f t="shared" si="0"/>
        <v>38</v>
      </c>
      <c r="M11" s="329" t="s">
        <v>51</v>
      </c>
      <c r="N11" s="17">
        <f t="shared" si="1"/>
        <v>24967</v>
      </c>
      <c r="O11" s="5">
        <f t="shared" si="2"/>
        <v>38</v>
      </c>
      <c r="P11" s="329" t="s">
        <v>51</v>
      </c>
      <c r="Q11" s="135">
        <v>20165</v>
      </c>
    </row>
    <row r="12" spans="8:17" ht="13.5" customHeight="1" thickBot="1">
      <c r="H12" s="220">
        <v>31</v>
      </c>
      <c r="I12" s="330" t="s">
        <v>199</v>
      </c>
      <c r="J12" s="427">
        <v>23197</v>
      </c>
      <c r="K12" s="422">
        <v>10</v>
      </c>
      <c r="L12" s="5">
        <f t="shared" si="0"/>
        <v>31</v>
      </c>
      <c r="M12" s="330" t="s">
        <v>199</v>
      </c>
      <c r="N12" s="427">
        <f t="shared" si="1"/>
        <v>23197</v>
      </c>
      <c r="O12" s="5">
        <f t="shared" si="2"/>
        <v>31</v>
      </c>
      <c r="P12" s="330" t="s">
        <v>199</v>
      </c>
      <c r="Q12" s="428">
        <v>27422</v>
      </c>
    </row>
    <row r="13" spans="8:17" ht="13.5" customHeight="1">
      <c r="H13" s="190">
        <v>24</v>
      </c>
      <c r="I13" s="375" t="s">
        <v>41</v>
      </c>
      <c r="J13" s="376">
        <v>21869</v>
      </c>
      <c r="K13" s="158"/>
      <c r="L13" s="122"/>
      <c r="M13" s="122"/>
      <c r="N13" s="19">
        <f t="shared" si="1"/>
        <v>21869</v>
      </c>
      <c r="O13" s="1"/>
      <c r="P13" s="234" t="s">
        <v>110</v>
      </c>
      <c r="Q13" s="431">
        <v>725775</v>
      </c>
    </row>
    <row r="14" spans="2:15" ht="13.5" customHeight="1">
      <c r="B14" s="24"/>
      <c r="H14" s="128">
        <v>17</v>
      </c>
      <c r="I14" s="325" t="s">
        <v>34</v>
      </c>
      <c r="J14" s="17">
        <v>17741</v>
      </c>
      <c r="K14" s="158"/>
      <c r="L14" s="31"/>
      <c r="N14" t="s">
        <v>87</v>
      </c>
      <c r="O14"/>
    </row>
    <row r="15" spans="8:17" ht="13.5" customHeight="1">
      <c r="H15" s="128">
        <v>25</v>
      </c>
      <c r="I15" s="325" t="s">
        <v>42</v>
      </c>
      <c r="J15" s="17">
        <v>15043</v>
      </c>
      <c r="K15" s="158"/>
      <c r="L15" s="31"/>
      <c r="M15" s="1" t="s">
        <v>219</v>
      </c>
      <c r="N15" s="19"/>
      <c r="O15"/>
      <c r="P15" t="s">
        <v>220</v>
      </c>
      <c r="Q15" s="133" t="s">
        <v>91</v>
      </c>
    </row>
    <row r="16" spans="2:18" ht="13.5" customHeight="1">
      <c r="B16" s="1"/>
      <c r="C16" s="19"/>
      <c r="D16" s="1"/>
      <c r="E16" s="22"/>
      <c r="F16" s="1"/>
      <c r="H16" s="128">
        <v>9</v>
      </c>
      <c r="I16" s="325" t="s">
        <v>28</v>
      </c>
      <c r="J16" s="17">
        <v>12862</v>
      </c>
      <c r="K16" s="158"/>
      <c r="L16" s="5">
        <f>SUM(L3)</f>
        <v>33</v>
      </c>
      <c r="M16" s="17">
        <f>SUM(N3)</f>
        <v>112887</v>
      </c>
      <c r="N16" s="325" t="s">
        <v>0</v>
      </c>
      <c r="O16" s="5">
        <f>SUM(O3)</f>
        <v>33</v>
      </c>
      <c r="P16" s="17">
        <f>SUM(M16)</f>
        <v>112887</v>
      </c>
      <c r="Q16" s="134">
        <v>157024</v>
      </c>
      <c r="R16" s="123"/>
    </row>
    <row r="17" spans="2:19" ht="13.5" customHeight="1">
      <c r="B17" s="1"/>
      <c r="C17" s="19"/>
      <c r="D17" s="1"/>
      <c r="E17" s="22"/>
      <c r="F17" s="1"/>
      <c r="H17" s="128">
        <v>14</v>
      </c>
      <c r="I17" s="325" t="s">
        <v>32</v>
      </c>
      <c r="J17" s="225">
        <v>7461</v>
      </c>
      <c r="K17" s="158"/>
      <c r="L17" s="5">
        <f aca="true" t="shared" si="3" ref="L17:L25">SUM(L4)</f>
        <v>26</v>
      </c>
      <c r="M17" s="17">
        <f aca="true" t="shared" si="4" ref="M17:M25">SUM(N4)</f>
        <v>100625</v>
      </c>
      <c r="N17" s="325" t="s">
        <v>43</v>
      </c>
      <c r="O17" s="5">
        <f aca="true" t="shared" si="5" ref="O17:O25">SUM(O4)</f>
        <v>26</v>
      </c>
      <c r="P17" s="17">
        <f aca="true" t="shared" si="6" ref="P17:P25">SUM(M17)</f>
        <v>100625</v>
      </c>
      <c r="Q17" s="134">
        <v>117177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1</v>
      </c>
      <c r="I18" s="325" t="s">
        <v>4</v>
      </c>
      <c r="J18" s="17">
        <v>7031</v>
      </c>
      <c r="K18" s="158"/>
      <c r="L18" s="5">
        <f t="shared" si="3"/>
        <v>16</v>
      </c>
      <c r="M18" s="17">
        <f t="shared" si="4"/>
        <v>62978</v>
      </c>
      <c r="N18" s="325" t="s">
        <v>3</v>
      </c>
      <c r="O18" s="5">
        <f t="shared" si="5"/>
        <v>16</v>
      </c>
      <c r="P18" s="17">
        <f t="shared" si="6"/>
        <v>62978</v>
      </c>
      <c r="Q18" s="134">
        <v>100437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2</v>
      </c>
      <c r="I19" s="325" t="s">
        <v>6</v>
      </c>
      <c r="J19" s="17">
        <v>6968</v>
      </c>
      <c r="L19" s="5">
        <f t="shared" si="3"/>
        <v>40</v>
      </c>
      <c r="M19" s="17">
        <f t="shared" si="4"/>
        <v>54552</v>
      </c>
      <c r="N19" s="326" t="s">
        <v>2</v>
      </c>
      <c r="O19" s="5">
        <f t="shared" si="5"/>
        <v>40</v>
      </c>
      <c r="P19" s="17">
        <f t="shared" si="6"/>
        <v>54552</v>
      </c>
      <c r="Q19" s="134">
        <v>64490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37</v>
      </c>
      <c r="I20" s="325" t="s">
        <v>50</v>
      </c>
      <c r="J20" s="17">
        <v>2918</v>
      </c>
      <c r="L20" s="5">
        <f t="shared" si="3"/>
        <v>34</v>
      </c>
      <c r="M20" s="17">
        <f t="shared" si="4"/>
        <v>41121</v>
      </c>
      <c r="N20" s="325" t="s">
        <v>1</v>
      </c>
      <c r="O20" s="5">
        <f t="shared" si="5"/>
        <v>34</v>
      </c>
      <c r="P20" s="17">
        <f t="shared" si="6"/>
        <v>41121</v>
      </c>
      <c r="Q20" s="134">
        <v>46375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15</v>
      </c>
      <c r="I21" s="325" t="s">
        <v>33</v>
      </c>
      <c r="J21" s="17">
        <v>2796</v>
      </c>
      <c r="L21" s="5">
        <f t="shared" si="3"/>
        <v>36</v>
      </c>
      <c r="M21" s="17">
        <f t="shared" si="4"/>
        <v>31275</v>
      </c>
      <c r="N21" s="325" t="s">
        <v>5</v>
      </c>
      <c r="O21" s="5">
        <f t="shared" si="5"/>
        <v>36</v>
      </c>
      <c r="P21" s="17">
        <f t="shared" si="6"/>
        <v>31275</v>
      </c>
      <c r="Q21" s="134">
        <v>36959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39</v>
      </c>
      <c r="I22" s="325" t="s">
        <v>52</v>
      </c>
      <c r="J22" s="17">
        <v>2634</v>
      </c>
      <c r="K22" s="19"/>
      <c r="L22" s="5">
        <f t="shared" si="3"/>
        <v>3</v>
      </c>
      <c r="M22" s="17">
        <f t="shared" si="4"/>
        <v>28998</v>
      </c>
      <c r="N22" s="329" t="s">
        <v>22</v>
      </c>
      <c r="O22" s="5">
        <f t="shared" si="5"/>
        <v>3</v>
      </c>
      <c r="P22" s="17">
        <f t="shared" si="6"/>
        <v>28998</v>
      </c>
      <c r="Q22" s="134">
        <v>9298</v>
      </c>
      <c r="R22" s="123"/>
    </row>
    <row r="23" spans="2:19" ht="13.5" customHeight="1">
      <c r="B23" s="23"/>
      <c r="C23" s="19"/>
      <c r="D23" s="1"/>
      <c r="E23" s="22"/>
      <c r="F23" s="1"/>
      <c r="H23" s="128">
        <v>22</v>
      </c>
      <c r="I23" s="325" t="s">
        <v>39</v>
      </c>
      <c r="J23" s="17">
        <v>2433</v>
      </c>
      <c r="K23" s="19"/>
      <c r="L23" s="5">
        <f t="shared" si="3"/>
        <v>13</v>
      </c>
      <c r="M23" s="17">
        <f t="shared" si="4"/>
        <v>26432</v>
      </c>
      <c r="N23" s="325" t="s">
        <v>7</v>
      </c>
      <c r="O23" s="5">
        <f t="shared" si="5"/>
        <v>13</v>
      </c>
      <c r="P23" s="17">
        <f t="shared" si="6"/>
        <v>26432</v>
      </c>
      <c r="Q23" s="134">
        <v>28380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30</v>
      </c>
      <c r="I24" s="325" t="s">
        <v>46</v>
      </c>
      <c r="J24" s="17">
        <v>2270</v>
      </c>
      <c r="K24" s="19"/>
      <c r="L24" s="5">
        <f t="shared" si="3"/>
        <v>38</v>
      </c>
      <c r="M24" s="17">
        <f t="shared" si="4"/>
        <v>24967</v>
      </c>
      <c r="N24" s="329" t="s">
        <v>51</v>
      </c>
      <c r="O24" s="5">
        <f t="shared" si="5"/>
        <v>38</v>
      </c>
      <c r="P24" s="17">
        <f t="shared" si="6"/>
        <v>24967</v>
      </c>
      <c r="Q24" s="134">
        <v>29114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18</v>
      </c>
      <c r="I25" s="325" t="s">
        <v>35</v>
      </c>
      <c r="J25" s="17">
        <v>2078</v>
      </c>
      <c r="K25" s="19"/>
      <c r="L25" s="18">
        <f t="shared" si="3"/>
        <v>31</v>
      </c>
      <c r="M25" s="179">
        <f t="shared" si="4"/>
        <v>23197</v>
      </c>
      <c r="N25" s="330" t="s">
        <v>199</v>
      </c>
      <c r="O25" s="18">
        <f t="shared" si="5"/>
        <v>31</v>
      </c>
      <c r="P25" s="179">
        <f t="shared" si="6"/>
        <v>23197</v>
      </c>
      <c r="Q25" s="134">
        <v>25998</v>
      </c>
      <c r="R25" s="206" t="s">
        <v>106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35</v>
      </c>
      <c r="I26" s="325" t="s">
        <v>49</v>
      </c>
      <c r="J26" s="17">
        <v>2073</v>
      </c>
      <c r="K26" s="19"/>
      <c r="L26" s="180"/>
      <c r="M26" s="327">
        <f>SUM(J43-(M16+M17+M18+M19+M20+M21+M22+M23+M24+M25))</f>
        <v>116092</v>
      </c>
      <c r="N26" s="328" t="s">
        <v>58</v>
      </c>
      <c r="O26" s="181"/>
      <c r="P26" s="327">
        <f>SUM(M26)</f>
        <v>116092</v>
      </c>
      <c r="Q26" s="327">
        <f>SUM(R26-(Q16+Q17+Q18+Q19+Q20+Q21+Q22+Q23+Q24+Q25))</f>
        <v>130976</v>
      </c>
      <c r="R26" s="377">
        <v>746228</v>
      </c>
      <c r="T26" s="33"/>
    </row>
    <row r="27" spans="8:16" ht="13.5" customHeight="1">
      <c r="H27" s="128">
        <v>12</v>
      </c>
      <c r="I27" s="325" t="s">
        <v>31</v>
      </c>
      <c r="J27" s="17">
        <v>1748</v>
      </c>
      <c r="K27" s="19"/>
      <c r="M27" s="65" t="s">
        <v>206</v>
      </c>
      <c r="N27" s="65"/>
      <c r="O27" s="167"/>
      <c r="P27" s="168" t="s">
        <v>207</v>
      </c>
    </row>
    <row r="28" spans="8:16" ht="13.5" customHeight="1">
      <c r="H28" s="128">
        <v>21</v>
      </c>
      <c r="I28" s="325" t="s">
        <v>38</v>
      </c>
      <c r="J28" s="17">
        <v>1377</v>
      </c>
      <c r="K28" s="19"/>
      <c r="M28" s="135">
        <f>SUM(Q3)</f>
        <v>162484</v>
      </c>
      <c r="N28" s="325" t="s">
        <v>0</v>
      </c>
      <c r="O28" s="5">
        <f>SUM(L3)</f>
        <v>33</v>
      </c>
      <c r="P28" s="135">
        <f>SUM(Q3)</f>
        <v>162484</v>
      </c>
    </row>
    <row r="29" spans="8:16" ht="13.5" customHeight="1">
      <c r="H29" s="128">
        <v>29</v>
      </c>
      <c r="I29" s="325" t="s">
        <v>182</v>
      </c>
      <c r="J29" s="17">
        <v>1321</v>
      </c>
      <c r="K29" s="19"/>
      <c r="M29" s="135">
        <f aca="true" t="shared" si="7" ref="M29:M37">SUM(Q4)</f>
        <v>123868</v>
      </c>
      <c r="N29" s="325" t="s">
        <v>43</v>
      </c>
      <c r="O29" s="5">
        <f aca="true" t="shared" si="8" ref="O29:O37">SUM(L4)</f>
        <v>26</v>
      </c>
      <c r="P29" s="135">
        <f aca="true" t="shared" si="9" ref="P29:P37">SUM(Q4)</f>
        <v>123868</v>
      </c>
    </row>
    <row r="30" spans="8:16" ht="13.5" customHeight="1">
      <c r="H30" s="128">
        <v>4</v>
      </c>
      <c r="I30" s="325" t="s">
        <v>23</v>
      </c>
      <c r="J30" s="17">
        <v>1233</v>
      </c>
      <c r="K30" s="19"/>
      <c r="M30" s="135">
        <f t="shared" si="7"/>
        <v>87913</v>
      </c>
      <c r="N30" s="325" t="s">
        <v>3</v>
      </c>
      <c r="O30" s="5">
        <f t="shared" si="8"/>
        <v>16</v>
      </c>
      <c r="P30" s="135">
        <f t="shared" si="9"/>
        <v>87913</v>
      </c>
    </row>
    <row r="31" spans="8:16" ht="13.5" customHeight="1">
      <c r="H31" s="128">
        <v>20</v>
      </c>
      <c r="I31" s="325" t="s">
        <v>37</v>
      </c>
      <c r="J31" s="17">
        <v>1009</v>
      </c>
      <c r="K31" s="19"/>
      <c r="M31" s="135">
        <f t="shared" si="7"/>
        <v>39290</v>
      </c>
      <c r="N31" s="326" t="s">
        <v>2</v>
      </c>
      <c r="O31" s="5">
        <f t="shared" si="8"/>
        <v>40</v>
      </c>
      <c r="P31" s="135">
        <f t="shared" si="9"/>
        <v>39290</v>
      </c>
    </row>
    <row r="32" spans="8:19" ht="13.5" customHeight="1">
      <c r="H32" s="128">
        <v>19</v>
      </c>
      <c r="I32" s="325" t="s">
        <v>36</v>
      </c>
      <c r="J32" s="17">
        <v>806</v>
      </c>
      <c r="K32" s="19"/>
      <c r="M32" s="135">
        <f t="shared" si="7"/>
        <v>45463</v>
      </c>
      <c r="N32" s="325" t="s">
        <v>1</v>
      </c>
      <c r="O32" s="5">
        <f t="shared" si="8"/>
        <v>34</v>
      </c>
      <c r="P32" s="135">
        <f t="shared" si="9"/>
        <v>45463</v>
      </c>
      <c r="S32" s="14"/>
    </row>
    <row r="33" spans="8:20" ht="13.5" customHeight="1">
      <c r="H33" s="128">
        <v>10</v>
      </c>
      <c r="I33" s="325" t="s">
        <v>29</v>
      </c>
      <c r="J33" s="17">
        <v>658</v>
      </c>
      <c r="K33" s="19"/>
      <c r="M33" s="135">
        <f t="shared" si="7"/>
        <v>29591</v>
      </c>
      <c r="N33" s="325" t="s">
        <v>5</v>
      </c>
      <c r="O33" s="5">
        <f t="shared" si="8"/>
        <v>36</v>
      </c>
      <c r="P33" s="135">
        <f t="shared" si="9"/>
        <v>29591</v>
      </c>
      <c r="S33" s="33"/>
      <c r="T33" s="33"/>
    </row>
    <row r="34" spans="8:20" ht="13.5" customHeight="1">
      <c r="H34" s="128">
        <v>11</v>
      </c>
      <c r="I34" s="325" t="s">
        <v>30</v>
      </c>
      <c r="J34" s="17">
        <v>403</v>
      </c>
      <c r="K34" s="19"/>
      <c r="M34" s="135">
        <f t="shared" si="7"/>
        <v>20376</v>
      </c>
      <c r="N34" s="329" t="s">
        <v>22</v>
      </c>
      <c r="O34" s="5">
        <f t="shared" si="8"/>
        <v>3</v>
      </c>
      <c r="P34" s="135">
        <f t="shared" si="9"/>
        <v>20376</v>
      </c>
      <c r="S34" s="33"/>
      <c r="T34" s="33"/>
    </row>
    <row r="35" spans="8:19" ht="13.5" customHeight="1">
      <c r="H35" s="128">
        <v>6</v>
      </c>
      <c r="I35" s="325" t="s">
        <v>25</v>
      </c>
      <c r="J35" s="17">
        <v>393</v>
      </c>
      <c r="K35" s="19"/>
      <c r="M35" s="135">
        <f t="shared" si="7"/>
        <v>34424</v>
      </c>
      <c r="N35" s="325" t="s">
        <v>7</v>
      </c>
      <c r="O35" s="5">
        <f t="shared" si="8"/>
        <v>13</v>
      </c>
      <c r="P35" s="135">
        <f t="shared" si="9"/>
        <v>34424</v>
      </c>
      <c r="S35" s="33"/>
    </row>
    <row r="36" spans="8:19" ht="13.5" customHeight="1">
      <c r="H36" s="128">
        <v>23</v>
      </c>
      <c r="I36" s="325" t="s">
        <v>40</v>
      </c>
      <c r="J36" s="17">
        <v>282</v>
      </c>
      <c r="K36" s="19"/>
      <c r="M36" s="135">
        <f t="shared" si="7"/>
        <v>20165</v>
      </c>
      <c r="N36" s="329" t="s">
        <v>51</v>
      </c>
      <c r="O36" s="5">
        <f t="shared" si="8"/>
        <v>38</v>
      </c>
      <c r="P36" s="135">
        <f t="shared" si="9"/>
        <v>20165</v>
      </c>
      <c r="S36" s="33"/>
    </row>
    <row r="37" spans="8:19" ht="13.5" customHeight="1" thickBot="1">
      <c r="H37" s="128">
        <v>27</v>
      </c>
      <c r="I37" s="325" t="s">
        <v>44</v>
      </c>
      <c r="J37" s="17">
        <v>232</v>
      </c>
      <c r="K37" s="19"/>
      <c r="M37" s="178">
        <f t="shared" si="7"/>
        <v>27422</v>
      </c>
      <c r="N37" s="330" t="s">
        <v>199</v>
      </c>
      <c r="O37" s="18">
        <f t="shared" si="8"/>
        <v>31</v>
      </c>
      <c r="P37" s="178">
        <f t="shared" si="9"/>
        <v>27422</v>
      </c>
      <c r="S37" s="33"/>
    </row>
    <row r="38" spans="7:21" ht="13.5" customHeight="1">
      <c r="G38" s="21"/>
      <c r="H38" s="128">
        <v>32</v>
      </c>
      <c r="I38" s="325" t="s">
        <v>48</v>
      </c>
      <c r="J38" s="225">
        <v>227</v>
      </c>
      <c r="K38" s="19"/>
      <c r="M38" s="420">
        <f>SUM(Q13-(Q3+Q4+Q5+Q6+Q7+Q8+Q9+Q10+Q11+Q12))</f>
        <v>134779</v>
      </c>
      <c r="N38" s="5" t="s">
        <v>58</v>
      </c>
      <c r="O38" s="421"/>
      <c r="P38" s="196">
        <f>SUM(M38)</f>
        <v>134779</v>
      </c>
      <c r="U38" s="33"/>
    </row>
    <row r="39" spans="8:16" ht="13.5" customHeight="1">
      <c r="H39" s="128">
        <v>28</v>
      </c>
      <c r="I39" s="325" t="s">
        <v>45</v>
      </c>
      <c r="J39" s="17">
        <v>131</v>
      </c>
      <c r="K39" s="19"/>
      <c r="P39" s="33"/>
    </row>
    <row r="40" spans="8:11" ht="13.5" customHeight="1">
      <c r="H40" s="128">
        <v>7</v>
      </c>
      <c r="I40" s="325" t="s">
        <v>26</v>
      </c>
      <c r="J40" s="17">
        <v>85</v>
      </c>
      <c r="K40" s="19"/>
    </row>
    <row r="41" spans="8:11" ht="13.5" customHeight="1">
      <c r="H41" s="128">
        <v>5</v>
      </c>
      <c r="I41" s="325" t="s">
        <v>24</v>
      </c>
      <c r="J41" s="17">
        <v>10</v>
      </c>
      <c r="K41" s="19"/>
    </row>
    <row r="42" spans="8:11" ht="13.5" customHeight="1">
      <c r="H42" s="128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4" t="s">
        <v>174</v>
      </c>
      <c r="J43" s="425">
        <f>SUM(J3:J42)</f>
        <v>623124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59</v>
      </c>
      <c r="B52" s="27" t="s">
        <v>21</v>
      </c>
      <c r="C52" s="83" t="s">
        <v>218</v>
      </c>
      <c r="D52" s="83" t="s">
        <v>203</v>
      </c>
      <c r="E52" s="29" t="s">
        <v>56</v>
      </c>
      <c r="F52" s="28" t="s">
        <v>55</v>
      </c>
      <c r="G52" s="28" t="s">
        <v>53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112887</v>
      </c>
      <c r="D53" s="136">
        <f aca="true" t="shared" si="11" ref="D53:D62">SUM(Q3)</f>
        <v>162484</v>
      </c>
      <c r="E53" s="132">
        <f aca="true" t="shared" si="12" ref="E53:E62">SUM(P16/Q16*100)</f>
        <v>71.8915579783982</v>
      </c>
      <c r="F53" s="25">
        <f aca="true" t="shared" si="13" ref="F53:F63">SUM(C53/D53*100)</f>
        <v>69.47576376750942</v>
      </c>
      <c r="G53" s="26"/>
      <c r="I53" s="332"/>
    </row>
    <row r="54" spans="1:9" ht="13.5" customHeight="1">
      <c r="A54" s="13">
        <v>2</v>
      </c>
      <c r="B54" s="325" t="s">
        <v>43</v>
      </c>
      <c r="C54" s="17">
        <f t="shared" si="10"/>
        <v>100625</v>
      </c>
      <c r="D54" s="136">
        <f t="shared" si="11"/>
        <v>123868</v>
      </c>
      <c r="E54" s="132">
        <f t="shared" si="12"/>
        <v>85.87436100941311</v>
      </c>
      <c r="F54" s="25">
        <f t="shared" si="13"/>
        <v>81.23567022959925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62978</v>
      </c>
      <c r="D55" s="136">
        <f t="shared" si="11"/>
        <v>87913</v>
      </c>
      <c r="E55" s="132">
        <f t="shared" si="12"/>
        <v>62.70398359170425</v>
      </c>
      <c r="F55" s="25">
        <f t="shared" si="13"/>
        <v>71.63673176890791</v>
      </c>
      <c r="G55" s="26"/>
      <c r="I55" s="332"/>
    </row>
    <row r="56" spans="1:9" ht="13.5" customHeight="1">
      <c r="A56" s="13">
        <v>4</v>
      </c>
      <c r="B56" s="326" t="s">
        <v>2</v>
      </c>
      <c r="C56" s="17">
        <f t="shared" si="10"/>
        <v>54552</v>
      </c>
      <c r="D56" s="136">
        <f t="shared" si="11"/>
        <v>39290</v>
      </c>
      <c r="E56" s="132">
        <f t="shared" si="12"/>
        <v>84.58985889285161</v>
      </c>
      <c r="F56" s="25">
        <f t="shared" si="13"/>
        <v>138.8444896920336</v>
      </c>
      <c r="G56" s="26"/>
      <c r="I56" s="332"/>
    </row>
    <row r="57" spans="1:16" ht="13.5" customHeight="1">
      <c r="A57" s="13">
        <v>5</v>
      </c>
      <c r="B57" s="325" t="s">
        <v>1</v>
      </c>
      <c r="C57" s="17">
        <f t="shared" si="10"/>
        <v>41121</v>
      </c>
      <c r="D57" s="136">
        <f t="shared" si="11"/>
        <v>45463</v>
      </c>
      <c r="E57" s="132">
        <f t="shared" si="12"/>
        <v>88.67061994609165</v>
      </c>
      <c r="F57" s="25">
        <f t="shared" si="13"/>
        <v>90.44937641598662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31275</v>
      </c>
      <c r="D58" s="136">
        <f t="shared" si="11"/>
        <v>29591</v>
      </c>
      <c r="E58" s="132">
        <f t="shared" si="12"/>
        <v>84.62079601720825</v>
      </c>
      <c r="F58" s="25">
        <f t="shared" si="13"/>
        <v>105.6909195363455</v>
      </c>
      <c r="G58" s="26"/>
    </row>
    <row r="59" spans="1:7" ht="13.5" customHeight="1">
      <c r="A59" s="13">
        <v>7</v>
      </c>
      <c r="B59" s="329" t="s">
        <v>22</v>
      </c>
      <c r="C59" s="17">
        <f t="shared" si="10"/>
        <v>28998</v>
      </c>
      <c r="D59" s="136">
        <f t="shared" si="11"/>
        <v>20376</v>
      </c>
      <c r="E59" s="132">
        <f t="shared" si="12"/>
        <v>311.8735211873521</v>
      </c>
      <c r="F59" s="25">
        <f t="shared" si="13"/>
        <v>142.31448763250881</v>
      </c>
      <c r="G59" s="26"/>
    </row>
    <row r="60" spans="1:7" ht="13.5" customHeight="1">
      <c r="A60" s="13">
        <v>8</v>
      </c>
      <c r="B60" s="325" t="s">
        <v>7</v>
      </c>
      <c r="C60" s="17">
        <f t="shared" si="10"/>
        <v>26432</v>
      </c>
      <c r="D60" s="136">
        <f t="shared" si="11"/>
        <v>34424</v>
      </c>
      <c r="E60" s="132">
        <f t="shared" si="12"/>
        <v>93.13601127554617</v>
      </c>
      <c r="F60" s="25">
        <f t="shared" si="13"/>
        <v>76.78363932140367</v>
      </c>
      <c r="G60" s="26"/>
    </row>
    <row r="61" spans="1:7" ht="13.5" customHeight="1">
      <c r="A61" s="13">
        <v>9</v>
      </c>
      <c r="B61" s="329" t="s">
        <v>51</v>
      </c>
      <c r="C61" s="17">
        <f t="shared" si="10"/>
        <v>24967</v>
      </c>
      <c r="D61" s="136">
        <f t="shared" si="11"/>
        <v>20165</v>
      </c>
      <c r="E61" s="132">
        <f t="shared" si="12"/>
        <v>85.75599368001649</v>
      </c>
      <c r="F61" s="25">
        <f t="shared" si="13"/>
        <v>123.81353830895114</v>
      </c>
      <c r="G61" s="26"/>
    </row>
    <row r="62" spans="1:7" ht="13.5" customHeight="1" thickBot="1">
      <c r="A62" s="207">
        <v>10</v>
      </c>
      <c r="B62" s="330" t="s">
        <v>199</v>
      </c>
      <c r="C62" s="179">
        <f t="shared" si="10"/>
        <v>23197</v>
      </c>
      <c r="D62" s="208">
        <f t="shared" si="11"/>
        <v>27422</v>
      </c>
      <c r="E62" s="209">
        <f t="shared" si="12"/>
        <v>89.2260943149473</v>
      </c>
      <c r="F62" s="210">
        <f t="shared" si="13"/>
        <v>84.59266282546861</v>
      </c>
      <c r="G62" s="211"/>
    </row>
    <row r="63" spans="1:7" ht="13.5" customHeight="1" thickTop="1">
      <c r="A63" s="180"/>
      <c r="B63" s="212" t="s">
        <v>107</v>
      </c>
      <c r="C63" s="213">
        <f>SUM(J43)</f>
        <v>623124</v>
      </c>
      <c r="D63" s="213">
        <f>SUM(Q13)</f>
        <v>725775</v>
      </c>
      <c r="E63" s="214">
        <f>SUM(C63/R26*100)</f>
        <v>83.50316525244295</v>
      </c>
      <c r="F63" s="215">
        <f t="shared" si="13"/>
        <v>85.85636044228583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3.25390625" style="0" customWidth="1"/>
    <col min="14" max="14" width="13.125" style="0" customWidth="1"/>
    <col min="15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96</v>
      </c>
      <c r="J1" t="s">
        <v>72</v>
      </c>
      <c r="R1" s="159"/>
    </row>
    <row r="2" spans="8:30" ht="13.5">
      <c r="H2" s="395" t="s">
        <v>218</v>
      </c>
      <c r="I2" s="128"/>
      <c r="J2" s="397" t="s">
        <v>196</v>
      </c>
      <c r="K2" s="5"/>
      <c r="L2" s="232" t="s">
        <v>203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193</v>
      </c>
      <c r="I3" s="128"/>
      <c r="J3" s="238" t="s">
        <v>194</v>
      </c>
      <c r="K3" s="5"/>
      <c r="L3" s="394" t="s">
        <v>193</v>
      </c>
      <c r="M3" s="1"/>
      <c r="N3" s="139"/>
      <c r="O3" s="139"/>
      <c r="S3" s="31"/>
      <c r="T3" s="31"/>
      <c r="U3" s="31"/>
    </row>
    <row r="4" spans="8:21" ht="13.5">
      <c r="H4" s="138">
        <v>20971</v>
      </c>
      <c r="I4" s="128">
        <v>26</v>
      </c>
      <c r="J4" s="325" t="s">
        <v>43</v>
      </c>
      <c r="K4" s="183">
        <f>SUM(I4)</f>
        <v>26</v>
      </c>
      <c r="L4" s="338">
        <v>22037</v>
      </c>
      <c r="M4" s="61"/>
      <c r="N4" s="140"/>
      <c r="O4" s="140"/>
      <c r="S4" s="31"/>
      <c r="T4" s="31"/>
      <c r="U4" s="31"/>
    </row>
    <row r="5" spans="8:21" ht="13.5">
      <c r="H5" s="137">
        <v>16303</v>
      </c>
      <c r="I5" s="128">
        <v>33</v>
      </c>
      <c r="J5" s="325" t="s">
        <v>0</v>
      </c>
      <c r="K5" s="183">
        <f aca="true" t="shared" si="0" ref="K5:K13">SUM(I5)</f>
        <v>33</v>
      </c>
      <c r="L5" s="339">
        <v>21418</v>
      </c>
      <c r="M5" s="61"/>
      <c r="N5" s="140"/>
      <c r="O5" s="140"/>
      <c r="S5" s="31"/>
      <c r="T5" s="31"/>
      <c r="U5" s="31"/>
    </row>
    <row r="6" spans="8:21" ht="13.5">
      <c r="H6" s="417">
        <v>9499</v>
      </c>
      <c r="I6" s="128">
        <v>16</v>
      </c>
      <c r="J6" s="325" t="s">
        <v>3</v>
      </c>
      <c r="K6" s="183">
        <f t="shared" si="0"/>
        <v>16</v>
      </c>
      <c r="L6" s="339">
        <v>11935</v>
      </c>
      <c r="M6" s="61"/>
      <c r="N6" s="396"/>
      <c r="O6" s="140"/>
      <c r="S6" s="31"/>
      <c r="T6" s="31"/>
      <c r="U6" s="31"/>
    </row>
    <row r="7" spans="8:21" ht="13.5">
      <c r="H7" s="59">
        <v>4267</v>
      </c>
      <c r="I7" s="128">
        <v>24</v>
      </c>
      <c r="J7" s="325" t="s">
        <v>41</v>
      </c>
      <c r="K7" s="183">
        <f t="shared" si="0"/>
        <v>24</v>
      </c>
      <c r="L7" s="339">
        <v>4451</v>
      </c>
      <c r="M7" s="61"/>
      <c r="N7" s="140"/>
      <c r="O7" s="140"/>
      <c r="S7" s="31"/>
      <c r="T7" s="31"/>
      <c r="U7" s="31"/>
    </row>
    <row r="8" spans="8:21" ht="13.5">
      <c r="H8" s="59">
        <v>4224</v>
      </c>
      <c r="I8" s="128">
        <v>38</v>
      </c>
      <c r="J8" s="325" t="s">
        <v>51</v>
      </c>
      <c r="K8" s="183">
        <f t="shared" si="0"/>
        <v>38</v>
      </c>
      <c r="L8" s="339">
        <v>4060</v>
      </c>
      <c r="M8" s="61"/>
      <c r="N8" s="140"/>
      <c r="O8" s="140"/>
      <c r="S8" s="31"/>
      <c r="T8" s="31"/>
      <c r="U8" s="31"/>
    </row>
    <row r="9" spans="8:21" ht="13.5">
      <c r="H9" s="137">
        <v>2942</v>
      </c>
      <c r="I9" s="128">
        <v>14</v>
      </c>
      <c r="J9" s="325" t="s">
        <v>32</v>
      </c>
      <c r="K9" s="183">
        <f t="shared" si="0"/>
        <v>14</v>
      </c>
      <c r="L9" s="339">
        <v>5380</v>
      </c>
      <c r="M9" s="61"/>
      <c r="N9" s="140"/>
      <c r="O9" s="140"/>
      <c r="S9" s="31"/>
      <c r="T9" s="31"/>
      <c r="U9" s="31"/>
    </row>
    <row r="10" spans="8:21" ht="13.5">
      <c r="H10" s="137">
        <v>2923</v>
      </c>
      <c r="I10" s="226">
        <v>17</v>
      </c>
      <c r="J10" s="329" t="s">
        <v>34</v>
      </c>
      <c r="K10" s="183">
        <f t="shared" si="0"/>
        <v>17</v>
      </c>
      <c r="L10" s="339">
        <v>4891</v>
      </c>
      <c r="S10" s="31"/>
      <c r="T10" s="31"/>
      <c r="U10" s="31"/>
    </row>
    <row r="11" spans="8:21" ht="13.5">
      <c r="H11" s="58">
        <v>864</v>
      </c>
      <c r="I11" s="128">
        <v>34</v>
      </c>
      <c r="J11" s="325" t="s">
        <v>1</v>
      </c>
      <c r="K11" s="183">
        <f t="shared" si="0"/>
        <v>34</v>
      </c>
      <c r="L11" s="339">
        <v>856</v>
      </c>
      <c r="M11" s="61"/>
      <c r="N11" s="140"/>
      <c r="O11" s="140"/>
      <c r="S11" s="31"/>
      <c r="T11" s="31"/>
      <c r="U11" s="31"/>
    </row>
    <row r="12" spans="8:21" ht="13.5">
      <c r="H12" s="440">
        <v>813</v>
      </c>
      <c r="I12" s="442">
        <v>40</v>
      </c>
      <c r="J12" s="443" t="s">
        <v>2</v>
      </c>
      <c r="K12" s="183">
        <f t="shared" si="0"/>
        <v>40</v>
      </c>
      <c r="L12" s="339">
        <v>1300</v>
      </c>
      <c r="M12" s="61"/>
      <c r="N12" s="140"/>
      <c r="O12" s="140"/>
      <c r="S12" s="31"/>
      <c r="T12" s="31"/>
      <c r="U12" s="31"/>
    </row>
    <row r="13" spans="8:21" ht="14.25" thickBot="1">
      <c r="H13" s="434">
        <v>686</v>
      </c>
      <c r="I13" s="220">
        <v>37</v>
      </c>
      <c r="J13" s="330" t="s">
        <v>50</v>
      </c>
      <c r="K13" s="183">
        <f t="shared" si="0"/>
        <v>37</v>
      </c>
      <c r="L13" s="339">
        <v>691</v>
      </c>
      <c r="M13" s="61"/>
      <c r="N13" s="140"/>
      <c r="O13" s="140"/>
      <c r="S13" s="31"/>
      <c r="T13" s="31"/>
      <c r="U13" s="31"/>
    </row>
    <row r="14" spans="8:21" ht="14.25" thickTop="1">
      <c r="H14" s="59">
        <v>633</v>
      </c>
      <c r="I14" s="190">
        <v>36</v>
      </c>
      <c r="J14" s="375" t="s">
        <v>5</v>
      </c>
      <c r="K14" s="162" t="s">
        <v>9</v>
      </c>
      <c r="L14" s="340">
        <v>83157</v>
      </c>
      <c r="S14" s="31"/>
      <c r="T14" s="31"/>
      <c r="U14" s="31"/>
    </row>
    <row r="15" spans="8:21" ht="13.5">
      <c r="H15" s="59">
        <v>495</v>
      </c>
      <c r="I15" s="128">
        <v>25</v>
      </c>
      <c r="J15" s="325" t="s">
        <v>42</v>
      </c>
      <c r="K15" s="68"/>
      <c r="L15" s="1" t="s">
        <v>88</v>
      </c>
      <c r="M15" s="333" t="s">
        <v>175</v>
      </c>
      <c r="N15" s="57" t="s">
        <v>111</v>
      </c>
      <c r="S15" s="31"/>
      <c r="T15" s="31"/>
      <c r="U15" s="31"/>
    </row>
    <row r="16" spans="8:21" ht="13.5">
      <c r="H16" s="137">
        <v>270</v>
      </c>
      <c r="I16" s="128">
        <v>19</v>
      </c>
      <c r="J16" s="325" t="s">
        <v>36</v>
      </c>
      <c r="K16" s="183">
        <f>SUM(I4)</f>
        <v>26</v>
      </c>
      <c r="L16" s="325" t="s">
        <v>43</v>
      </c>
      <c r="M16" s="357">
        <v>24686</v>
      </c>
      <c r="N16" s="138">
        <f>SUM(H4)</f>
        <v>20971</v>
      </c>
      <c r="O16" s="61"/>
      <c r="P16" s="21"/>
      <c r="S16" s="31"/>
      <c r="T16" s="31"/>
      <c r="U16" s="31"/>
    </row>
    <row r="17" spans="8:21" ht="13.5">
      <c r="H17" s="137">
        <v>202</v>
      </c>
      <c r="I17" s="128">
        <v>18</v>
      </c>
      <c r="J17" s="325" t="s">
        <v>35</v>
      </c>
      <c r="K17" s="183">
        <f aca="true" t="shared" si="1" ref="K17:K25">SUM(I5)</f>
        <v>33</v>
      </c>
      <c r="L17" s="325" t="s">
        <v>0</v>
      </c>
      <c r="M17" s="358">
        <v>13156</v>
      </c>
      <c r="N17" s="138">
        <f aca="true" t="shared" si="2" ref="N17:N25">SUM(H5)</f>
        <v>16303</v>
      </c>
      <c r="O17" s="61"/>
      <c r="P17" s="21"/>
      <c r="S17" s="31"/>
      <c r="T17" s="31"/>
      <c r="U17" s="31"/>
    </row>
    <row r="18" spans="8:21" ht="13.5">
      <c r="H18" s="60">
        <v>163</v>
      </c>
      <c r="I18" s="128">
        <v>15</v>
      </c>
      <c r="J18" s="325" t="s">
        <v>33</v>
      </c>
      <c r="K18" s="183">
        <f t="shared" si="1"/>
        <v>16</v>
      </c>
      <c r="L18" s="325" t="s">
        <v>3</v>
      </c>
      <c r="M18" s="358">
        <v>9608</v>
      </c>
      <c r="N18" s="138">
        <f t="shared" si="2"/>
        <v>9499</v>
      </c>
      <c r="O18" s="61"/>
      <c r="P18" s="21"/>
      <c r="S18" s="31"/>
      <c r="T18" s="31"/>
      <c r="U18" s="31"/>
    </row>
    <row r="19" spans="8:21" ht="13.5">
      <c r="H19" s="138">
        <v>148</v>
      </c>
      <c r="I19" s="128">
        <v>23</v>
      </c>
      <c r="J19" s="325" t="s">
        <v>40</v>
      </c>
      <c r="K19" s="183">
        <f t="shared" si="1"/>
        <v>24</v>
      </c>
      <c r="L19" s="325" t="s">
        <v>41</v>
      </c>
      <c r="M19" s="358">
        <v>3965</v>
      </c>
      <c r="N19" s="138">
        <f t="shared" si="2"/>
        <v>4267</v>
      </c>
      <c r="O19" s="61"/>
      <c r="P19" s="21"/>
      <c r="S19" s="31"/>
      <c r="T19" s="31"/>
      <c r="U19" s="31"/>
    </row>
    <row r="20" spans="8:21" ht="14.25" thickBot="1">
      <c r="H20" s="417">
        <v>91</v>
      </c>
      <c r="I20" s="128">
        <v>6</v>
      </c>
      <c r="J20" s="325" t="s">
        <v>25</v>
      </c>
      <c r="K20" s="183">
        <f t="shared" si="1"/>
        <v>38</v>
      </c>
      <c r="L20" s="325" t="s">
        <v>51</v>
      </c>
      <c r="M20" s="358">
        <v>4854</v>
      </c>
      <c r="N20" s="138">
        <f t="shared" si="2"/>
        <v>4224</v>
      </c>
      <c r="O20" s="61"/>
      <c r="P20" s="21"/>
      <c r="S20" s="31"/>
      <c r="T20" s="31"/>
      <c r="U20" s="31"/>
    </row>
    <row r="21" spans="1:21" ht="13.5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3" t="s">
        <v>75</v>
      </c>
      <c r="H21" s="59">
        <v>81</v>
      </c>
      <c r="I21" s="128">
        <v>2</v>
      </c>
      <c r="J21" s="325" t="s">
        <v>6</v>
      </c>
      <c r="K21" s="183">
        <f t="shared" si="1"/>
        <v>14</v>
      </c>
      <c r="L21" s="325" t="s">
        <v>32</v>
      </c>
      <c r="M21" s="358">
        <v>3508</v>
      </c>
      <c r="N21" s="138">
        <f t="shared" si="2"/>
        <v>2942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20971</v>
      </c>
      <c r="D22" s="138">
        <f>SUM(L4)</f>
        <v>22037</v>
      </c>
      <c r="E22" s="73">
        <f aca="true" t="shared" si="4" ref="E22:E32">SUM(N16/M16*100)</f>
        <v>84.9509843636069</v>
      </c>
      <c r="F22" s="79">
        <f>SUM(C22/D22*100)</f>
        <v>95.16268094568227</v>
      </c>
      <c r="G22" s="5"/>
      <c r="H22" s="438">
        <v>72</v>
      </c>
      <c r="I22" s="128">
        <v>7</v>
      </c>
      <c r="J22" s="325" t="s">
        <v>26</v>
      </c>
      <c r="K22" s="183">
        <f t="shared" si="1"/>
        <v>17</v>
      </c>
      <c r="L22" s="329" t="s">
        <v>34</v>
      </c>
      <c r="M22" s="358">
        <v>2859</v>
      </c>
      <c r="N22" s="138">
        <f t="shared" si="2"/>
        <v>2923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0</v>
      </c>
      <c r="C23" s="58">
        <f t="shared" si="3"/>
        <v>16303</v>
      </c>
      <c r="D23" s="138">
        <f aca="true" t="shared" si="5" ref="D23:D31">SUM(L5)</f>
        <v>21418</v>
      </c>
      <c r="E23" s="73">
        <f t="shared" si="4"/>
        <v>123.92064457281849</v>
      </c>
      <c r="F23" s="79">
        <f aca="true" t="shared" si="6" ref="F23:F32">SUM(C23/D23*100)</f>
        <v>76.11821832103838</v>
      </c>
      <c r="G23" s="5"/>
      <c r="H23" s="141">
        <v>66</v>
      </c>
      <c r="I23" s="128">
        <v>21</v>
      </c>
      <c r="J23" s="325" t="s">
        <v>38</v>
      </c>
      <c r="K23" s="183">
        <f t="shared" si="1"/>
        <v>34</v>
      </c>
      <c r="L23" s="325" t="s">
        <v>1</v>
      </c>
      <c r="M23" s="358">
        <v>904</v>
      </c>
      <c r="N23" s="138">
        <f t="shared" si="2"/>
        <v>864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</v>
      </c>
      <c r="C24" s="58">
        <f t="shared" si="3"/>
        <v>9499</v>
      </c>
      <c r="D24" s="138">
        <f t="shared" si="5"/>
        <v>11935</v>
      </c>
      <c r="E24" s="73">
        <f t="shared" si="4"/>
        <v>98.86552872606161</v>
      </c>
      <c r="F24" s="79">
        <f t="shared" si="6"/>
        <v>79.58944281524927</v>
      </c>
      <c r="G24" s="5"/>
      <c r="H24" s="203">
        <v>35</v>
      </c>
      <c r="I24" s="128">
        <v>4</v>
      </c>
      <c r="J24" s="325" t="s">
        <v>23</v>
      </c>
      <c r="K24" s="183">
        <f t="shared" si="1"/>
        <v>40</v>
      </c>
      <c r="L24" s="443" t="s">
        <v>2</v>
      </c>
      <c r="M24" s="358">
        <v>1379</v>
      </c>
      <c r="N24" s="138">
        <f t="shared" si="2"/>
        <v>813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41</v>
      </c>
      <c r="C25" s="58">
        <f t="shared" si="3"/>
        <v>4267</v>
      </c>
      <c r="D25" s="138">
        <f t="shared" si="5"/>
        <v>4451</v>
      </c>
      <c r="E25" s="73">
        <f t="shared" si="4"/>
        <v>107.61664564943254</v>
      </c>
      <c r="F25" s="79">
        <f t="shared" si="6"/>
        <v>95.86609750617838</v>
      </c>
      <c r="G25" s="5"/>
      <c r="H25" s="438">
        <v>24</v>
      </c>
      <c r="I25" s="128">
        <v>32</v>
      </c>
      <c r="J25" s="325" t="s">
        <v>48</v>
      </c>
      <c r="K25" s="183">
        <f t="shared" si="1"/>
        <v>37</v>
      </c>
      <c r="L25" s="330" t="s">
        <v>50</v>
      </c>
      <c r="M25" s="359">
        <v>769</v>
      </c>
      <c r="N25" s="351">
        <f t="shared" si="2"/>
        <v>686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51</v>
      </c>
      <c r="C26" s="58">
        <f t="shared" si="3"/>
        <v>4224</v>
      </c>
      <c r="D26" s="138">
        <f t="shared" si="5"/>
        <v>4060</v>
      </c>
      <c r="E26" s="73">
        <f t="shared" si="4"/>
        <v>87.02101359703337</v>
      </c>
      <c r="F26" s="79">
        <f t="shared" si="6"/>
        <v>104.03940886699507</v>
      </c>
      <c r="G26" s="16"/>
      <c r="H26" s="438">
        <v>23</v>
      </c>
      <c r="I26" s="128">
        <v>12</v>
      </c>
      <c r="J26" s="325" t="s">
        <v>31</v>
      </c>
      <c r="K26" s="182"/>
      <c r="L26" s="5" t="s">
        <v>94</v>
      </c>
      <c r="M26" s="413">
        <v>68547</v>
      </c>
      <c r="N26" s="414">
        <f>SUM(H44)</f>
        <v>65851</v>
      </c>
      <c r="S26" s="31"/>
      <c r="T26" s="31"/>
      <c r="U26" s="31"/>
    </row>
    <row r="27" spans="1:21" ht="13.5">
      <c r="A27" s="85">
        <v>6</v>
      </c>
      <c r="B27" s="325" t="s">
        <v>32</v>
      </c>
      <c r="C27" s="58">
        <f t="shared" si="3"/>
        <v>2942</v>
      </c>
      <c r="D27" s="138">
        <f t="shared" si="5"/>
        <v>5380</v>
      </c>
      <c r="E27" s="73">
        <f t="shared" si="4"/>
        <v>83.8654503990878</v>
      </c>
      <c r="F27" s="79">
        <f t="shared" si="6"/>
        <v>54.68401486988847</v>
      </c>
      <c r="G27" s="5"/>
      <c r="H27" s="203">
        <v>22</v>
      </c>
      <c r="I27" s="128">
        <v>22</v>
      </c>
      <c r="J27" s="325" t="s">
        <v>39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34</v>
      </c>
      <c r="C28" s="58">
        <f t="shared" si="3"/>
        <v>2923</v>
      </c>
      <c r="D28" s="138">
        <f t="shared" si="5"/>
        <v>4891</v>
      </c>
      <c r="E28" s="73">
        <f t="shared" si="4"/>
        <v>102.23854494578524</v>
      </c>
      <c r="F28" s="79">
        <f t="shared" si="6"/>
        <v>59.76282968718054</v>
      </c>
      <c r="G28" s="5"/>
      <c r="H28" s="437">
        <v>21</v>
      </c>
      <c r="I28" s="128">
        <v>1</v>
      </c>
      <c r="J28" s="325" t="s">
        <v>4</v>
      </c>
      <c r="S28" s="31"/>
      <c r="T28" s="31"/>
      <c r="U28" s="31"/>
    </row>
    <row r="29" spans="1:21" ht="13.5">
      <c r="A29" s="85">
        <v>8</v>
      </c>
      <c r="B29" s="325" t="s">
        <v>1</v>
      </c>
      <c r="C29" s="58">
        <f t="shared" si="3"/>
        <v>864</v>
      </c>
      <c r="D29" s="138">
        <f t="shared" si="5"/>
        <v>856</v>
      </c>
      <c r="E29" s="73">
        <f t="shared" si="4"/>
        <v>95.57522123893806</v>
      </c>
      <c r="F29" s="79">
        <f t="shared" si="6"/>
        <v>100.93457943925233</v>
      </c>
      <c r="G29" s="15"/>
      <c r="H29" s="203">
        <v>13</v>
      </c>
      <c r="I29" s="128">
        <v>9</v>
      </c>
      <c r="J29" s="325" t="s">
        <v>28</v>
      </c>
      <c r="L29" s="64"/>
      <c r="M29" s="31"/>
      <c r="S29" s="31"/>
      <c r="T29" s="31"/>
      <c r="U29" s="31"/>
    </row>
    <row r="30" spans="1:21" ht="13.5">
      <c r="A30" s="85">
        <v>9</v>
      </c>
      <c r="B30" s="443" t="s">
        <v>2</v>
      </c>
      <c r="C30" s="58">
        <f t="shared" si="3"/>
        <v>813</v>
      </c>
      <c r="D30" s="138">
        <f t="shared" si="5"/>
        <v>1300</v>
      </c>
      <c r="E30" s="73">
        <f t="shared" si="4"/>
        <v>58.955765047135614</v>
      </c>
      <c r="F30" s="79">
        <f t="shared" si="6"/>
        <v>62.53846153846154</v>
      </c>
      <c r="G30" s="16"/>
      <c r="H30" s="141">
        <v>0</v>
      </c>
      <c r="I30" s="128">
        <v>3</v>
      </c>
      <c r="J30" s="325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50</v>
      </c>
      <c r="C31" s="58">
        <f t="shared" si="3"/>
        <v>686</v>
      </c>
      <c r="D31" s="138">
        <f t="shared" si="5"/>
        <v>691</v>
      </c>
      <c r="E31" s="73">
        <f t="shared" si="4"/>
        <v>89.20676202860858</v>
      </c>
      <c r="F31" s="80">
        <f t="shared" si="6"/>
        <v>99.27641099855282</v>
      </c>
      <c r="G31" s="142"/>
      <c r="H31" s="141">
        <v>0</v>
      </c>
      <c r="I31" s="128">
        <v>5</v>
      </c>
      <c r="J31" s="325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79</v>
      </c>
      <c r="C32" s="91">
        <f>SUM(H44)</f>
        <v>65851</v>
      </c>
      <c r="D32" s="91">
        <f>SUM(L14)</f>
        <v>83157</v>
      </c>
      <c r="E32" s="94">
        <f t="shared" si="4"/>
        <v>96.06693217792171</v>
      </c>
      <c r="F32" s="92">
        <f t="shared" si="6"/>
        <v>79.18876342340391</v>
      </c>
      <c r="G32" s="93"/>
      <c r="H32" s="439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203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1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441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27</v>
      </c>
      <c r="J37" s="325" t="s">
        <v>44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137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182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8">
        <v>30</v>
      </c>
      <c r="J40" s="325" t="s">
        <v>46</v>
      </c>
      <c r="L40" s="64"/>
      <c r="M40" s="31"/>
      <c r="S40" s="31"/>
      <c r="T40" s="31"/>
      <c r="U40" s="31"/>
    </row>
    <row r="41" spans="8:21" ht="13.5">
      <c r="H41" s="417">
        <v>0</v>
      </c>
      <c r="I41" s="128">
        <v>31</v>
      </c>
      <c r="J41" s="325" t="s">
        <v>199</v>
      </c>
      <c r="L41" s="64"/>
      <c r="M41" s="31"/>
      <c r="S41" s="31"/>
      <c r="T41" s="31"/>
      <c r="U41" s="31"/>
    </row>
    <row r="42" spans="8:21" ht="13.5">
      <c r="H42" s="137">
        <v>0</v>
      </c>
      <c r="I42" s="128">
        <v>35</v>
      </c>
      <c r="J42" s="325" t="s">
        <v>49</v>
      </c>
      <c r="L42" s="64"/>
      <c r="M42" s="31"/>
      <c r="S42" s="31"/>
      <c r="T42" s="31"/>
      <c r="U42" s="31"/>
    </row>
    <row r="43" spans="8:21" ht="13.5">
      <c r="H43" s="59">
        <v>0</v>
      </c>
      <c r="I43" s="128">
        <v>39</v>
      </c>
      <c r="J43" s="325" t="s">
        <v>52</v>
      </c>
      <c r="L43" s="64"/>
      <c r="M43" s="31"/>
      <c r="S43" s="39"/>
      <c r="T43" s="39"/>
      <c r="U43" s="39"/>
    </row>
    <row r="44" spans="8:13" ht="13.5">
      <c r="H44" s="185">
        <f>SUM(H4:H43)</f>
        <v>65851</v>
      </c>
      <c r="I44" s="128"/>
      <c r="J44" s="350" t="s">
        <v>189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221</v>
      </c>
      <c r="I47" s="128"/>
      <c r="J47" s="382" t="s">
        <v>104</v>
      </c>
      <c r="K47" s="5"/>
      <c r="L47" s="380" t="s">
        <v>203</v>
      </c>
      <c r="S47" s="31"/>
      <c r="T47" s="31"/>
      <c r="U47" s="31"/>
      <c r="V47" s="31"/>
    </row>
    <row r="48" spans="8:22" ht="13.5">
      <c r="H48" s="399" t="s">
        <v>193</v>
      </c>
      <c r="I48" s="190"/>
      <c r="J48" s="381" t="s">
        <v>76</v>
      </c>
      <c r="K48" s="373"/>
      <c r="L48" s="383" t="s">
        <v>193</v>
      </c>
      <c r="S48" s="31"/>
      <c r="T48" s="31"/>
      <c r="U48" s="31"/>
      <c r="V48" s="31"/>
    </row>
    <row r="49" spans="8:22" ht="13.5">
      <c r="H49" s="58">
        <v>60831</v>
      </c>
      <c r="I49" s="128">
        <v>26</v>
      </c>
      <c r="J49" s="325" t="s">
        <v>43</v>
      </c>
      <c r="K49" s="5">
        <f>SUM(I49)</f>
        <v>26</v>
      </c>
      <c r="L49" s="341">
        <v>73034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14741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8086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11683</v>
      </c>
      <c r="I51" s="128">
        <v>13</v>
      </c>
      <c r="J51" s="325" t="s">
        <v>7</v>
      </c>
      <c r="K51" s="5">
        <f t="shared" si="7"/>
        <v>13</v>
      </c>
      <c r="L51" s="341">
        <v>15110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11097</v>
      </c>
      <c r="I52" s="128">
        <v>34</v>
      </c>
      <c r="J52" s="325" t="s">
        <v>1</v>
      </c>
      <c r="K52" s="5">
        <f t="shared" si="7"/>
        <v>34</v>
      </c>
      <c r="L52" s="341">
        <v>13708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3" t="s">
        <v>75</v>
      </c>
      <c r="H53" s="137">
        <v>10000</v>
      </c>
      <c r="I53" s="128">
        <v>16</v>
      </c>
      <c r="J53" s="325" t="s">
        <v>3</v>
      </c>
      <c r="K53" s="5">
        <f t="shared" si="7"/>
        <v>16</v>
      </c>
      <c r="L53" s="341">
        <v>13067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60831</v>
      </c>
      <c r="D54" s="150">
        <f>SUM(L49)</f>
        <v>73034</v>
      </c>
      <c r="E54" s="73">
        <f aca="true" t="shared" si="9" ref="E54:E64">SUM(N63/M63*100)</f>
        <v>85.93162876112446</v>
      </c>
      <c r="F54" s="73">
        <f>SUM(C54/D54*100)</f>
        <v>83.2913437577019</v>
      </c>
      <c r="G54" s="5"/>
      <c r="H54" s="59">
        <v>4922</v>
      </c>
      <c r="I54" s="128">
        <v>25</v>
      </c>
      <c r="J54" s="325" t="s">
        <v>42</v>
      </c>
      <c r="K54" s="5">
        <f t="shared" si="7"/>
        <v>25</v>
      </c>
      <c r="L54" s="341">
        <v>6347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14741</v>
      </c>
      <c r="D55" s="150">
        <f aca="true" t="shared" si="10" ref="D55:D64">SUM(L50)</f>
        <v>8086</v>
      </c>
      <c r="E55" s="73">
        <f t="shared" si="9"/>
        <v>68.4227627181582</v>
      </c>
      <c r="F55" s="73">
        <f aca="true" t="shared" si="11" ref="F55:F64">SUM(C55/D55*100)</f>
        <v>182.30274548602523</v>
      </c>
      <c r="G55" s="5"/>
      <c r="H55" s="137">
        <v>3794</v>
      </c>
      <c r="I55" s="128">
        <v>24</v>
      </c>
      <c r="J55" s="325" t="s">
        <v>41</v>
      </c>
      <c r="K55" s="5">
        <f t="shared" si="7"/>
        <v>24</v>
      </c>
      <c r="L55" s="341">
        <v>3802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7</v>
      </c>
      <c r="C56" s="58">
        <f t="shared" si="8"/>
        <v>11683</v>
      </c>
      <c r="D56" s="150">
        <f t="shared" si="10"/>
        <v>15110</v>
      </c>
      <c r="E56" s="73">
        <f t="shared" si="9"/>
        <v>102.41058906030855</v>
      </c>
      <c r="F56" s="73">
        <f t="shared" si="11"/>
        <v>77.3196558570483</v>
      </c>
      <c r="G56" s="5"/>
      <c r="H56" s="59">
        <v>2841</v>
      </c>
      <c r="I56" s="128">
        <v>36</v>
      </c>
      <c r="J56" s="325" t="s">
        <v>5</v>
      </c>
      <c r="K56" s="5">
        <f t="shared" si="7"/>
        <v>36</v>
      </c>
      <c r="L56" s="341">
        <v>1340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1</v>
      </c>
      <c r="C57" s="58">
        <f t="shared" si="8"/>
        <v>11097</v>
      </c>
      <c r="D57" s="150">
        <f t="shared" si="10"/>
        <v>13708</v>
      </c>
      <c r="E57" s="73">
        <f t="shared" si="9"/>
        <v>103.13197026022306</v>
      </c>
      <c r="F57" s="73">
        <f t="shared" si="11"/>
        <v>80.95272833381966</v>
      </c>
      <c r="G57" s="5"/>
      <c r="H57" s="203">
        <v>2046</v>
      </c>
      <c r="I57" s="128">
        <v>40</v>
      </c>
      <c r="J57" s="325" t="s">
        <v>2</v>
      </c>
      <c r="K57" s="5">
        <f t="shared" si="7"/>
        <v>40</v>
      </c>
      <c r="L57" s="341">
        <v>1727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3</v>
      </c>
      <c r="C58" s="58">
        <f t="shared" si="8"/>
        <v>10000</v>
      </c>
      <c r="D58" s="150">
        <f t="shared" si="10"/>
        <v>13067</v>
      </c>
      <c r="E58" s="73">
        <f t="shared" si="9"/>
        <v>97.8760888714887</v>
      </c>
      <c r="F58" s="73">
        <f t="shared" si="11"/>
        <v>76.52865998316369</v>
      </c>
      <c r="G58" s="16"/>
      <c r="H58" s="204">
        <v>1772</v>
      </c>
      <c r="I58" s="220">
        <v>22</v>
      </c>
      <c r="J58" s="330" t="s">
        <v>39</v>
      </c>
      <c r="K58" s="18">
        <f t="shared" si="7"/>
        <v>22</v>
      </c>
      <c r="L58" s="342">
        <v>0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42</v>
      </c>
      <c r="C59" s="58">
        <f t="shared" si="8"/>
        <v>4922</v>
      </c>
      <c r="D59" s="150">
        <f t="shared" si="10"/>
        <v>6347</v>
      </c>
      <c r="E59" s="73">
        <f t="shared" si="9"/>
        <v>73.40790454884414</v>
      </c>
      <c r="F59" s="73">
        <f t="shared" si="11"/>
        <v>77.5484480857098</v>
      </c>
      <c r="G59" s="5"/>
      <c r="H59" s="203">
        <v>1441</v>
      </c>
      <c r="I59" s="230">
        <v>38</v>
      </c>
      <c r="J59" s="375" t="s">
        <v>51</v>
      </c>
      <c r="K59" s="12" t="s">
        <v>98</v>
      </c>
      <c r="L59" s="343">
        <v>140928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41</v>
      </c>
      <c r="C60" s="58">
        <f t="shared" si="8"/>
        <v>3794</v>
      </c>
      <c r="D60" s="150">
        <f t="shared" si="10"/>
        <v>3802</v>
      </c>
      <c r="E60" s="73">
        <f t="shared" si="9"/>
        <v>124.63863337713535</v>
      </c>
      <c r="F60" s="73">
        <f t="shared" si="11"/>
        <v>99.78958442924777</v>
      </c>
      <c r="G60" s="5"/>
      <c r="H60" s="141">
        <v>1239</v>
      </c>
      <c r="I60" s="230">
        <v>15</v>
      </c>
      <c r="J60" s="325" t="s">
        <v>33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5</v>
      </c>
      <c r="C61" s="58">
        <f t="shared" si="8"/>
        <v>2841</v>
      </c>
      <c r="D61" s="150">
        <f t="shared" si="10"/>
        <v>1340</v>
      </c>
      <c r="E61" s="73">
        <f t="shared" si="9"/>
        <v>99.05857740585773</v>
      </c>
      <c r="F61" s="73">
        <f t="shared" si="11"/>
        <v>212.0149253731343</v>
      </c>
      <c r="G61" s="15"/>
      <c r="H61" s="203">
        <v>824</v>
      </c>
      <c r="I61" s="230">
        <v>21</v>
      </c>
      <c r="J61" s="325" t="s">
        <v>38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2</v>
      </c>
      <c r="C62" s="58">
        <f t="shared" si="8"/>
        <v>2046</v>
      </c>
      <c r="D62" s="150">
        <f t="shared" si="10"/>
        <v>1727</v>
      </c>
      <c r="E62" s="73">
        <f t="shared" si="9"/>
        <v>81.19047619047619</v>
      </c>
      <c r="F62" s="73">
        <f t="shared" si="11"/>
        <v>118.47133757961782</v>
      </c>
      <c r="G62" s="16"/>
      <c r="H62" s="141">
        <v>651</v>
      </c>
      <c r="I62" s="374">
        <v>1</v>
      </c>
      <c r="J62" s="325" t="s">
        <v>4</v>
      </c>
      <c r="K62" s="68"/>
      <c r="L62" s="1" t="s">
        <v>89</v>
      </c>
      <c r="M62" s="143" t="s">
        <v>91</v>
      </c>
      <c r="N62" s="57" t="s">
        <v>111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39</v>
      </c>
      <c r="C63" s="58">
        <f t="shared" si="8"/>
        <v>1772</v>
      </c>
      <c r="D63" s="227">
        <f t="shared" si="10"/>
        <v>0</v>
      </c>
      <c r="E63" s="87">
        <f t="shared" si="9"/>
        <v>66.29255518144407</v>
      </c>
      <c r="F63" s="432" t="s">
        <v>226</v>
      </c>
      <c r="G63" s="142"/>
      <c r="H63" s="141">
        <v>400</v>
      </c>
      <c r="I63" s="128">
        <v>3</v>
      </c>
      <c r="J63" s="325" t="s">
        <v>22</v>
      </c>
      <c r="K63" s="5">
        <f>SUM(K49)</f>
        <v>26</v>
      </c>
      <c r="L63" s="325" t="s">
        <v>43</v>
      </c>
      <c r="M63" s="355">
        <v>70790</v>
      </c>
      <c r="N63" s="138">
        <f>SUM(H49)</f>
        <v>60831</v>
      </c>
      <c r="O63" s="61"/>
      <c r="S63" s="31"/>
      <c r="T63" s="31"/>
      <c r="U63" s="31"/>
      <c r="V63" s="31"/>
    </row>
    <row r="64" spans="1:22" ht="14.25" thickBot="1">
      <c r="A64" s="89"/>
      <c r="B64" s="90" t="s">
        <v>79</v>
      </c>
      <c r="C64" s="154">
        <f>SUM(H89)</f>
        <v>129276</v>
      </c>
      <c r="D64" s="228">
        <f t="shared" si="10"/>
        <v>140928</v>
      </c>
      <c r="E64" s="87">
        <f t="shared" si="9"/>
        <v>86.17768030344442</v>
      </c>
      <c r="F64" s="94">
        <f t="shared" si="11"/>
        <v>91.73194822888283</v>
      </c>
      <c r="G64" s="93"/>
      <c r="H64" s="435">
        <v>310</v>
      </c>
      <c r="I64" s="128">
        <v>31</v>
      </c>
      <c r="J64" s="325" t="s">
        <v>183</v>
      </c>
      <c r="K64" s="5">
        <f aca="true" t="shared" si="12" ref="K64:K72">SUM(K50)</f>
        <v>33</v>
      </c>
      <c r="L64" s="325" t="s">
        <v>0</v>
      </c>
      <c r="M64" s="355">
        <v>21544</v>
      </c>
      <c r="N64" s="138">
        <f aca="true" t="shared" si="13" ref="N64:N72">SUM(H50)</f>
        <v>14741</v>
      </c>
      <c r="O64" s="61"/>
      <c r="S64" s="31"/>
      <c r="T64" s="31"/>
      <c r="U64" s="31"/>
      <c r="V64" s="31"/>
    </row>
    <row r="65" spans="8:22" ht="13.5">
      <c r="H65" s="58">
        <v>214</v>
      </c>
      <c r="I65" s="128">
        <v>9</v>
      </c>
      <c r="J65" s="325" t="s">
        <v>28</v>
      </c>
      <c r="K65" s="5">
        <f t="shared" si="12"/>
        <v>13</v>
      </c>
      <c r="L65" s="325" t="s">
        <v>7</v>
      </c>
      <c r="M65" s="355">
        <v>11408</v>
      </c>
      <c r="N65" s="138">
        <f t="shared" si="13"/>
        <v>11683</v>
      </c>
      <c r="O65" s="61"/>
      <c r="S65" s="31"/>
      <c r="T65" s="31"/>
      <c r="U65" s="31"/>
      <c r="V65" s="31"/>
    </row>
    <row r="66" spans="8:22" ht="13.5">
      <c r="H66" s="137">
        <v>187</v>
      </c>
      <c r="I66" s="128">
        <v>30</v>
      </c>
      <c r="J66" s="325" t="s">
        <v>46</v>
      </c>
      <c r="K66" s="5">
        <f t="shared" si="12"/>
        <v>34</v>
      </c>
      <c r="L66" s="325" t="s">
        <v>1</v>
      </c>
      <c r="M66" s="355">
        <v>10760</v>
      </c>
      <c r="N66" s="138">
        <f t="shared" si="13"/>
        <v>11097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7">
        <v>99</v>
      </c>
      <c r="I67" s="128">
        <v>23</v>
      </c>
      <c r="J67" s="325" t="s">
        <v>40</v>
      </c>
      <c r="K67" s="5">
        <f t="shared" si="12"/>
        <v>16</v>
      </c>
      <c r="L67" s="325" t="s">
        <v>3</v>
      </c>
      <c r="M67" s="355">
        <v>10217</v>
      </c>
      <c r="N67" s="138">
        <f t="shared" si="13"/>
        <v>10000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45</v>
      </c>
      <c r="I68" s="128">
        <v>37</v>
      </c>
      <c r="J68" s="325" t="s">
        <v>50</v>
      </c>
      <c r="K68" s="5">
        <f t="shared" si="12"/>
        <v>25</v>
      </c>
      <c r="L68" s="325" t="s">
        <v>42</v>
      </c>
      <c r="M68" s="355">
        <v>6705</v>
      </c>
      <c r="N68" s="138">
        <f t="shared" si="13"/>
        <v>4922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40</v>
      </c>
      <c r="I69" s="128">
        <v>29</v>
      </c>
      <c r="J69" s="325" t="s">
        <v>182</v>
      </c>
      <c r="K69" s="5">
        <f t="shared" si="12"/>
        <v>24</v>
      </c>
      <c r="L69" s="325" t="s">
        <v>41</v>
      </c>
      <c r="M69" s="355">
        <v>3044</v>
      </c>
      <c r="N69" s="138">
        <f t="shared" si="13"/>
        <v>3794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31</v>
      </c>
      <c r="I70" s="128">
        <v>27</v>
      </c>
      <c r="J70" s="325" t="s">
        <v>44</v>
      </c>
      <c r="K70" s="5">
        <f t="shared" si="12"/>
        <v>36</v>
      </c>
      <c r="L70" s="325" t="s">
        <v>5</v>
      </c>
      <c r="M70" s="355">
        <v>2868</v>
      </c>
      <c r="N70" s="138">
        <f t="shared" si="13"/>
        <v>2841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30</v>
      </c>
      <c r="I71" s="128">
        <v>28</v>
      </c>
      <c r="J71" s="325" t="s">
        <v>45</v>
      </c>
      <c r="K71" s="5">
        <f t="shared" si="12"/>
        <v>40</v>
      </c>
      <c r="L71" s="325" t="s">
        <v>2</v>
      </c>
      <c r="M71" s="355">
        <v>2520</v>
      </c>
      <c r="N71" s="138">
        <f t="shared" si="13"/>
        <v>2046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22</v>
      </c>
      <c r="I72" s="128">
        <v>14</v>
      </c>
      <c r="J72" s="325" t="s">
        <v>32</v>
      </c>
      <c r="K72" s="5">
        <f t="shared" si="12"/>
        <v>22</v>
      </c>
      <c r="L72" s="330" t="s">
        <v>39</v>
      </c>
      <c r="M72" s="356">
        <v>2673</v>
      </c>
      <c r="N72" s="351">
        <f t="shared" si="13"/>
        <v>1772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7">
        <v>16</v>
      </c>
      <c r="I73" s="128">
        <v>17</v>
      </c>
      <c r="J73" s="325" t="s">
        <v>34</v>
      </c>
      <c r="K73" s="58"/>
      <c r="L73" s="352" t="s">
        <v>164</v>
      </c>
      <c r="M73" s="354">
        <v>150011</v>
      </c>
      <c r="N73" s="353">
        <f>SUM(H89)</f>
        <v>129276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7">
        <v>0</v>
      </c>
      <c r="I74" s="128">
        <v>2</v>
      </c>
      <c r="J74" s="325" t="s">
        <v>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59">
        <v>0</v>
      </c>
      <c r="I75" s="128">
        <v>4</v>
      </c>
      <c r="J75" s="325" t="s">
        <v>23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5</v>
      </c>
      <c r="J76" s="325" t="s">
        <v>24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6</v>
      </c>
      <c r="J77" s="325" t="s">
        <v>25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7</v>
      </c>
      <c r="J78" s="325" t="s">
        <v>26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8</v>
      </c>
      <c r="J79" s="325" t="s">
        <v>27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60">
        <v>0</v>
      </c>
      <c r="I80" s="128">
        <v>10</v>
      </c>
      <c r="J80" s="325" t="s">
        <v>29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30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12</v>
      </c>
      <c r="J82" s="325" t="s">
        <v>31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8">
        <v>18</v>
      </c>
      <c r="J83" s="325" t="s">
        <v>35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19</v>
      </c>
      <c r="J84" s="325" t="s">
        <v>36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8">
        <v>20</v>
      </c>
      <c r="J85" s="325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7">
        <v>0</v>
      </c>
      <c r="I86" s="128">
        <v>32</v>
      </c>
      <c r="J86" s="325" t="s">
        <v>48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8">
        <v>35</v>
      </c>
      <c r="J87" s="325" t="s">
        <v>49</v>
      </c>
      <c r="L87" s="64"/>
      <c r="M87" s="31"/>
      <c r="N87" s="31"/>
      <c r="O87" s="31"/>
      <c r="S87" s="39"/>
      <c r="T87" s="39"/>
    </row>
    <row r="88" spans="8:17" ht="13.5">
      <c r="H88" s="137">
        <v>0</v>
      </c>
      <c r="I88" s="128">
        <v>39</v>
      </c>
      <c r="J88" s="325" t="s">
        <v>52</v>
      </c>
      <c r="L88" s="64"/>
      <c r="M88" s="31"/>
      <c r="N88" s="31"/>
      <c r="O88" s="31"/>
      <c r="Q88" s="31"/>
    </row>
    <row r="89" spans="8:15" ht="13.5">
      <c r="H89" s="186">
        <f>SUM(H49:H88)</f>
        <v>129276</v>
      </c>
      <c r="I89" s="128"/>
      <c r="J89" s="5" t="s">
        <v>174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95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221</v>
      </c>
      <c r="I2" s="128"/>
      <c r="J2" s="400" t="s">
        <v>197</v>
      </c>
      <c r="K2" s="5"/>
      <c r="L2" s="384" t="s">
        <v>203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193</v>
      </c>
      <c r="I3" s="128"/>
      <c r="J3" s="238" t="s">
        <v>194</v>
      </c>
      <c r="K3" s="5"/>
      <c r="L3" s="57" t="s">
        <v>193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28598</v>
      </c>
      <c r="I4" s="128">
        <v>3</v>
      </c>
      <c r="J4" s="42" t="s">
        <v>22</v>
      </c>
      <c r="K4" s="183">
        <f>SUM(I4)</f>
        <v>3</v>
      </c>
      <c r="L4" s="360">
        <v>19892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21984</v>
      </c>
      <c r="I5" s="128">
        <v>31</v>
      </c>
      <c r="J5" s="42" t="s">
        <v>92</v>
      </c>
      <c r="K5" s="183">
        <f aca="true" t="shared" si="0" ref="K5:K13">SUM(I5)</f>
        <v>31</v>
      </c>
      <c r="L5" s="360">
        <v>25524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21158</v>
      </c>
      <c r="I6" s="128">
        <v>33</v>
      </c>
      <c r="J6" s="42" t="s">
        <v>0</v>
      </c>
      <c r="K6" s="183">
        <f t="shared" si="0"/>
        <v>33</v>
      </c>
      <c r="L6" s="360">
        <v>41609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13830</v>
      </c>
      <c r="I7" s="128">
        <v>40</v>
      </c>
      <c r="J7" s="42" t="s">
        <v>2</v>
      </c>
      <c r="K7" s="183">
        <f t="shared" si="0"/>
        <v>40</v>
      </c>
      <c r="L7" s="360">
        <v>8411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59">
        <v>12061</v>
      </c>
      <c r="I8" s="128">
        <v>34</v>
      </c>
      <c r="J8" s="42" t="s">
        <v>1</v>
      </c>
      <c r="K8" s="183">
        <f t="shared" si="0"/>
        <v>34</v>
      </c>
      <c r="L8" s="360">
        <v>11847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11459</v>
      </c>
      <c r="I9" s="128">
        <v>13</v>
      </c>
      <c r="J9" s="42" t="s">
        <v>7</v>
      </c>
      <c r="K9" s="183">
        <f t="shared" si="0"/>
        <v>13</v>
      </c>
      <c r="L9" s="360">
        <v>13355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8533</v>
      </c>
      <c r="I10" s="128">
        <v>38</v>
      </c>
      <c r="J10" s="42" t="s">
        <v>51</v>
      </c>
      <c r="K10" s="183">
        <f t="shared" si="0"/>
        <v>38</v>
      </c>
      <c r="L10" s="360">
        <v>7910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7667</v>
      </c>
      <c r="I11" s="128">
        <v>36</v>
      </c>
      <c r="J11" s="42" t="s">
        <v>5</v>
      </c>
      <c r="K11" s="183">
        <f t="shared" si="0"/>
        <v>36</v>
      </c>
      <c r="L11" s="360">
        <v>6924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6802</v>
      </c>
      <c r="I12" s="128">
        <v>2</v>
      </c>
      <c r="J12" s="42" t="s">
        <v>6</v>
      </c>
      <c r="K12" s="183">
        <f t="shared" si="0"/>
        <v>2</v>
      </c>
      <c r="L12" s="360">
        <v>12527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6224</v>
      </c>
      <c r="I13" s="220">
        <v>26</v>
      </c>
      <c r="J13" s="78" t="s">
        <v>43</v>
      </c>
      <c r="K13" s="183">
        <f t="shared" si="0"/>
        <v>26</v>
      </c>
      <c r="L13" s="361">
        <v>7519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5575</v>
      </c>
      <c r="I14" s="190">
        <v>9</v>
      </c>
      <c r="J14" s="77" t="s">
        <v>28</v>
      </c>
      <c r="K14" s="162" t="s">
        <v>9</v>
      </c>
      <c r="L14" s="362">
        <v>188601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5180</v>
      </c>
      <c r="I15" s="128">
        <v>16</v>
      </c>
      <c r="J15" s="42" t="s">
        <v>3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3008</v>
      </c>
      <c r="I16" s="128">
        <v>17</v>
      </c>
      <c r="J16" s="42" t="s">
        <v>34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2923</v>
      </c>
      <c r="I17" s="128">
        <v>1</v>
      </c>
      <c r="J17" s="42" t="s">
        <v>4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1640</v>
      </c>
      <c r="I18" s="128">
        <v>25</v>
      </c>
      <c r="J18" s="42" t="s">
        <v>42</v>
      </c>
      <c r="K18" s="1"/>
      <c r="L18" s="402" t="s">
        <v>197</v>
      </c>
      <c r="M18" t="s">
        <v>91</v>
      </c>
      <c r="N18" s="57" t="s">
        <v>111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1632</v>
      </c>
      <c r="I19" s="128">
        <v>24</v>
      </c>
      <c r="J19" s="42" t="s">
        <v>41</v>
      </c>
      <c r="K19" s="183">
        <f>SUM(I4)</f>
        <v>3</v>
      </c>
      <c r="L19" s="42" t="s">
        <v>22</v>
      </c>
      <c r="M19" s="338">
        <v>8715</v>
      </c>
      <c r="N19" s="138">
        <f>SUM(H4)</f>
        <v>28598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59</v>
      </c>
      <c r="B20" s="83" t="s">
        <v>76</v>
      </c>
      <c r="C20" s="83" t="s">
        <v>218</v>
      </c>
      <c r="D20" s="83" t="s">
        <v>203</v>
      </c>
      <c r="E20" s="83" t="s">
        <v>74</v>
      </c>
      <c r="F20" s="83" t="s">
        <v>73</v>
      </c>
      <c r="G20" s="84" t="s">
        <v>75</v>
      </c>
      <c r="H20" s="59">
        <v>1151</v>
      </c>
      <c r="I20" s="128">
        <v>14</v>
      </c>
      <c r="J20" s="42" t="s">
        <v>32</v>
      </c>
      <c r="K20" s="183">
        <f aca="true" t="shared" si="1" ref="K20:K28">SUM(I5)</f>
        <v>31</v>
      </c>
      <c r="L20" s="42" t="s">
        <v>92</v>
      </c>
      <c r="M20" s="339">
        <v>24686</v>
      </c>
      <c r="N20" s="138">
        <f aca="true" t="shared" si="2" ref="N20:N28">SUM(H5)</f>
        <v>21984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22</v>
      </c>
      <c r="C21" s="433">
        <f>SUM(H4)</f>
        <v>28598</v>
      </c>
      <c r="D21" s="9">
        <f>SUM(L4)</f>
        <v>19892</v>
      </c>
      <c r="E21" s="73">
        <f aca="true" t="shared" si="3" ref="E21:E30">SUM(N19/M19*100)</f>
        <v>328.1468732071142</v>
      </c>
      <c r="F21" s="73">
        <f aca="true" t="shared" si="4" ref="F21:F31">SUM(C21/D21*100)</f>
        <v>143.76633822642268</v>
      </c>
      <c r="G21" s="86"/>
      <c r="H21" s="137">
        <v>1137</v>
      </c>
      <c r="I21" s="128">
        <v>4</v>
      </c>
      <c r="J21" s="42" t="s">
        <v>23</v>
      </c>
      <c r="K21" s="183">
        <f t="shared" si="1"/>
        <v>33</v>
      </c>
      <c r="L21" s="42" t="s">
        <v>0</v>
      </c>
      <c r="M21" s="339">
        <v>25782</v>
      </c>
      <c r="N21" s="138">
        <f t="shared" si="2"/>
        <v>21158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92</v>
      </c>
      <c r="C22" s="433">
        <f aca="true" t="shared" si="5" ref="C22:C30">SUM(H5)</f>
        <v>21984</v>
      </c>
      <c r="D22" s="9">
        <f aca="true" t="shared" si="6" ref="D22:D30">SUM(L5)</f>
        <v>25524</v>
      </c>
      <c r="E22" s="73">
        <f t="shared" si="3"/>
        <v>89.05452483188851</v>
      </c>
      <c r="F22" s="73">
        <f t="shared" si="4"/>
        <v>86.13070051716032</v>
      </c>
      <c r="G22" s="86"/>
      <c r="H22" s="137">
        <v>776</v>
      </c>
      <c r="I22" s="128">
        <v>39</v>
      </c>
      <c r="J22" s="42" t="s">
        <v>52</v>
      </c>
      <c r="K22" s="183">
        <f t="shared" si="1"/>
        <v>40</v>
      </c>
      <c r="L22" s="42" t="s">
        <v>2</v>
      </c>
      <c r="M22" s="339">
        <v>17294</v>
      </c>
      <c r="N22" s="138">
        <f t="shared" si="2"/>
        <v>13830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0</v>
      </c>
      <c r="C23" s="433">
        <f t="shared" si="5"/>
        <v>21158</v>
      </c>
      <c r="D23" s="9">
        <f t="shared" si="6"/>
        <v>41609</v>
      </c>
      <c r="E23" s="73">
        <f t="shared" si="3"/>
        <v>82.06500659374758</v>
      </c>
      <c r="F23" s="73">
        <f t="shared" si="4"/>
        <v>50.84957581292508</v>
      </c>
      <c r="G23" s="86"/>
      <c r="H23" s="137">
        <v>658</v>
      </c>
      <c r="I23" s="128">
        <v>10</v>
      </c>
      <c r="J23" s="42" t="s">
        <v>29</v>
      </c>
      <c r="K23" s="183">
        <f t="shared" si="1"/>
        <v>34</v>
      </c>
      <c r="L23" s="42" t="s">
        <v>1</v>
      </c>
      <c r="M23" s="339">
        <v>14164</v>
      </c>
      <c r="N23" s="138">
        <f t="shared" si="2"/>
        <v>12061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2</v>
      </c>
      <c r="C24" s="433">
        <f t="shared" si="5"/>
        <v>13830</v>
      </c>
      <c r="D24" s="9">
        <f t="shared" si="6"/>
        <v>8411</v>
      </c>
      <c r="E24" s="73">
        <f t="shared" si="3"/>
        <v>79.96993176824331</v>
      </c>
      <c r="F24" s="73">
        <f t="shared" si="4"/>
        <v>164.42753537034835</v>
      </c>
      <c r="G24" s="86"/>
      <c r="H24" s="137">
        <v>240</v>
      </c>
      <c r="I24" s="128">
        <v>11</v>
      </c>
      <c r="J24" s="42" t="s">
        <v>30</v>
      </c>
      <c r="K24" s="183">
        <f t="shared" si="1"/>
        <v>13</v>
      </c>
      <c r="L24" s="42" t="s">
        <v>7</v>
      </c>
      <c r="M24" s="339">
        <v>13652</v>
      </c>
      <c r="N24" s="138">
        <f t="shared" si="2"/>
        <v>11459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1</v>
      </c>
      <c r="C25" s="433">
        <f t="shared" si="5"/>
        <v>12061</v>
      </c>
      <c r="D25" s="9">
        <f t="shared" si="6"/>
        <v>11847</v>
      </c>
      <c r="E25" s="73">
        <f t="shared" si="3"/>
        <v>85.15249929398475</v>
      </c>
      <c r="F25" s="73">
        <f t="shared" si="4"/>
        <v>101.8063644804592</v>
      </c>
      <c r="G25" s="96"/>
      <c r="H25" s="137">
        <v>196</v>
      </c>
      <c r="I25" s="128">
        <v>19</v>
      </c>
      <c r="J25" s="42" t="s">
        <v>36</v>
      </c>
      <c r="K25" s="183">
        <f t="shared" si="1"/>
        <v>38</v>
      </c>
      <c r="L25" s="42" t="s">
        <v>51</v>
      </c>
      <c r="M25" s="339">
        <v>10334</v>
      </c>
      <c r="N25" s="138">
        <f t="shared" si="2"/>
        <v>8533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7</v>
      </c>
      <c r="C26" s="433">
        <f t="shared" si="5"/>
        <v>11459</v>
      </c>
      <c r="D26" s="9">
        <f t="shared" si="6"/>
        <v>13355</v>
      </c>
      <c r="E26" s="73">
        <f t="shared" si="3"/>
        <v>83.93641957222385</v>
      </c>
      <c r="F26" s="73">
        <f t="shared" si="4"/>
        <v>85.80307001123175</v>
      </c>
      <c r="G26" s="86"/>
      <c r="H26" s="137">
        <v>145</v>
      </c>
      <c r="I26" s="128">
        <v>32</v>
      </c>
      <c r="J26" s="42" t="s">
        <v>48</v>
      </c>
      <c r="K26" s="183">
        <f t="shared" si="1"/>
        <v>36</v>
      </c>
      <c r="L26" s="42" t="s">
        <v>5</v>
      </c>
      <c r="M26" s="339">
        <v>10411</v>
      </c>
      <c r="N26" s="138">
        <f t="shared" si="2"/>
        <v>7667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51</v>
      </c>
      <c r="C27" s="433">
        <f t="shared" si="5"/>
        <v>8533</v>
      </c>
      <c r="D27" s="9">
        <f t="shared" si="6"/>
        <v>7910</v>
      </c>
      <c r="E27" s="73">
        <f t="shared" si="3"/>
        <v>82.57209212308884</v>
      </c>
      <c r="F27" s="73">
        <f t="shared" si="4"/>
        <v>107.87610619469025</v>
      </c>
      <c r="G27" s="86"/>
      <c r="H27" s="137">
        <v>119</v>
      </c>
      <c r="I27" s="128">
        <v>12</v>
      </c>
      <c r="J27" s="42" t="s">
        <v>31</v>
      </c>
      <c r="K27" s="183">
        <f t="shared" si="1"/>
        <v>2</v>
      </c>
      <c r="L27" s="42" t="s">
        <v>6</v>
      </c>
      <c r="M27" s="339">
        <v>10314</v>
      </c>
      <c r="N27" s="138">
        <f t="shared" si="2"/>
        <v>6802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5</v>
      </c>
      <c r="C28" s="433">
        <f t="shared" si="5"/>
        <v>7667</v>
      </c>
      <c r="D28" s="9">
        <f t="shared" si="6"/>
        <v>6924</v>
      </c>
      <c r="E28" s="73">
        <f t="shared" si="3"/>
        <v>73.64326193449237</v>
      </c>
      <c r="F28" s="73">
        <f t="shared" si="4"/>
        <v>110.73079145002889</v>
      </c>
      <c r="G28" s="97"/>
      <c r="H28" s="59">
        <v>73</v>
      </c>
      <c r="I28" s="128">
        <v>21</v>
      </c>
      <c r="J28" s="42" t="s">
        <v>38</v>
      </c>
      <c r="K28" s="385">
        <f t="shared" si="1"/>
        <v>26</v>
      </c>
      <c r="L28" s="78" t="s">
        <v>43</v>
      </c>
      <c r="M28" s="386">
        <v>8129</v>
      </c>
      <c r="N28" s="351">
        <f t="shared" si="2"/>
        <v>6224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6</v>
      </c>
      <c r="C29" s="433">
        <f t="shared" si="5"/>
        <v>6802</v>
      </c>
      <c r="D29" s="9">
        <f t="shared" si="6"/>
        <v>12527</v>
      </c>
      <c r="E29" s="73">
        <f t="shared" si="3"/>
        <v>65.949195268567</v>
      </c>
      <c r="F29" s="73">
        <f t="shared" si="4"/>
        <v>54.298714776083656</v>
      </c>
      <c r="G29" s="96"/>
      <c r="H29" s="137">
        <v>43</v>
      </c>
      <c r="I29" s="128">
        <v>20</v>
      </c>
      <c r="J29" s="42" t="s">
        <v>37</v>
      </c>
      <c r="K29" s="180"/>
      <c r="L29" s="180" t="s">
        <v>90</v>
      </c>
      <c r="M29" s="387">
        <v>170317</v>
      </c>
      <c r="N29" s="366">
        <f>SUM(H44)</f>
        <v>162902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43</v>
      </c>
      <c r="C30" s="433">
        <f t="shared" si="5"/>
        <v>6224</v>
      </c>
      <c r="D30" s="9">
        <f t="shared" si="6"/>
        <v>7519</v>
      </c>
      <c r="E30" s="81">
        <f t="shared" si="3"/>
        <v>76.56538319596507</v>
      </c>
      <c r="F30" s="87">
        <f t="shared" si="4"/>
        <v>82.7769650219444</v>
      </c>
      <c r="G30" s="99"/>
      <c r="H30" s="137">
        <v>41</v>
      </c>
      <c r="I30" s="128">
        <v>18</v>
      </c>
      <c r="J30" s="112" t="s">
        <v>35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80</v>
      </c>
      <c r="C31" s="91">
        <f>SUM(H44)</f>
        <v>162902</v>
      </c>
      <c r="D31" s="91">
        <f>SUM(L14)</f>
        <v>188601</v>
      </c>
      <c r="E31" s="94">
        <f>SUM(N29/M29*100)</f>
        <v>95.6463535642361</v>
      </c>
      <c r="F31" s="87">
        <f t="shared" si="4"/>
        <v>86.37387924772403</v>
      </c>
      <c r="G31" s="95"/>
      <c r="H31" s="59">
        <v>20</v>
      </c>
      <c r="I31" s="128">
        <v>15</v>
      </c>
      <c r="J31" s="163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15</v>
      </c>
      <c r="I32" s="128">
        <v>22</v>
      </c>
      <c r="J32" s="163" t="s">
        <v>39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7</v>
      </c>
      <c r="I33" s="128">
        <v>5</v>
      </c>
      <c r="J33" s="163" t="s">
        <v>24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5</v>
      </c>
      <c r="I34" s="128">
        <v>37</v>
      </c>
      <c r="J34" s="163" t="s">
        <v>50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2</v>
      </c>
      <c r="I35" s="128">
        <v>23</v>
      </c>
      <c r="J35" s="163" t="s">
        <v>40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0</v>
      </c>
      <c r="I36" s="128">
        <v>6</v>
      </c>
      <c r="J36" s="163" t="s">
        <v>25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0</v>
      </c>
      <c r="I37" s="128">
        <v>7</v>
      </c>
      <c r="J37" s="163" t="s">
        <v>26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8</v>
      </c>
      <c r="J38" s="163" t="s">
        <v>27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27</v>
      </c>
      <c r="J39" s="163" t="s">
        <v>44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3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3" t="s">
        <v>77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3" t="s">
        <v>46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49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162902</v>
      </c>
      <c r="I44" s="128"/>
      <c r="J44" s="5" t="s">
        <v>71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218</v>
      </c>
      <c r="I48" s="128"/>
      <c r="J48" s="404" t="s">
        <v>158</v>
      </c>
      <c r="K48" s="5"/>
      <c r="L48" s="380" t="s">
        <v>203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193</v>
      </c>
      <c r="I49" s="128"/>
      <c r="J49" s="238" t="s">
        <v>21</v>
      </c>
      <c r="K49" s="5"/>
      <c r="L49" s="146" t="s">
        <v>193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24967</v>
      </c>
      <c r="I50" s="128">
        <v>16</v>
      </c>
      <c r="J50" s="42" t="s">
        <v>3</v>
      </c>
      <c r="K50" s="188">
        <f>SUM(I50)</f>
        <v>16</v>
      </c>
      <c r="L50" s="341">
        <v>32900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3011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2146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1628</v>
      </c>
      <c r="I52" s="128">
        <v>36</v>
      </c>
      <c r="J52" s="42" t="s">
        <v>5</v>
      </c>
      <c r="K52" s="188">
        <f t="shared" si="7"/>
        <v>36</v>
      </c>
      <c r="L52" s="341">
        <v>745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4" t="s">
        <v>75</v>
      </c>
      <c r="H53" s="137">
        <v>1261</v>
      </c>
      <c r="I53" s="128">
        <v>40</v>
      </c>
      <c r="J53" s="42" t="s">
        <v>2</v>
      </c>
      <c r="K53" s="188">
        <f t="shared" si="7"/>
        <v>40</v>
      </c>
      <c r="L53" s="341">
        <v>2488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24967</v>
      </c>
      <c r="D54" s="150">
        <f>SUM(L50)</f>
        <v>32900</v>
      </c>
      <c r="E54" s="73">
        <f aca="true" t="shared" si="8" ref="E54:E63">SUM(N67/M67*100)</f>
        <v>43.67914625612316</v>
      </c>
      <c r="F54" s="73">
        <f aca="true" t="shared" si="9" ref="F54:F61">SUM(C54/D54*100)</f>
        <v>75.88753799392097</v>
      </c>
      <c r="G54" s="86"/>
      <c r="H54" s="59">
        <v>1204</v>
      </c>
      <c r="I54" s="128">
        <v>24</v>
      </c>
      <c r="J54" s="42" t="s">
        <v>41</v>
      </c>
      <c r="K54" s="188">
        <f t="shared" si="7"/>
        <v>24</v>
      </c>
      <c r="L54" s="341">
        <v>1646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3011</v>
      </c>
      <c r="D55" s="150">
        <f aca="true" t="shared" si="11" ref="D55:D63">SUM(L51)</f>
        <v>2146</v>
      </c>
      <c r="E55" s="73">
        <f t="shared" si="8"/>
        <v>102.27581521739131</v>
      </c>
      <c r="F55" s="73">
        <f t="shared" si="9"/>
        <v>140.3075489282386</v>
      </c>
      <c r="G55" s="86"/>
      <c r="H55" s="59">
        <v>781</v>
      </c>
      <c r="I55" s="128">
        <v>26</v>
      </c>
      <c r="J55" s="42" t="s">
        <v>43</v>
      </c>
      <c r="K55" s="188">
        <f t="shared" si="7"/>
        <v>26</v>
      </c>
      <c r="L55" s="341">
        <v>1737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5</v>
      </c>
      <c r="C56" s="58">
        <f t="shared" si="10"/>
        <v>1628</v>
      </c>
      <c r="D56" s="150">
        <f t="shared" si="11"/>
        <v>745</v>
      </c>
      <c r="E56" s="73">
        <f t="shared" si="8"/>
        <v>107.74321641297153</v>
      </c>
      <c r="F56" s="73">
        <f t="shared" si="9"/>
        <v>218.52348993288592</v>
      </c>
      <c r="G56" s="86"/>
      <c r="H56" s="59">
        <v>505</v>
      </c>
      <c r="I56" s="128">
        <v>25</v>
      </c>
      <c r="J56" s="42" t="s">
        <v>42</v>
      </c>
      <c r="K56" s="188">
        <f t="shared" si="7"/>
        <v>25</v>
      </c>
      <c r="L56" s="341">
        <v>724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2</v>
      </c>
      <c r="C57" s="58">
        <f t="shared" si="10"/>
        <v>1261</v>
      </c>
      <c r="D57" s="150">
        <f t="shared" si="11"/>
        <v>2488</v>
      </c>
      <c r="E57" s="73">
        <f t="shared" si="8"/>
        <v>76.51699029126213</v>
      </c>
      <c r="F57" s="73">
        <f t="shared" si="9"/>
        <v>50.68327974276527</v>
      </c>
      <c r="G57" s="86"/>
      <c r="H57" s="59">
        <v>374</v>
      </c>
      <c r="I57" s="128">
        <v>34</v>
      </c>
      <c r="J57" s="42" t="s">
        <v>1</v>
      </c>
      <c r="K57" s="188">
        <f t="shared" si="7"/>
        <v>34</v>
      </c>
      <c r="L57" s="341">
        <v>867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41</v>
      </c>
      <c r="C58" s="58">
        <f t="shared" si="10"/>
        <v>1204</v>
      </c>
      <c r="D58" s="150">
        <f t="shared" si="11"/>
        <v>1646</v>
      </c>
      <c r="E58" s="73">
        <f t="shared" si="8"/>
        <v>140.98360655737704</v>
      </c>
      <c r="F58" s="73">
        <f t="shared" si="9"/>
        <v>73.14702308626974</v>
      </c>
      <c r="G58" s="96"/>
      <c r="H58" s="59">
        <v>337</v>
      </c>
      <c r="I58" s="128">
        <v>19</v>
      </c>
      <c r="J58" s="42" t="s">
        <v>36</v>
      </c>
      <c r="K58" s="188">
        <f t="shared" si="7"/>
        <v>19</v>
      </c>
      <c r="L58" s="341">
        <v>399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43</v>
      </c>
      <c r="C59" s="58">
        <f t="shared" si="10"/>
        <v>781</v>
      </c>
      <c r="D59" s="150">
        <f t="shared" si="11"/>
        <v>1737</v>
      </c>
      <c r="E59" s="73">
        <f t="shared" si="8"/>
        <v>67.91304347826087</v>
      </c>
      <c r="F59" s="73">
        <f t="shared" si="9"/>
        <v>44.96257915947035</v>
      </c>
      <c r="G59" s="86"/>
      <c r="H59" s="436">
        <v>201</v>
      </c>
      <c r="I59" s="220">
        <v>31</v>
      </c>
      <c r="J59" s="78" t="s">
        <v>202</v>
      </c>
      <c r="K59" s="367">
        <f t="shared" si="7"/>
        <v>31</v>
      </c>
      <c r="L59" s="342">
        <v>383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505</v>
      </c>
      <c r="D60" s="150">
        <f t="shared" si="11"/>
        <v>724</v>
      </c>
      <c r="E60" s="73">
        <f t="shared" si="8"/>
        <v>85.73853989813243</v>
      </c>
      <c r="F60" s="73">
        <f t="shared" si="9"/>
        <v>69.7513812154696</v>
      </c>
      <c r="G60" s="86"/>
      <c r="H60" s="137">
        <v>200</v>
      </c>
      <c r="I60" s="190">
        <v>1</v>
      </c>
      <c r="J60" s="77" t="s">
        <v>4</v>
      </c>
      <c r="K60" s="368" t="s">
        <v>9</v>
      </c>
      <c r="L60" s="369">
        <v>45003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1</v>
      </c>
      <c r="C61" s="58">
        <f t="shared" si="10"/>
        <v>374</v>
      </c>
      <c r="D61" s="150">
        <f t="shared" si="11"/>
        <v>867</v>
      </c>
      <c r="E61" s="73">
        <f t="shared" si="8"/>
        <v>46.11590628853268</v>
      </c>
      <c r="F61" s="73">
        <f t="shared" si="9"/>
        <v>43.13725490196079</v>
      </c>
      <c r="G61" s="97"/>
      <c r="H61" s="59">
        <v>135</v>
      </c>
      <c r="I61" s="128">
        <v>17</v>
      </c>
      <c r="J61" s="42" t="s">
        <v>34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36</v>
      </c>
      <c r="C62" s="58">
        <f t="shared" si="10"/>
        <v>337</v>
      </c>
      <c r="D62" s="150">
        <f t="shared" si="11"/>
        <v>399</v>
      </c>
      <c r="E62" s="73">
        <f t="shared" si="8"/>
        <v>59.01926444833625</v>
      </c>
      <c r="F62" s="73">
        <f>SUM(C62/D62*100)</f>
        <v>84.46115288220551</v>
      </c>
      <c r="G62" s="96"/>
      <c r="H62" s="59">
        <v>80</v>
      </c>
      <c r="I62" s="128">
        <v>14</v>
      </c>
      <c r="J62" s="42" t="s">
        <v>32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202</v>
      </c>
      <c r="C63" s="58">
        <f t="shared" si="10"/>
        <v>201</v>
      </c>
      <c r="D63" s="150">
        <f t="shared" si="11"/>
        <v>383</v>
      </c>
      <c r="E63" s="81">
        <f t="shared" si="8"/>
        <v>82.71604938271605</v>
      </c>
      <c r="F63" s="81">
        <f>SUM(C63/D63*100)</f>
        <v>52.48041775456919</v>
      </c>
      <c r="G63" s="99"/>
      <c r="H63" s="59">
        <v>66</v>
      </c>
      <c r="I63" s="128">
        <v>13</v>
      </c>
      <c r="J63" s="42" t="s">
        <v>7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81</v>
      </c>
      <c r="C64" s="91">
        <f>SUM(H90)</f>
        <v>34947</v>
      </c>
      <c r="D64" s="91">
        <f>SUM(L60)</f>
        <v>45003</v>
      </c>
      <c r="E64" s="94">
        <f>SUM(N77/M77*100)</f>
        <v>50.69484739468493</v>
      </c>
      <c r="F64" s="94">
        <f>SUM(C64/D64*100)</f>
        <v>77.65482301179921</v>
      </c>
      <c r="G64" s="95"/>
      <c r="H64" s="60">
        <v>62</v>
      </c>
      <c r="I64" s="128">
        <v>9</v>
      </c>
      <c r="J64" s="42" t="s">
        <v>28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60</v>
      </c>
      <c r="I65" s="128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38</v>
      </c>
      <c r="I66" s="128">
        <v>38</v>
      </c>
      <c r="J66" s="42" t="s">
        <v>51</v>
      </c>
      <c r="K66" s="1"/>
      <c r="L66" s="405" t="s">
        <v>158</v>
      </c>
      <c r="M66" s="169" t="s">
        <v>102</v>
      </c>
      <c r="N66" s="57" t="s">
        <v>111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137">
        <v>34</v>
      </c>
      <c r="I67" s="128">
        <v>32</v>
      </c>
      <c r="J67" s="42" t="s">
        <v>48</v>
      </c>
      <c r="K67" s="5">
        <f>SUM(I50)</f>
        <v>16</v>
      </c>
      <c r="L67" s="42" t="s">
        <v>3</v>
      </c>
      <c r="M67" s="363">
        <v>57160</v>
      </c>
      <c r="N67" s="138">
        <f>SUM(H50)</f>
        <v>24967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3</v>
      </c>
      <c r="I68" s="128">
        <v>4</v>
      </c>
      <c r="J68" s="42" t="s">
        <v>23</v>
      </c>
      <c r="K68" s="5">
        <f aca="true" t="shared" si="12" ref="K68:K76">SUM(I51)</f>
        <v>33</v>
      </c>
      <c r="L68" s="42" t="s">
        <v>0</v>
      </c>
      <c r="M68" s="364">
        <v>2944</v>
      </c>
      <c r="N68" s="138">
        <f aca="true" t="shared" si="13" ref="N68:N76">SUM(H51)</f>
        <v>3011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0</v>
      </c>
      <c r="I69" s="128">
        <v>2</v>
      </c>
      <c r="J69" s="42" t="s">
        <v>6</v>
      </c>
      <c r="K69" s="5">
        <f t="shared" si="12"/>
        <v>36</v>
      </c>
      <c r="L69" s="42" t="s">
        <v>5</v>
      </c>
      <c r="M69" s="364">
        <v>1511</v>
      </c>
      <c r="N69" s="138">
        <f t="shared" si="13"/>
        <v>1628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8">
        <v>3</v>
      </c>
      <c r="J70" s="42" t="s">
        <v>22</v>
      </c>
      <c r="K70" s="5">
        <f t="shared" si="12"/>
        <v>40</v>
      </c>
      <c r="L70" s="42" t="s">
        <v>2</v>
      </c>
      <c r="M70" s="364">
        <v>1648</v>
      </c>
      <c r="N70" s="138">
        <f t="shared" si="13"/>
        <v>1261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5</v>
      </c>
      <c r="J71" s="42" t="s">
        <v>24</v>
      </c>
      <c r="K71" s="5">
        <f t="shared" si="12"/>
        <v>24</v>
      </c>
      <c r="L71" s="42" t="s">
        <v>41</v>
      </c>
      <c r="M71" s="364">
        <v>854</v>
      </c>
      <c r="N71" s="138">
        <f t="shared" si="13"/>
        <v>1204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6</v>
      </c>
      <c r="J72" s="42" t="s">
        <v>25</v>
      </c>
      <c r="K72" s="5">
        <f t="shared" si="12"/>
        <v>26</v>
      </c>
      <c r="L72" s="42" t="s">
        <v>43</v>
      </c>
      <c r="M72" s="364">
        <v>1150</v>
      </c>
      <c r="N72" s="138">
        <f t="shared" si="13"/>
        <v>781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7</v>
      </c>
      <c r="J73" s="42" t="s">
        <v>26</v>
      </c>
      <c r="K73" s="5">
        <f t="shared" si="12"/>
        <v>25</v>
      </c>
      <c r="L73" s="42" t="s">
        <v>42</v>
      </c>
      <c r="M73" s="364">
        <v>589</v>
      </c>
      <c r="N73" s="138">
        <f t="shared" si="13"/>
        <v>505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8</v>
      </c>
      <c r="J74" s="42" t="s">
        <v>27</v>
      </c>
      <c r="K74" s="5">
        <f t="shared" si="12"/>
        <v>34</v>
      </c>
      <c r="L74" s="42" t="s">
        <v>1</v>
      </c>
      <c r="M74" s="364">
        <v>811</v>
      </c>
      <c r="N74" s="138">
        <f t="shared" si="13"/>
        <v>374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10</v>
      </c>
      <c r="J75" s="42" t="s">
        <v>29</v>
      </c>
      <c r="K75" s="5">
        <f t="shared" si="12"/>
        <v>19</v>
      </c>
      <c r="L75" s="42" t="s">
        <v>36</v>
      </c>
      <c r="M75" s="364">
        <v>571</v>
      </c>
      <c r="N75" s="138">
        <f t="shared" si="13"/>
        <v>337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11</v>
      </c>
      <c r="J76" s="42" t="s">
        <v>30</v>
      </c>
      <c r="K76" s="18">
        <f t="shared" si="12"/>
        <v>31</v>
      </c>
      <c r="L76" s="78" t="s">
        <v>202</v>
      </c>
      <c r="M76" s="365">
        <v>243</v>
      </c>
      <c r="N76" s="351">
        <f t="shared" si="13"/>
        <v>201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12</v>
      </c>
      <c r="J77" s="42" t="s">
        <v>31</v>
      </c>
      <c r="K77" s="5"/>
      <c r="L77" s="180" t="s">
        <v>90</v>
      </c>
      <c r="M77" s="370">
        <v>68936</v>
      </c>
      <c r="N77" s="366">
        <f>SUM(H90)</f>
        <v>34947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38">
        <v>0</v>
      </c>
      <c r="I78" s="128">
        <v>18</v>
      </c>
      <c r="J78" s="42" t="s">
        <v>35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37">
        <v>0</v>
      </c>
      <c r="I79" s="128">
        <v>20</v>
      </c>
      <c r="J79" s="42" t="s">
        <v>37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21</v>
      </c>
      <c r="J80" s="42" t="s">
        <v>105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22</v>
      </c>
      <c r="J81" s="42" t="s">
        <v>39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23</v>
      </c>
      <c r="J82" s="42" t="s">
        <v>40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37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37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37">
        <v>0</v>
      </c>
      <c r="I86" s="128">
        <v>30</v>
      </c>
      <c r="J86" s="42" t="s">
        <v>46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35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37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37">
        <v>0</v>
      </c>
      <c r="I89" s="128">
        <v>39</v>
      </c>
      <c r="J89" s="42" t="s">
        <v>52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34947</v>
      </c>
      <c r="I90" s="128"/>
      <c r="J90" s="5" t="s">
        <v>71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195</v>
      </c>
      <c r="I1" t="s">
        <v>72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222</v>
      </c>
      <c r="I2" s="5"/>
      <c r="J2" s="393" t="s">
        <v>195</v>
      </c>
      <c r="K2" s="126"/>
      <c r="L2" s="380" t="s">
        <v>208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193</v>
      </c>
      <c r="I3" s="5"/>
      <c r="J3" s="238" t="s">
        <v>21</v>
      </c>
      <c r="K3" s="126"/>
      <c r="L3" s="146" t="s">
        <v>193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50326</v>
      </c>
      <c r="I4" s="128">
        <v>33</v>
      </c>
      <c r="J4" s="326" t="s">
        <v>0</v>
      </c>
      <c r="K4" s="189">
        <f>SUM(I4)</f>
        <v>33</v>
      </c>
      <c r="L4" s="341">
        <v>72501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25880</v>
      </c>
      <c r="I5" s="128">
        <v>40</v>
      </c>
      <c r="J5" s="326" t="s">
        <v>2</v>
      </c>
      <c r="K5" s="189">
        <f aca="true" t="shared" si="0" ref="K5:K13">SUM(I5)</f>
        <v>40</v>
      </c>
      <c r="L5" s="371">
        <v>16139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14991</v>
      </c>
      <c r="I6" s="128">
        <v>34</v>
      </c>
      <c r="J6" s="326" t="s">
        <v>1</v>
      </c>
      <c r="K6" s="189">
        <f t="shared" si="0"/>
        <v>34</v>
      </c>
      <c r="L6" s="371">
        <v>15300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5960</v>
      </c>
      <c r="I7" s="128">
        <v>9</v>
      </c>
      <c r="J7" s="326" t="s">
        <v>28</v>
      </c>
      <c r="K7" s="189">
        <f t="shared" si="0"/>
        <v>9</v>
      </c>
      <c r="L7" s="371">
        <v>1152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4872</v>
      </c>
      <c r="I8" s="128">
        <v>24</v>
      </c>
      <c r="J8" s="326" t="s">
        <v>41</v>
      </c>
      <c r="K8" s="189">
        <f t="shared" si="0"/>
        <v>24</v>
      </c>
      <c r="L8" s="371">
        <v>6065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3043</v>
      </c>
      <c r="I9" s="128">
        <v>13</v>
      </c>
      <c r="J9" s="326" t="s">
        <v>7</v>
      </c>
      <c r="K9" s="189">
        <f t="shared" si="0"/>
        <v>13</v>
      </c>
      <c r="L9" s="371">
        <v>5522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2839</v>
      </c>
      <c r="I10" s="128">
        <v>25</v>
      </c>
      <c r="J10" s="326" t="s">
        <v>42</v>
      </c>
      <c r="K10" s="189">
        <f t="shared" si="0"/>
        <v>25</v>
      </c>
      <c r="L10" s="371">
        <v>4465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2087</v>
      </c>
      <c r="I11" s="128">
        <v>14</v>
      </c>
      <c r="J11" s="326" t="s">
        <v>32</v>
      </c>
      <c r="K11" s="189">
        <f t="shared" si="0"/>
        <v>14</v>
      </c>
      <c r="L11" s="371">
        <v>3088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1606</v>
      </c>
      <c r="I12" s="128">
        <v>12</v>
      </c>
      <c r="J12" s="326" t="s">
        <v>31</v>
      </c>
      <c r="K12" s="189">
        <f t="shared" si="0"/>
        <v>12</v>
      </c>
      <c r="L12" s="371">
        <v>1614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1420</v>
      </c>
      <c r="I13" s="220">
        <v>26</v>
      </c>
      <c r="J13" s="331" t="s">
        <v>43</v>
      </c>
      <c r="K13" s="389">
        <f t="shared" si="0"/>
        <v>26</v>
      </c>
      <c r="L13" s="342">
        <v>1813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1082</v>
      </c>
      <c r="I14" s="190">
        <v>17</v>
      </c>
      <c r="J14" s="412" t="s">
        <v>34</v>
      </c>
      <c r="K14" s="126" t="s">
        <v>9</v>
      </c>
      <c r="L14" s="392">
        <v>134178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965</v>
      </c>
      <c r="I15" s="128">
        <v>20</v>
      </c>
      <c r="J15" s="326" t="s">
        <v>37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851</v>
      </c>
      <c r="I16" s="128">
        <v>36</v>
      </c>
      <c r="J16" s="326" t="s">
        <v>5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702</v>
      </c>
      <c r="I17" s="128">
        <v>31</v>
      </c>
      <c r="J17" s="326" t="s">
        <v>47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474</v>
      </c>
      <c r="I18" s="128">
        <v>22</v>
      </c>
      <c r="J18" s="326" t="s">
        <v>39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335</v>
      </c>
      <c r="I19" s="128">
        <v>21</v>
      </c>
      <c r="J19" s="326" t="s">
        <v>38</v>
      </c>
      <c r="K19" s="1"/>
      <c r="L19" s="72" t="s">
        <v>103</v>
      </c>
      <c r="M19" s="143" t="s">
        <v>91</v>
      </c>
      <c r="N19" s="57" t="s">
        <v>111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302</v>
      </c>
      <c r="I20" s="128">
        <v>6</v>
      </c>
      <c r="J20" s="326" t="s">
        <v>25</v>
      </c>
      <c r="K20" s="189">
        <f>SUM(I4)</f>
        <v>33</v>
      </c>
      <c r="L20" s="326" t="s">
        <v>0</v>
      </c>
      <c r="M20" s="336">
        <v>78069</v>
      </c>
      <c r="N20" s="138">
        <f>SUM(H4)</f>
        <v>50326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4" t="s">
        <v>75</v>
      </c>
      <c r="H21" s="417">
        <v>236</v>
      </c>
      <c r="I21" s="128">
        <v>39</v>
      </c>
      <c r="J21" s="326" t="s">
        <v>52</v>
      </c>
      <c r="K21" s="189">
        <f aca="true" t="shared" si="1" ref="K21:K29">SUM(I5)</f>
        <v>40</v>
      </c>
      <c r="L21" s="326" t="s">
        <v>2</v>
      </c>
      <c r="M21" s="337">
        <v>24980</v>
      </c>
      <c r="N21" s="138">
        <f aca="true" t="shared" si="2" ref="N21:N29">SUM(H5)</f>
        <v>25880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50326</v>
      </c>
      <c r="D22" s="150">
        <f>SUM(L4)</f>
        <v>72501</v>
      </c>
      <c r="E22" s="79">
        <f aca="true" t="shared" si="3" ref="E22:E31">SUM(N20/M20*100)</f>
        <v>64.46348742778824</v>
      </c>
      <c r="F22" s="73">
        <f aca="true" t="shared" si="4" ref="F22:F32">SUM(C22/D22*100)</f>
        <v>69.41421497634515</v>
      </c>
      <c r="G22" s="86"/>
      <c r="H22" s="137">
        <v>206</v>
      </c>
      <c r="I22" s="128">
        <v>38</v>
      </c>
      <c r="J22" s="326" t="s">
        <v>51</v>
      </c>
      <c r="K22" s="189">
        <f t="shared" si="1"/>
        <v>34</v>
      </c>
      <c r="L22" s="326" t="s">
        <v>1</v>
      </c>
      <c r="M22" s="337">
        <v>16292</v>
      </c>
      <c r="N22" s="138">
        <f t="shared" si="2"/>
        <v>14991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2</v>
      </c>
      <c r="C23" s="58">
        <f aca="true" t="shared" si="5" ref="C23:C31">SUM(H5)</f>
        <v>25880</v>
      </c>
      <c r="D23" s="150">
        <f aca="true" t="shared" si="6" ref="D23:D31">SUM(L5)</f>
        <v>16139</v>
      </c>
      <c r="E23" s="79">
        <f t="shared" si="3"/>
        <v>103.60288230584467</v>
      </c>
      <c r="F23" s="73">
        <f t="shared" si="4"/>
        <v>160.35689943614847</v>
      </c>
      <c r="G23" s="86"/>
      <c r="H23" s="137">
        <v>185</v>
      </c>
      <c r="I23" s="128">
        <v>18</v>
      </c>
      <c r="J23" s="326" t="s">
        <v>35</v>
      </c>
      <c r="K23" s="189">
        <f t="shared" si="1"/>
        <v>9</v>
      </c>
      <c r="L23" s="326" t="s">
        <v>28</v>
      </c>
      <c r="M23" s="337">
        <v>4265</v>
      </c>
      <c r="N23" s="138">
        <f t="shared" si="2"/>
        <v>5960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1</v>
      </c>
      <c r="C24" s="58">
        <f t="shared" si="5"/>
        <v>14991</v>
      </c>
      <c r="D24" s="150">
        <f t="shared" si="6"/>
        <v>15300</v>
      </c>
      <c r="E24" s="79">
        <f t="shared" si="3"/>
        <v>92.0144856371225</v>
      </c>
      <c r="F24" s="73">
        <f t="shared" si="4"/>
        <v>97.98039215686275</v>
      </c>
      <c r="G24" s="86"/>
      <c r="H24" s="137">
        <v>161</v>
      </c>
      <c r="I24" s="128">
        <v>11</v>
      </c>
      <c r="J24" s="326" t="s">
        <v>30</v>
      </c>
      <c r="K24" s="189">
        <f t="shared" si="1"/>
        <v>24</v>
      </c>
      <c r="L24" s="326" t="s">
        <v>41</v>
      </c>
      <c r="M24" s="337">
        <v>5247</v>
      </c>
      <c r="N24" s="138">
        <f t="shared" si="2"/>
        <v>4872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28</v>
      </c>
      <c r="C25" s="58">
        <f t="shared" si="5"/>
        <v>5960</v>
      </c>
      <c r="D25" s="150">
        <f t="shared" si="6"/>
        <v>1152</v>
      </c>
      <c r="E25" s="79">
        <f t="shared" si="3"/>
        <v>139.74208675263776</v>
      </c>
      <c r="F25" s="73">
        <f t="shared" si="4"/>
        <v>517.3611111111111</v>
      </c>
      <c r="G25" s="86"/>
      <c r="H25" s="137">
        <v>75</v>
      </c>
      <c r="I25" s="128">
        <v>2</v>
      </c>
      <c r="J25" s="326" t="s">
        <v>6</v>
      </c>
      <c r="K25" s="189">
        <f t="shared" si="1"/>
        <v>13</v>
      </c>
      <c r="L25" s="326" t="s">
        <v>7</v>
      </c>
      <c r="M25" s="337">
        <v>2944</v>
      </c>
      <c r="N25" s="138">
        <f t="shared" si="2"/>
        <v>3043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41</v>
      </c>
      <c r="C26" s="58">
        <f t="shared" si="5"/>
        <v>4872</v>
      </c>
      <c r="D26" s="150">
        <f t="shared" si="6"/>
        <v>6065</v>
      </c>
      <c r="E26" s="79">
        <f t="shared" si="3"/>
        <v>92.85305889079474</v>
      </c>
      <c r="F26" s="73">
        <f t="shared" si="4"/>
        <v>80.32976092333058</v>
      </c>
      <c r="G26" s="96"/>
      <c r="H26" s="137">
        <v>67</v>
      </c>
      <c r="I26" s="128">
        <v>29</v>
      </c>
      <c r="J26" s="326" t="s">
        <v>182</v>
      </c>
      <c r="K26" s="189">
        <f t="shared" si="1"/>
        <v>25</v>
      </c>
      <c r="L26" s="326" t="s">
        <v>42</v>
      </c>
      <c r="M26" s="337">
        <v>3228</v>
      </c>
      <c r="N26" s="138">
        <f t="shared" si="2"/>
        <v>2839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7</v>
      </c>
      <c r="C27" s="58">
        <f t="shared" si="5"/>
        <v>3043</v>
      </c>
      <c r="D27" s="150">
        <f t="shared" si="6"/>
        <v>5522</v>
      </c>
      <c r="E27" s="79">
        <f t="shared" si="3"/>
        <v>103.36277173913044</v>
      </c>
      <c r="F27" s="73">
        <f t="shared" si="4"/>
        <v>55.10684534588917</v>
      </c>
      <c r="G27" s="100"/>
      <c r="H27" s="137">
        <v>24</v>
      </c>
      <c r="I27" s="128">
        <v>32</v>
      </c>
      <c r="J27" s="326" t="s">
        <v>48</v>
      </c>
      <c r="K27" s="189">
        <f t="shared" si="1"/>
        <v>14</v>
      </c>
      <c r="L27" s="326" t="s">
        <v>32</v>
      </c>
      <c r="M27" s="337">
        <v>2914</v>
      </c>
      <c r="N27" s="138">
        <f t="shared" si="2"/>
        <v>2087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42</v>
      </c>
      <c r="C28" s="58">
        <f t="shared" si="5"/>
        <v>2839</v>
      </c>
      <c r="D28" s="150">
        <f t="shared" si="6"/>
        <v>4465</v>
      </c>
      <c r="E28" s="79">
        <f t="shared" si="3"/>
        <v>87.94919454770755</v>
      </c>
      <c r="F28" s="73">
        <f t="shared" si="4"/>
        <v>63.58342665173572</v>
      </c>
      <c r="G28" s="86"/>
      <c r="H28" s="137">
        <v>10</v>
      </c>
      <c r="I28" s="128">
        <v>15</v>
      </c>
      <c r="J28" s="326" t="s">
        <v>33</v>
      </c>
      <c r="K28" s="189">
        <f t="shared" si="1"/>
        <v>12</v>
      </c>
      <c r="L28" s="326" t="s">
        <v>31</v>
      </c>
      <c r="M28" s="337">
        <v>2092</v>
      </c>
      <c r="N28" s="138">
        <f t="shared" si="2"/>
        <v>1606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32</v>
      </c>
      <c r="C29" s="58">
        <f t="shared" si="5"/>
        <v>2087</v>
      </c>
      <c r="D29" s="150">
        <f t="shared" si="6"/>
        <v>3088</v>
      </c>
      <c r="E29" s="79">
        <f t="shared" si="3"/>
        <v>71.61976664378861</v>
      </c>
      <c r="F29" s="73">
        <f t="shared" si="4"/>
        <v>67.58419689119171</v>
      </c>
      <c r="G29" s="97"/>
      <c r="H29" s="137">
        <v>7</v>
      </c>
      <c r="I29" s="128">
        <v>16</v>
      </c>
      <c r="J29" s="326" t="s">
        <v>3</v>
      </c>
      <c r="K29" s="389">
        <f t="shared" si="1"/>
        <v>26</v>
      </c>
      <c r="L29" s="331" t="s">
        <v>43</v>
      </c>
      <c r="M29" s="390">
        <v>1335</v>
      </c>
      <c r="N29" s="138">
        <f t="shared" si="2"/>
        <v>1420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31</v>
      </c>
      <c r="C30" s="58">
        <f t="shared" si="5"/>
        <v>1606</v>
      </c>
      <c r="D30" s="150">
        <f t="shared" si="6"/>
        <v>1614</v>
      </c>
      <c r="E30" s="79">
        <f t="shared" si="3"/>
        <v>76.76864244741873</v>
      </c>
      <c r="F30" s="73">
        <f t="shared" si="4"/>
        <v>99.50433705080545</v>
      </c>
      <c r="G30" s="96"/>
      <c r="H30" s="137">
        <v>5</v>
      </c>
      <c r="I30" s="128">
        <v>1</v>
      </c>
      <c r="J30" s="326" t="s">
        <v>4</v>
      </c>
      <c r="K30" s="180"/>
      <c r="L30" s="331" t="s">
        <v>174</v>
      </c>
      <c r="M30" s="391">
        <v>150098</v>
      </c>
      <c r="N30" s="138">
        <f>SUM(H44)</f>
        <v>118714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43</v>
      </c>
      <c r="C31" s="58">
        <f t="shared" si="5"/>
        <v>1420</v>
      </c>
      <c r="D31" s="150">
        <f t="shared" si="6"/>
        <v>1813</v>
      </c>
      <c r="E31" s="80">
        <f t="shared" si="3"/>
        <v>106.36704119850187</v>
      </c>
      <c r="F31" s="87">
        <f t="shared" si="4"/>
        <v>78.32322118036403</v>
      </c>
      <c r="G31" s="99"/>
      <c r="H31" s="137">
        <v>2</v>
      </c>
      <c r="I31" s="128">
        <v>23</v>
      </c>
      <c r="J31" s="326" t="s">
        <v>40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81</v>
      </c>
      <c r="C32" s="91">
        <f>SUM(H44)</f>
        <v>118714</v>
      </c>
      <c r="D32" s="91">
        <f>SUM(L14)</f>
        <v>134178</v>
      </c>
      <c r="E32" s="92">
        <f>SUM(N30/M30*100)</f>
        <v>79.0909938839958</v>
      </c>
      <c r="F32" s="87">
        <f t="shared" si="4"/>
        <v>88.47501080654057</v>
      </c>
      <c r="G32" s="95"/>
      <c r="H32" s="138">
        <v>1</v>
      </c>
      <c r="I32" s="128">
        <v>4</v>
      </c>
      <c r="J32" s="326" t="s">
        <v>23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6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49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50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118714</v>
      </c>
      <c r="I44" s="5"/>
      <c r="J44" s="325" t="s">
        <v>200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72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218</v>
      </c>
      <c r="I48" s="5"/>
      <c r="J48" s="382" t="s">
        <v>198</v>
      </c>
      <c r="K48" s="126"/>
      <c r="L48" s="406" t="s">
        <v>208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193</v>
      </c>
      <c r="I49" s="5"/>
      <c r="J49" s="238" t="s">
        <v>21</v>
      </c>
      <c r="K49" s="151"/>
      <c r="L49" s="145" t="s">
        <v>193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17655</v>
      </c>
      <c r="I50" s="326">
        <v>36</v>
      </c>
      <c r="J50" s="325" t="s">
        <v>5</v>
      </c>
      <c r="K50" s="192">
        <f>SUM(I50)</f>
        <v>36</v>
      </c>
      <c r="L50" s="407">
        <v>17880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13325</v>
      </c>
      <c r="I51" s="326">
        <v>16</v>
      </c>
      <c r="J51" s="325" t="s">
        <v>3</v>
      </c>
      <c r="K51" s="192">
        <f aca="true" t="shared" si="7" ref="K51:K59">SUM(I51)</f>
        <v>16</v>
      </c>
      <c r="L51" s="408">
        <v>18818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10722</v>
      </c>
      <c r="I52" s="326">
        <v>40</v>
      </c>
      <c r="J52" s="325" t="s">
        <v>2</v>
      </c>
      <c r="K52" s="192">
        <f t="shared" si="7"/>
        <v>40</v>
      </c>
      <c r="L52" s="408">
        <v>9225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10577</v>
      </c>
      <c r="I53" s="326">
        <v>17</v>
      </c>
      <c r="J53" s="325" t="s">
        <v>34</v>
      </c>
      <c r="K53" s="192">
        <f t="shared" si="7"/>
        <v>17</v>
      </c>
      <c r="L53" s="408">
        <v>10694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59</v>
      </c>
      <c r="B54" s="83" t="s">
        <v>76</v>
      </c>
      <c r="C54" s="83" t="s">
        <v>218</v>
      </c>
      <c r="D54" s="83" t="s">
        <v>203</v>
      </c>
      <c r="E54" s="83" t="s">
        <v>74</v>
      </c>
      <c r="F54" s="83" t="s">
        <v>73</v>
      </c>
      <c r="G54" s="84" t="s">
        <v>75</v>
      </c>
      <c r="H54" s="137">
        <v>10525</v>
      </c>
      <c r="I54" s="326">
        <v>38</v>
      </c>
      <c r="J54" s="325" t="s">
        <v>51</v>
      </c>
      <c r="K54" s="192">
        <f t="shared" si="7"/>
        <v>38</v>
      </c>
      <c r="L54" s="408">
        <v>7245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5</v>
      </c>
      <c r="C55" s="58">
        <f>SUM(H50)</f>
        <v>17655</v>
      </c>
      <c r="D55" s="9">
        <f>SUM(L50)</f>
        <v>17880</v>
      </c>
      <c r="E55" s="73">
        <f>SUM(N66/M66*100)</f>
        <v>87.06479928987079</v>
      </c>
      <c r="F55" s="73">
        <f aca="true" t="shared" si="8" ref="F55:F65">SUM(C55/D55*100)</f>
        <v>98.74161073825503</v>
      </c>
      <c r="G55" s="86"/>
      <c r="H55" s="137">
        <v>10398</v>
      </c>
      <c r="I55" s="326">
        <v>26</v>
      </c>
      <c r="J55" s="325" t="s">
        <v>43</v>
      </c>
      <c r="K55" s="192">
        <f t="shared" si="7"/>
        <v>26</v>
      </c>
      <c r="L55" s="408">
        <v>17728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3</v>
      </c>
      <c r="C56" s="58">
        <f aca="true" t="shared" si="9" ref="C56:C64">SUM(H51)</f>
        <v>13325</v>
      </c>
      <c r="D56" s="9">
        <f aca="true" t="shared" si="10" ref="D56:D63">SUM(L51)</f>
        <v>18818</v>
      </c>
      <c r="E56" s="73">
        <f aca="true" t="shared" si="11" ref="E56:E65">SUM(N67/M67*100)</f>
        <v>91.50528773520121</v>
      </c>
      <c r="F56" s="73">
        <f t="shared" si="8"/>
        <v>70.80986289722605</v>
      </c>
      <c r="G56" s="86"/>
      <c r="H56" s="137">
        <v>7348</v>
      </c>
      <c r="I56" s="326">
        <v>33</v>
      </c>
      <c r="J56" s="325" t="s">
        <v>0</v>
      </c>
      <c r="K56" s="192">
        <f t="shared" si="7"/>
        <v>33</v>
      </c>
      <c r="L56" s="408">
        <v>16724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2</v>
      </c>
      <c r="C57" s="58">
        <f t="shared" si="9"/>
        <v>10722</v>
      </c>
      <c r="D57" s="9">
        <f t="shared" si="10"/>
        <v>9225</v>
      </c>
      <c r="E57" s="73">
        <f t="shared" si="11"/>
        <v>64.3229947807307</v>
      </c>
      <c r="F57" s="73">
        <f t="shared" si="8"/>
        <v>116.22764227642277</v>
      </c>
      <c r="G57" s="86"/>
      <c r="H57" s="137">
        <v>6100</v>
      </c>
      <c r="I57" s="326">
        <v>24</v>
      </c>
      <c r="J57" s="325" t="s">
        <v>41</v>
      </c>
      <c r="K57" s="192">
        <f t="shared" si="7"/>
        <v>24</v>
      </c>
      <c r="L57" s="408">
        <v>7122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34</v>
      </c>
      <c r="C58" s="58">
        <f t="shared" si="9"/>
        <v>10577</v>
      </c>
      <c r="D58" s="9">
        <f t="shared" si="10"/>
        <v>10694</v>
      </c>
      <c r="E58" s="73">
        <f t="shared" si="11"/>
        <v>85.25713364501047</v>
      </c>
      <c r="F58" s="73">
        <f t="shared" si="8"/>
        <v>98.90592855806995</v>
      </c>
      <c r="G58" s="86"/>
      <c r="H58" s="229">
        <v>4642</v>
      </c>
      <c r="I58" s="329">
        <v>25</v>
      </c>
      <c r="J58" s="329" t="s">
        <v>42</v>
      </c>
      <c r="K58" s="192">
        <f t="shared" si="7"/>
        <v>25</v>
      </c>
      <c r="L58" s="408">
        <v>5513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51</v>
      </c>
      <c r="C59" s="58">
        <f t="shared" si="9"/>
        <v>10525</v>
      </c>
      <c r="D59" s="9">
        <f t="shared" si="10"/>
        <v>7245</v>
      </c>
      <c r="E59" s="73">
        <f t="shared" si="11"/>
        <v>83.52511705420204</v>
      </c>
      <c r="F59" s="73">
        <f t="shared" si="8"/>
        <v>145.27260179434091</v>
      </c>
      <c r="G59" s="96"/>
      <c r="H59" s="221">
        <v>3231</v>
      </c>
      <c r="I59" s="330">
        <v>1</v>
      </c>
      <c r="J59" s="330" t="s">
        <v>4</v>
      </c>
      <c r="K59" s="192">
        <f t="shared" si="7"/>
        <v>1</v>
      </c>
      <c r="L59" s="409">
        <v>649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43</v>
      </c>
      <c r="C60" s="58">
        <f t="shared" si="9"/>
        <v>10398</v>
      </c>
      <c r="D60" s="9">
        <f t="shared" si="10"/>
        <v>17728</v>
      </c>
      <c r="E60" s="73">
        <f t="shared" si="11"/>
        <v>93.78551456660954</v>
      </c>
      <c r="F60" s="73">
        <f t="shared" si="8"/>
        <v>58.652978339350184</v>
      </c>
      <c r="G60" s="86"/>
      <c r="H60" s="137">
        <v>2182</v>
      </c>
      <c r="I60" s="412">
        <v>37</v>
      </c>
      <c r="J60" s="375" t="s">
        <v>50</v>
      </c>
      <c r="K60" s="126" t="s">
        <v>9</v>
      </c>
      <c r="L60" s="410">
        <v>133908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0</v>
      </c>
      <c r="C61" s="58">
        <f t="shared" si="9"/>
        <v>7348</v>
      </c>
      <c r="D61" s="9">
        <f t="shared" si="10"/>
        <v>16724</v>
      </c>
      <c r="E61" s="73">
        <f t="shared" si="11"/>
        <v>47.317921308519544</v>
      </c>
      <c r="F61" s="73">
        <f t="shared" si="8"/>
        <v>43.93685721119349</v>
      </c>
      <c r="G61" s="86"/>
      <c r="H61" s="137">
        <v>2083</v>
      </c>
      <c r="I61" s="326">
        <v>30</v>
      </c>
      <c r="J61" s="325" t="s">
        <v>191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41</v>
      </c>
      <c r="C62" s="58">
        <f t="shared" si="9"/>
        <v>6100</v>
      </c>
      <c r="D62" s="9">
        <f t="shared" si="10"/>
        <v>7122</v>
      </c>
      <c r="E62" s="73">
        <f t="shared" si="11"/>
        <v>87.97231035477357</v>
      </c>
      <c r="F62" s="73">
        <f t="shared" si="8"/>
        <v>85.65009828699803</v>
      </c>
      <c r="G62" s="97"/>
      <c r="H62" s="137">
        <v>2073</v>
      </c>
      <c r="I62" s="326">
        <v>35</v>
      </c>
      <c r="J62" s="325" t="s">
        <v>49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42</v>
      </c>
      <c r="C63" s="58">
        <f t="shared" si="9"/>
        <v>4642</v>
      </c>
      <c r="D63" s="9">
        <f t="shared" si="10"/>
        <v>5513</v>
      </c>
      <c r="E63" s="73">
        <f t="shared" si="11"/>
        <v>88.05007587253414</v>
      </c>
      <c r="F63" s="73">
        <f t="shared" si="8"/>
        <v>84.20097950299292</v>
      </c>
      <c r="G63" s="96"/>
      <c r="H63" s="137">
        <v>1734</v>
      </c>
      <c r="I63" s="326">
        <v>34</v>
      </c>
      <c r="J63" s="325" t="s">
        <v>1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4</v>
      </c>
      <c r="C64" s="58">
        <f t="shared" si="9"/>
        <v>3231</v>
      </c>
      <c r="D64" s="9">
        <v>2945</v>
      </c>
      <c r="E64" s="81">
        <f t="shared" si="11"/>
        <v>690.3846153846155</v>
      </c>
      <c r="F64" s="81">
        <f t="shared" si="8"/>
        <v>109.71137521222411</v>
      </c>
      <c r="G64" s="99"/>
      <c r="H64" s="191">
        <v>1650</v>
      </c>
      <c r="I64" s="325">
        <v>18</v>
      </c>
      <c r="J64" s="325" t="s">
        <v>35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81</v>
      </c>
      <c r="C65" s="91">
        <f>SUM(H90)</f>
        <v>111434</v>
      </c>
      <c r="D65" s="91">
        <f>SUM(L60)</f>
        <v>133908</v>
      </c>
      <c r="E65" s="94">
        <f t="shared" si="11"/>
        <v>80.56304629154346</v>
      </c>
      <c r="F65" s="94">
        <f t="shared" si="8"/>
        <v>83.2168354392568</v>
      </c>
      <c r="G65" s="95"/>
      <c r="H65" s="138">
        <v>1622</v>
      </c>
      <c r="I65" s="325">
        <v>39</v>
      </c>
      <c r="J65" s="325" t="s">
        <v>52</v>
      </c>
      <c r="K65" s="1"/>
      <c r="L65" s="411" t="s">
        <v>198</v>
      </c>
      <c r="M65" s="233" t="s">
        <v>119</v>
      </c>
      <c r="N65" t="s">
        <v>111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1304</v>
      </c>
      <c r="I66" s="325">
        <v>15</v>
      </c>
      <c r="J66" s="325" t="s">
        <v>33</v>
      </c>
      <c r="K66" s="183">
        <f>SUM(I50)</f>
        <v>36</v>
      </c>
      <c r="L66" s="325" t="s">
        <v>5</v>
      </c>
      <c r="M66" s="345">
        <v>20278</v>
      </c>
      <c r="N66" s="138">
        <f>SUM(H50)</f>
        <v>17655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1214</v>
      </c>
      <c r="I67" s="326">
        <v>29</v>
      </c>
      <c r="J67" s="325" t="s">
        <v>182</v>
      </c>
      <c r="K67" s="183">
        <f aca="true" t="shared" si="12" ref="K67:K75">SUM(I51)</f>
        <v>16</v>
      </c>
      <c r="L67" s="325" t="s">
        <v>3</v>
      </c>
      <c r="M67" s="346">
        <v>14562</v>
      </c>
      <c r="N67" s="138">
        <f aca="true" t="shared" si="13" ref="N67:N75">SUM(H51)</f>
        <v>13325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1179</v>
      </c>
      <c r="I68" s="326">
        <v>14</v>
      </c>
      <c r="J68" s="325" t="s">
        <v>32</v>
      </c>
      <c r="K68" s="183">
        <f t="shared" si="12"/>
        <v>40</v>
      </c>
      <c r="L68" s="325" t="s">
        <v>2</v>
      </c>
      <c r="M68" s="346">
        <v>16669</v>
      </c>
      <c r="N68" s="138">
        <f t="shared" si="13"/>
        <v>10722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1038</v>
      </c>
      <c r="I69" s="325">
        <v>9</v>
      </c>
      <c r="J69" s="325" t="s">
        <v>28</v>
      </c>
      <c r="K69" s="183">
        <f t="shared" si="12"/>
        <v>17</v>
      </c>
      <c r="L69" s="325" t="s">
        <v>34</v>
      </c>
      <c r="M69" s="346">
        <v>12406</v>
      </c>
      <c r="N69" s="138">
        <f t="shared" si="13"/>
        <v>10577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201</v>
      </c>
      <c r="I70" s="325">
        <v>27</v>
      </c>
      <c r="J70" s="325" t="s">
        <v>44</v>
      </c>
      <c r="K70" s="183">
        <f t="shared" si="12"/>
        <v>38</v>
      </c>
      <c r="L70" s="325" t="s">
        <v>51</v>
      </c>
      <c r="M70" s="346">
        <v>12601</v>
      </c>
      <c r="N70" s="138">
        <f t="shared" si="13"/>
        <v>10525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181</v>
      </c>
      <c r="I71" s="325">
        <v>13</v>
      </c>
      <c r="J71" s="325" t="s">
        <v>7</v>
      </c>
      <c r="K71" s="183">
        <f t="shared" si="12"/>
        <v>26</v>
      </c>
      <c r="L71" s="325" t="s">
        <v>43</v>
      </c>
      <c r="M71" s="346">
        <v>11087</v>
      </c>
      <c r="N71" s="138">
        <f t="shared" si="13"/>
        <v>10398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150</v>
      </c>
      <c r="I72" s="325">
        <v>22</v>
      </c>
      <c r="J72" s="325" t="s">
        <v>39</v>
      </c>
      <c r="K72" s="183">
        <f t="shared" si="12"/>
        <v>33</v>
      </c>
      <c r="L72" s="325" t="s">
        <v>0</v>
      </c>
      <c r="M72" s="346">
        <v>15529</v>
      </c>
      <c r="N72" s="138">
        <f t="shared" si="13"/>
        <v>7348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101</v>
      </c>
      <c r="I73" s="325">
        <v>28</v>
      </c>
      <c r="J73" s="325" t="s">
        <v>45</v>
      </c>
      <c r="K73" s="183">
        <f t="shared" si="12"/>
        <v>24</v>
      </c>
      <c r="L73" s="325" t="s">
        <v>41</v>
      </c>
      <c r="M73" s="346">
        <v>6934</v>
      </c>
      <c r="N73" s="138">
        <f t="shared" si="13"/>
        <v>6100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79</v>
      </c>
      <c r="I74" s="325">
        <v>21</v>
      </c>
      <c r="J74" s="325" t="s">
        <v>38</v>
      </c>
      <c r="K74" s="183">
        <f t="shared" si="12"/>
        <v>25</v>
      </c>
      <c r="L74" s="329" t="s">
        <v>42</v>
      </c>
      <c r="M74" s="346">
        <v>5272</v>
      </c>
      <c r="N74" s="138">
        <f t="shared" si="13"/>
        <v>4642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57</v>
      </c>
      <c r="I75" s="325">
        <v>4</v>
      </c>
      <c r="J75" s="325" t="s">
        <v>23</v>
      </c>
      <c r="K75" s="183">
        <f t="shared" si="12"/>
        <v>1</v>
      </c>
      <c r="L75" s="330" t="s">
        <v>4</v>
      </c>
      <c r="M75" s="347">
        <v>468</v>
      </c>
      <c r="N75" s="138">
        <f t="shared" si="13"/>
        <v>3231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31</v>
      </c>
      <c r="I76" s="325">
        <v>23</v>
      </c>
      <c r="J76" s="325" t="s">
        <v>40</v>
      </c>
      <c r="K76" s="5"/>
      <c r="L76" s="330" t="s">
        <v>212</v>
      </c>
      <c r="M76" s="348">
        <v>138319</v>
      </c>
      <c r="N76" s="344">
        <f>SUM(H90)</f>
        <v>111434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13</v>
      </c>
      <c r="I77" s="325">
        <v>7</v>
      </c>
      <c r="J77" s="325" t="s">
        <v>26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10</v>
      </c>
      <c r="I78" s="325">
        <v>2</v>
      </c>
      <c r="J78" s="325" t="s">
        <v>6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3</v>
      </c>
      <c r="I79" s="325">
        <v>5</v>
      </c>
      <c r="J79" s="325" t="s">
        <v>24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3</v>
      </c>
      <c r="I80" s="325">
        <v>19</v>
      </c>
      <c r="J80" s="325" t="s">
        <v>36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2</v>
      </c>
      <c r="I81" s="325">
        <v>11</v>
      </c>
      <c r="J81" s="325" t="s">
        <v>30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1</v>
      </c>
      <c r="I82" s="325">
        <v>20</v>
      </c>
      <c r="J82" s="325" t="s">
        <v>37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3</v>
      </c>
      <c r="J83" s="325" t="s">
        <v>22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6</v>
      </c>
      <c r="J84" s="325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47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48</v>
      </c>
      <c r="K89" s="61"/>
      <c r="L89" s="31"/>
    </row>
    <row r="90" spans="8:12" ht="13.5" customHeight="1">
      <c r="H90" s="185">
        <f>SUM(H50:H89)</f>
        <v>111434</v>
      </c>
      <c r="I90" s="5"/>
      <c r="J90" s="10" t="s">
        <v>71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4" t="s">
        <v>234</v>
      </c>
      <c r="B1" s="464"/>
      <c r="C1" s="464"/>
      <c r="D1" s="464"/>
      <c r="E1" s="464"/>
      <c r="F1" s="464"/>
      <c r="G1" s="464"/>
      <c r="I1" s="157" t="s">
        <v>97</v>
      </c>
    </row>
    <row r="2" spans="1:12" ht="13.5">
      <c r="A2" s="1"/>
      <c r="B2" s="1"/>
      <c r="C2" s="1"/>
      <c r="D2" s="1"/>
      <c r="E2" s="1"/>
      <c r="F2" s="1"/>
      <c r="G2" s="1"/>
      <c r="I2" s="235" t="s">
        <v>218</v>
      </c>
      <c r="J2" s="235" t="s">
        <v>223</v>
      </c>
      <c r="K2" s="232" t="s">
        <v>203</v>
      </c>
      <c r="L2" s="232" t="s">
        <v>209</v>
      </c>
    </row>
    <row r="3" spans="9:12" ht="13.5">
      <c r="I3" s="42" t="s">
        <v>114</v>
      </c>
      <c r="J3" s="184">
        <v>193691</v>
      </c>
      <c r="K3" s="42" t="s">
        <v>114</v>
      </c>
      <c r="L3" s="196">
        <v>234139</v>
      </c>
    </row>
    <row r="4" spans="9:12" ht="13.5">
      <c r="I4" s="42" t="s">
        <v>166</v>
      </c>
      <c r="J4" s="184">
        <v>96604</v>
      </c>
      <c r="K4" s="42" t="s">
        <v>166</v>
      </c>
      <c r="L4" s="196">
        <v>101880</v>
      </c>
    </row>
    <row r="5" spans="9:12" ht="13.5">
      <c r="I5" s="42" t="s">
        <v>163</v>
      </c>
      <c r="J5" s="184">
        <v>87406</v>
      </c>
      <c r="K5" s="42" t="s">
        <v>163</v>
      </c>
      <c r="L5" s="196">
        <v>80556</v>
      </c>
    </row>
    <row r="6" spans="9:12" ht="13.5">
      <c r="I6" s="42" t="s">
        <v>168</v>
      </c>
      <c r="J6" s="184">
        <v>73611</v>
      </c>
      <c r="K6" s="42" t="s">
        <v>168</v>
      </c>
      <c r="L6" s="196">
        <v>104494</v>
      </c>
    </row>
    <row r="7" spans="9:12" ht="13.5">
      <c r="I7" s="42" t="s">
        <v>117</v>
      </c>
      <c r="J7" s="184">
        <v>64632</v>
      </c>
      <c r="K7" s="42" t="s">
        <v>117</v>
      </c>
      <c r="L7" s="196">
        <v>68191</v>
      </c>
    </row>
    <row r="8" spans="9:12" ht="13.5">
      <c r="I8" s="112" t="s">
        <v>180</v>
      </c>
      <c r="J8" s="184">
        <v>46763</v>
      </c>
      <c r="K8" s="112" t="s">
        <v>180</v>
      </c>
      <c r="L8" s="196">
        <v>59132</v>
      </c>
    </row>
    <row r="9" spans="9:12" ht="13.5">
      <c r="I9" s="112" t="s">
        <v>179</v>
      </c>
      <c r="J9" s="184">
        <v>42640</v>
      </c>
      <c r="K9" s="112" t="s">
        <v>179</v>
      </c>
      <c r="L9" s="196">
        <v>42532</v>
      </c>
    </row>
    <row r="10" spans="9:12" ht="13.5">
      <c r="I10" s="112" t="s">
        <v>176</v>
      </c>
      <c r="J10" s="184">
        <v>40827</v>
      </c>
      <c r="K10" s="112" t="s">
        <v>176</v>
      </c>
      <c r="L10" s="196">
        <v>41803</v>
      </c>
    </row>
    <row r="11" spans="9:12" ht="13.5">
      <c r="I11" s="112" t="s">
        <v>215</v>
      </c>
      <c r="J11" s="184">
        <v>40416</v>
      </c>
      <c r="K11" s="112" t="s">
        <v>215</v>
      </c>
      <c r="L11" s="196">
        <v>20474</v>
      </c>
    </row>
    <row r="12" spans="9:12" ht="14.25" thickBot="1">
      <c r="I12" s="112" t="s">
        <v>165</v>
      </c>
      <c r="J12" s="193">
        <v>39919</v>
      </c>
      <c r="K12" s="112" t="s">
        <v>165</v>
      </c>
      <c r="L12" s="197">
        <v>64166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1055792</v>
      </c>
      <c r="K13" s="37" t="s">
        <v>19</v>
      </c>
      <c r="L13" s="201">
        <v>1164764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223</v>
      </c>
      <c r="K23" t="s">
        <v>223</v>
      </c>
      <c r="L23" s="22" t="s">
        <v>91</v>
      </c>
      <c r="M23" s="8"/>
    </row>
    <row r="24" spans="9:14" ht="13.5">
      <c r="I24" s="184">
        <f aca="true" t="shared" si="0" ref="I24:I33">SUM(J3)</f>
        <v>193691</v>
      </c>
      <c r="J24" s="42" t="s">
        <v>114</v>
      </c>
      <c r="K24" s="184">
        <f>SUM(I24)</f>
        <v>193691</v>
      </c>
      <c r="L24" s="223">
        <v>199001</v>
      </c>
      <c r="M24" s="152"/>
      <c r="N24" s="1"/>
    </row>
    <row r="25" spans="9:14" ht="13.5">
      <c r="I25" s="184">
        <f t="shared" si="0"/>
        <v>96604</v>
      </c>
      <c r="J25" s="42" t="s">
        <v>166</v>
      </c>
      <c r="K25" s="184">
        <f aca="true" t="shared" si="1" ref="K25:K33">SUM(I25)</f>
        <v>96604</v>
      </c>
      <c r="L25" s="223">
        <v>122427</v>
      </c>
      <c r="M25" s="205"/>
      <c r="N25" s="1"/>
    </row>
    <row r="26" spans="9:14" ht="13.5">
      <c r="I26" s="184">
        <f t="shared" si="0"/>
        <v>87406</v>
      </c>
      <c r="J26" s="42" t="s">
        <v>163</v>
      </c>
      <c r="K26" s="184">
        <f t="shared" si="1"/>
        <v>87406</v>
      </c>
      <c r="L26" s="223">
        <v>84872</v>
      </c>
      <c r="M26" s="152"/>
      <c r="N26" s="1"/>
    </row>
    <row r="27" spans="9:14" ht="13.5">
      <c r="I27" s="184">
        <f t="shared" si="0"/>
        <v>73611</v>
      </c>
      <c r="J27" s="42" t="s">
        <v>168</v>
      </c>
      <c r="K27" s="184">
        <f t="shared" si="1"/>
        <v>73611</v>
      </c>
      <c r="L27" s="223">
        <v>77442</v>
      </c>
      <c r="M27" s="152"/>
      <c r="N27" s="1"/>
    </row>
    <row r="28" spans="9:14" ht="13.5">
      <c r="I28" s="184">
        <f t="shared" si="0"/>
        <v>64632</v>
      </c>
      <c r="J28" s="42" t="s">
        <v>117</v>
      </c>
      <c r="K28" s="184">
        <f t="shared" si="1"/>
        <v>64632</v>
      </c>
      <c r="L28" s="223">
        <v>64135</v>
      </c>
      <c r="M28" s="152"/>
      <c r="N28" s="2"/>
    </row>
    <row r="29" spans="9:14" ht="13.5">
      <c r="I29" s="184">
        <f t="shared" si="0"/>
        <v>46763</v>
      </c>
      <c r="J29" s="112" t="s">
        <v>180</v>
      </c>
      <c r="K29" s="184">
        <f t="shared" si="1"/>
        <v>46763</v>
      </c>
      <c r="L29" s="223">
        <v>47793</v>
      </c>
      <c r="M29" s="152"/>
      <c r="N29" s="1"/>
    </row>
    <row r="30" spans="9:14" ht="13.5">
      <c r="I30" s="184">
        <f t="shared" si="0"/>
        <v>42640</v>
      </c>
      <c r="J30" s="112" t="s">
        <v>179</v>
      </c>
      <c r="K30" s="184">
        <f t="shared" si="1"/>
        <v>42640</v>
      </c>
      <c r="L30" s="223">
        <v>32010</v>
      </c>
      <c r="M30" s="152"/>
      <c r="N30" s="1"/>
    </row>
    <row r="31" spans="9:14" ht="13.5">
      <c r="I31" s="184">
        <f t="shared" si="0"/>
        <v>40827</v>
      </c>
      <c r="J31" s="112" t="s">
        <v>176</v>
      </c>
      <c r="K31" s="184">
        <f t="shared" si="1"/>
        <v>40827</v>
      </c>
      <c r="L31" s="223">
        <v>43074</v>
      </c>
      <c r="M31" s="152"/>
      <c r="N31" s="1"/>
    </row>
    <row r="32" spans="9:14" ht="13.5">
      <c r="I32" s="184">
        <f t="shared" si="0"/>
        <v>40416</v>
      </c>
      <c r="J32" s="112" t="s">
        <v>215</v>
      </c>
      <c r="K32" s="184">
        <f t="shared" si="1"/>
        <v>40416</v>
      </c>
      <c r="L32" s="224">
        <v>36368</v>
      </c>
      <c r="M32" s="152"/>
      <c r="N32" s="39"/>
    </row>
    <row r="33" spans="9:14" ht="13.5">
      <c r="I33" s="184">
        <f t="shared" si="0"/>
        <v>39919</v>
      </c>
      <c r="J33" s="112" t="s">
        <v>165</v>
      </c>
      <c r="K33" s="184">
        <f t="shared" si="1"/>
        <v>39919</v>
      </c>
      <c r="L33" s="223">
        <v>45193</v>
      </c>
      <c r="M33" s="152"/>
      <c r="N33" s="39"/>
    </row>
    <row r="34" spans="8:12" ht="14.25" thickBot="1">
      <c r="H34" s="8"/>
      <c r="I34" s="194">
        <f>SUM(J13-(I24+I25+I26+I27+I28+I29+I30+I31+I32+I33))</f>
        <v>329283</v>
      </c>
      <c r="J34" s="195" t="s">
        <v>99</v>
      </c>
      <c r="K34" s="194">
        <f>SUM(I34)</f>
        <v>329283</v>
      </c>
      <c r="L34" s="194" t="s">
        <v>116</v>
      </c>
    </row>
    <row r="35" spans="8:12" ht="15.75" thickBot="1" thickTop="1">
      <c r="H35" s="8"/>
      <c r="I35" s="174">
        <f>SUM(I24:I34)</f>
        <v>1055792</v>
      </c>
      <c r="J35" s="218" t="s">
        <v>9</v>
      </c>
      <c r="K35" s="198">
        <f>SUM(J13)</f>
        <v>1055792</v>
      </c>
      <c r="L35" s="222">
        <v>1087904</v>
      </c>
    </row>
    <row r="36" ht="14.25" thickTop="1"/>
    <row r="37" spans="9:11" ht="13.5">
      <c r="I37" s="41" t="s">
        <v>209</v>
      </c>
      <c r="J37" s="41"/>
      <c r="K37" s="41" t="s">
        <v>209</v>
      </c>
    </row>
    <row r="38" spans="9:11" ht="13.5">
      <c r="I38" s="196">
        <f>SUM(L3)</f>
        <v>234139</v>
      </c>
      <c r="J38" s="42" t="s">
        <v>114</v>
      </c>
      <c r="K38" s="196">
        <f>SUM(I38)</f>
        <v>234139</v>
      </c>
    </row>
    <row r="39" spans="9:11" ht="13.5">
      <c r="I39" s="196">
        <f aca="true" t="shared" si="2" ref="I39:I47">SUM(L4)</f>
        <v>101880</v>
      </c>
      <c r="J39" s="42" t="s">
        <v>166</v>
      </c>
      <c r="K39" s="196">
        <f aca="true" t="shared" si="3" ref="K39:K47">SUM(I39)</f>
        <v>101880</v>
      </c>
    </row>
    <row r="40" spans="9:11" ht="13.5">
      <c r="I40" s="196">
        <f t="shared" si="2"/>
        <v>80556</v>
      </c>
      <c r="J40" s="42" t="s">
        <v>163</v>
      </c>
      <c r="K40" s="196">
        <f t="shared" si="3"/>
        <v>80556</v>
      </c>
    </row>
    <row r="41" spans="9:11" ht="13.5">
      <c r="I41" s="196">
        <f t="shared" si="2"/>
        <v>104494</v>
      </c>
      <c r="J41" s="42" t="s">
        <v>168</v>
      </c>
      <c r="K41" s="196">
        <f t="shared" si="3"/>
        <v>104494</v>
      </c>
    </row>
    <row r="42" spans="9:11" ht="13.5">
      <c r="I42" s="196">
        <f t="shared" si="2"/>
        <v>68191</v>
      </c>
      <c r="J42" s="42" t="s">
        <v>117</v>
      </c>
      <c r="K42" s="196">
        <f t="shared" si="3"/>
        <v>68191</v>
      </c>
    </row>
    <row r="43" spans="9:11" ht="13.5">
      <c r="I43" s="196">
        <f>SUM(L8)</f>
        <v>59132</v>
      </c>
      <c r="J43" s="112" t="s">
        <v>180</v>
      </c>
      <c r="K43" s="196">
        <f t="shared" si="3"/>
        <v>59132</v>
      </c>
    </row>
    <row r="44" spans="9:11" ht="13.5">
      <c r="I44" s="196">
        <f t="shared" si="2"/>
        <v>42532</v>
      </c>
      <c r="J44" s="112" t="s">
        <v>179</v>
      </c>
      <c r="K44" s="196">
        <f t="shared" si="3"/>
        <v>42532</v>
      </c>
    </row>
    <row r="45" spans="9:11" ht="13.5">
      <c r="I45" s="196">
        <f>SUM(L10)</f>
        <v>41803</v>
      </c>
      <c r="J45" s="112" t="s">
        <v>176</v>
      </c>
      <c r="K45" s="196">
        <f t="shared" si="3"/>
        <v>41803</v>
      </c>
    </row>
    <row r="46" spans="9:13" ht="13.5">
      <c r="I46" s="196">
        <f t="shared" si="2"/>
        <v>20474</v>
      </c>
      <c r="J46" s="112" t="s">
        <v>215</v>
      </c>
      <c r="K46" s="196">
        <f t="shared" si="3"/>
        <v>20474</v>
      </c>
      <c r="M46" s="8"/>
    </row>
    <row r="47" spans="9:13" ht="14.25" thickBot="1">
      <c r="I47" s="196">
        <f t="shared" si="2"/>
        <v>64166</v>
      </c>
      <c r="J47" s="112" t="s">
        <v>165</v>
      </c>
      <c r="K47" s="196">
        <f t="shared" si="3"/>
        <v>64166</v>
      </c>
      <c r="M47" s="8"/>
    </row>
    <row r="48" spans="9:11" ht="15" thickBot="1" thickTop="1">
      <c r="I48" s="171">
        <f>SUM(L13-(I38+I39+I40+I41+I42+I43+I44+I45+I46+I47))</f>
        <v>347397</v>
      </c>
      <c r="J48" s="112" t="s">
        <v>216</v>
      </c>
      <c r="K48" s="172">
        <f>SUM(I48)</f>
        <v>347397</v>
      </c>
    </row>
    <row r="49" spans="9:12" ht="15" thickBot="1" thickTop="1">
      <c r="I49" s="416">
        <f>SUM(I38:I48)</f>
        <v>1164764</v>
      </c>
      <c r="J49" s="173"/>
      <c r="K49" s="200">
        <f>SUM(L13)</f>
        <v>1164764</v>
      </c>
      <c r="L49" s="8"/>
    </row>
    <row r="50" ht="15" thickBot="1" thickTop="1"/>
    <row r="51" spans="1:9" ht="13.5">
      <c r="A51" s="42" t="s">
        <v>60</v>
      </c>
      <c r="B51" s="28" t="s">
        <v>61</v>
      </c>
      <c r="C51" s="83" t="s">
        <v>218</v>
      </c>
      <c r="D51" s="83" t="s">
        <v>203</v>
      </c>
      <c r="E51" s="28" t="s">
        <v>54</v>
      </c>
      <c r="F51" s="28" t="s">
        <v>62</v>
      </c>
      <c r="G51" s="28" t="s">
        <v>109</v>
      </c>
      <c r="I51" s="8"/>
    </row>
    <row r="52" spans="1:11" ht="13.5">
      <c r="A52" s="28">
        <v>1</v>
      </c>
      <c r="B52" s="42" t="s">
        <v>114</v>
      </c>
      <c r="C52" s="6">
        <f aca="true" t="shared" si="4" ref="C52:C61">SUM(J3)</f>
        <v>193691</v>
      </c>
      <c r="D52" s="6">
        <f aca="true" t="shared" si="5" ref="D52:D61">SUM(I38)</f>
        <v>234139</v>
      </c>
      <c r="E52" s="43">
        <f aca="true" t="shared" si="6" ref="E52:E61">SUM(K24/L24*100)</f>
        <v>97.33167170014221</v>
      </c>
      <c r="F52" s="43">
        <f aca="true" t="shared" si="7" ref="F52:F62">SUM(C52/D52*100)</f>
        <v>82.72479168357258</v>
      </c>
      <c r="G52" s="42"/>
      <c r="I52" s="8"/>
      <c r="K52" s="8"/>
    </row>
    <row r="53" spans="1:9" ht="13.5">
      <c r="A53" s="28">
        <v>2</v>
      </c>
      <c r="B53" s="42" t="s">
        <v>166</v>
      </c>
      <c r="C53" s="6">
        <f t="shared" si="4"/>
        <v>96604</v>
      </c>
      <c r="D53" s="6">
        <f t="shared" si="5"/>
        <v>101880</v>
      </c>
      <c r="E53" s="43">
        <f t="shared" si="6"/>
        <v>78.90743055045047</v>
      </c>
      <c r="F53" s="43">
        <f t="shared" si="7"/>
        <v>94.82135846093443</v>
      </c>
      <c r="G53" s="42"/>
      <c r="I53" s="8"/>
    </row>
    <row r="54" spans="1:9" ht="13.5">
      <c r="A54" s="28">
        <v>3</v>
      </c>
      <c r="B54" s="42" t="s">
        <v>163</v>
      </c>
      <c r="C54" s="6">
        <f t="shared" si="4"/>
        <v>87406</v>
      </c>
      <c r="D54" s="6">
        <f t="shared" si="5"/>
        <v>80556</v>
      </c>
      <c r="E54" s="43">
        <f t="shared" si="6"/>
        <v>102.98567254218116</v>
      </c>
      <c r="F54" s="43">
        <f t="shared" si="7"/>
        <v>108.50340136054422</v>
      </c>
      <c r="G54" s="42"/>
      <c r="I54" s="8"/>
    </row>
    <row r="55" spans="1:7" ht="13.5">
      <c r="A55" s="28">
        <v>4</v>
      </c>
      <c r="B55" s="42" t="s">
        <v>168</v>
      </c>
      <c r="C55" s="6">
        <f t="shared" si="4"/>
        <v>73611</v>
      </c>
      <c r="D55" s="6">
        <f t="shared" si="5"/>
        <v>104494</v>
      </c>
      <c r="E55" s="43">
        <f t="shared" si="6"/>
        <v>95.05307197644689</v>
      </c>
      <c r="F55" s="43">
        <f t="shared" si="7"/>
        <v>70.44519302543686</v>
      </c>
      <c r="G55" s="42"/>
    </row>
    <row r="56" spans="1:7" ht="13.5">
      <c r="A56" s="28">
        <v>5</v>
      </c>
      <c r="B56" s="42" t="s">
        <v>117</v>
      </c>
      <c r="C56" s="6">
        <f t="shared" si="4"/>
        <v>64632</v>
      </c>
      <c r="D56" s="6">
        <f t="shared" si="5"/>
        <v>68191</v>
      </c>
      <c r="E56" s="43">
        <f t="shared" si="6"/>
        <v>100.77492788648942</v>
      </c>
      <c r="F56" s="43">
        <f t="shared" si="7"/>
        <v>94.78083618072766</v>
      </c>
      <c r="G56" s="42"/>
    </row>
    <row r="57" spans="1:7" ht="13.5">
      <c r="A57" s="28">
        <v>6</v>
      </c>
      <c r="B57" s="112" t="s">
        <v>180</v>
      </c>
      <c r="C57" s="6">
        <f t="shared" si="4"/>
        <v>46763</v>
      </c>
      <c r="D57" s="6">
        <f t="shared" si="5"/>
        <v>59132</v>
      </c>
      <c r="E57" s="43">
        <f t="shared" si="6"/>
        <v>97.8448726800996</v>
      </c>
      <c r="F57" s="43">
        <f t="shared" si="7"/>
        <v>79.08239193668403</v>
      </c>
      <c r="G57" s="42"/>
    </row>
    <row r="58" spans="1:7" ht="13.5">
      <c r="A58" s="28">
        <v>7</v>
      </c>
      <c r="B58" s="112" t="s">
        <v>179</v>
      </c>
      <c r="C58" s="6">
        <f t="shared" si="4"/>
        <v>42640</v>
      </c>
      <c r="D58" s="6">
        <f t="shared" si="5"/>
        <v>42532</v>
      </c>
      <c r="E58" s="43">
        <f t="shared" si="6"/>
        <v>133.20837238363012</v>
      </c>
      <c r="F58" s="43">
        <f t="shared" si="7"/>
        <v>100.25392645537478</v>
      </c>
      <c r="G58" s="42"/>
    </row>
    <row r="59" spans="1:7" ht="13.5">
      <c r="A59" s="28">
        <v>8</v>
      </c>
      <c r="B59" s="112" t="s">
        <v>176</v>
      </c>
      <c r="C59" s="6">
        <f t="shared" si="4"/>
        <v>40827</v>
      </c>
      <c r="D59" s="6">
        <f t="shared" si="5"/>
        <v>41803</v>
      </c>
      <c r="E59" s="43">
        <f t="shared" si="6"/>
        <v>94.78339601615824</v>
      </c>
      <c r="F59" s="43">
        <f t="shared" si="7"/>
        <v>97.6652393368897</v>
      </c>
      <c r="G59" s="42"/>
    </row>
    <row r="60" spans="1:7" ht="13.5">
      <c r="A60" s="28">
        <v>9</v>
      </c>
      <c r="B60" s="112" t="s">
        <v>215</v>
      </c>
      <c r="C60" s="6">
        <f t="shared" si="4"/>
        <v>40416</v>
      </c>
      <c r="D60" s="6">
        <f t="shared" si="5"/>
        <v>20474</v>
      </c>
      <c r="E60" s="43">
        <f t="shared" si="6"/>
        <v>111.13066432028155</v>
      </c>
      <c r="F60" s="43">
        <f t="shared" si="7"/>
        <v>197.40158249487155</v>
      </c>
      <c r="G60" s="42"/>
    </row>
    <row r="61" spans="1:7" ht="14.25" thickBot="1">
      <c r="A61" s="117">
        <v>10</v>
      </c>
      <c r="B61" s="112" t="s">
        <v>165</v>
      </c>
      <c r="C61" s="120">
        <f t="shared" si="4"/>
        <v>39919</v>
      </c>
      <c r="D61" s="120">
        <f t="shared" si="5"/>
        <v>64166</v>
      </c>
      <c r="E61" s="111">
        <f t="shared" si="6"/>
        <v>88.3300511141106</v>
      </c>
      <c r="F61" s="111">
        <f t="shared" si="7"/>
        <v>62.21207493064863</v>
      </c>
      <c r="G61" s="112"/>
    </row>
    <row r="62" spans="1:7" ht="14.25" thickTop="1">
      <c r="A62" s="216"/>
      <c r="B62" s="180" t="s">
        <v>108</v>
      </c>
      <c r="C62" s="217">
        <f>SUM(J13)</f>
        <v>1055792</v>
      </c>
      <c r="D62" s="217">
        <f>SUM(L13)</f>
        <v>1164764</v>
      </c>
      <c r="E62" s="219">
        <f>SUM(C62/L35)*100</f>
        <v>97.04826896490867</v>
      </c>
      <c r="F62" s="219">
        <f t="shared" si="7"/>
        <v>90.64428502254533</v>
      </c>
      <c r="G62" s="231">
        <v>59.6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2009-10-02T08:30:44Z</cp:lastPrinted>
  <dcterms:created xsi:type="dcterms:W3CDTF">2004-08-12T01:21:30Z</dcterms:created>
  <dcterms:modified xsi:type="dcterms:W3CDTF">2009-10-07T00:42:37Z</dcterms:modified>
  <cp:category/>
  <cp:version/>
  <cp:contentType/>
  <cp:contentStatus/>
</cp:coreProperties>
</file>