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0">'10・清水、静岡'!$A$1:$G$64</definedName>
    <definedName name="_xlnm.Print_Area" localSheetId="14">'14・清水推移'!$A:$IV</definedName>
    <definedName name="_xlnm.Print_Area" localSheetId="2">'2・使用状況'!$A$1:$I$62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fullCalcOnLoad="1"/>
</workbook>
</file>

<file path=xl/sharedStrings.xml><?xml version="1.0" encoding="utf-8"?>
<sst xmlns="http://schemas.openxmlformats.org/spreadsheetml/2006/main" count="1216" uniqueCount="234">
  <si>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</si>
  <si>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</si>
  <si>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</si>
  <si>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</si>
  <si>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</si>
  <si>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</si>
  <si>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</si>
  <si>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</si>
  <si>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</si>
  <si>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</si>
  <si>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</si>
  <si>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</si>
  <si>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</si>
  <si>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</si>
  <si>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</si>
  <si>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</si>
  <si>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</si>
  <si>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</si>
  <si>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</si>
  <si>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</si>
  <si>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</si>
  <si>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</si>
  <si>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</si>
  <si>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</si>
  <si>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</si>
  <si>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</si>
  <si>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</si>
  <si>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</si>
  <si>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</si>
  <si>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</si>
  <si>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</si>
  <si>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</si>
  <si>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</si>
  <si>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</si>
  <si>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</si>
  <si>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</si>
  <si>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</si>
  <si>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</si>
  <si>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</si>
  <si>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</si>
  <si>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</si>
  <si>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</si>
  <si>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</si>
  <si>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</si>
  <si>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</si>
  <si>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</si>
  <si>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</si>
  <si>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</si>
  <si>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</si>
  <si>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</si>
  <si>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</si>
  <si>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</si>
  <si>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</si>
  <si>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</si>
  <si>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</si>
  <si>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</si>
  <si>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</si>
  <si>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</si>
  <si>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</si>
  <si>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</si>
  <si>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</si>
  <si>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</si>
  <si>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</si>
  <si>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</si>
  <si>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</si>
  <si>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</si>
  <si>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</si>
  <si>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</si>
  <si>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</si>
  <si>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</si>
  <si>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</si>
  <si>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</si>
  <si>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</si>
  <si>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</si>
  <si>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</si>
  <si>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</si>
  <si>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</si>
  <si>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</si>
  <si>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</si>
  <si>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</si>
  <si>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</si>
  <si>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</si>
  <si>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</si>
  <si>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</si>
  <si>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</si>
  <si>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</si>
  <si>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</si>
  <si>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</si>
  <si>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</si>
  <si>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</si>
  <si>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</si>
  <si>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</si>
  <si>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</si>
  <si>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</si>
  <si>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</si>
  <si>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</si>
  <si>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</si>
  <si>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</si>
  <si>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</si>
  <si>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</si>
  <si>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</si>
  <si>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</si>
  <si>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</si>
  <si>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</si>
  <si>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</si>
  <si>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</si>
  <si>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</si>
  <si>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</si>
  <si>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</si>
  <si>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</si>
  <si>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</si>
  <si>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</si>
  <si>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</si>
  <si>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</si>
  <si>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</si>
  <si>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</si>
  <si>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</si>
  <si>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</si>
  <si>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</si>
  <si>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</si>
  <si>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</si>
  <si>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</si>
  <si>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</si>
  <si>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</si>
  <si>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</si>
  <si>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</si>
  <si>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</si>
  <si>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</si>
  <si>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</si>
  <si>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</si>
  <si>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</si>
  <si>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</si>
  <si>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</si>
  <si>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</si>
  <si>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</si>
  <si>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</si>
  <si>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</si>
  <si>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</si>
  <si>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</si>
  <si>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</si>
  <si>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</si>
  <si>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</si>
  <si>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</si>
  <si>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</si>
  <si>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</si>
  <si>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</si>
  <si>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</si>
  <si>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</si>
  <si>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</si>
  <si>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</si>
  <si>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</si>
  <si>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</si>
  <si>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</si>
  <si>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</si>
  <si>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</si>
  <si>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</si>
  <si>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</si>
  <si>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</si>
  <si>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</si>
  <si>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</si>
  <si>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</si>
  <si>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</si>
  <si>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</si>
  <si>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</si>
  <si>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</si>
  <si>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</si>
  <si>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</si>
  <si>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</si>
  <si>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</si>
  <si>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</si>
  <si>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</si>
  <si>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</si>
  <si>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</si>
  <si>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</si>
  <si>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</si>
  <si>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</si>
  <si>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</si>
  <si>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</si>
  <si>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</si>
  <si>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</si>
  <si>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</si>
  <si>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</si>
  <si>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</si>
  <si>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</si>
  <si>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</si>
  <si>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</si>
  <si>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</si>
  <si>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</si>
  <si>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</si>
  <si>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</si>
  <si>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</si>
  <si>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</si>
  <si>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</si>
  <si>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</si>
  <si>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</si>
  <si>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</si>
  <si>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</si>
  <si>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</si>
  <si>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</si>
  <si>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</si>
  <si>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</si>
  <si>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</si>
  <si>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</si>
  <si>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</si>
  <si>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</si>
  <si>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平成17年</t>
  </si>
  <si>
    <t>平成18年</t>
  </si>
  <si>
    <t>20年（値）</t>
  </si>
  <si>
    <t>20年（％）</t>
  </si>
  <si>
    <t>平成20年</t>
  </si>
  <si>
    <t>20年</t>
  </si>
  <si>
    <t>平成18年</t>
  </si>
  <si>
    <t>平成17年</t>
  </si>
  <si>
    <r>
      <t>4</t>
    </r>
    <r>
      <rPr>
        <sz val="11"/>
        <rFont val="ＭＳ Ｐゴシック"/>
        <family val="3"/>
      </rPr>
      <t>0品目合計</t>
    </r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</si>
  <si>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</si>
  <si>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</si>
  <si>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ゴム製品</t>
  </si>
  <si>
    <t>その他の農産物</t>
  </si>
  <si>
    <t>その他</t>
  </si>
  <si>
    <t>非鉄金属</t>
  </si>
  <si>
    <t>平成21年</t>
  </si>
  <si>
    <t>21年（値）</t>
  </si>
  <si>
    <t>21年（％）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</si>
  <si>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</si>
  <si>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</si>
  <si>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21年</t>
  </si>
  <si>
    <t>10，578 ㎡</t>
  </si>
  <si>
    <t>（平成21年5月分倉庫統計）</t>
  </si>
  <si>
    <t>平成21年5月</t>
  </si>
  <si>
    <t>4，379　㎡</t>
  </si>
  <si>
    <r>
      <t>144，838 m</t>
    </r>
    <r>
      <rPr>
        <sz val="8"/>
        <rFont val="ＭＳ Ｐゴシック"/>
        <family val="3"/>
      </rPr>
      <t>3</t>
    </r>
  </si>
  <si>
    <t>6，256 ㎡</t>
  </si>
  <si>
    <r>
      <t>　　　　　　　　　　　　　　　　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</si>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</sst>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  <font>
      <b/>
      <sz val="8"/>
      <color indexed="61"/>
      <name val="ＭＳ Ｐゴシック"/>
      <family val="3"/>
    </font>
    <font>
      <b/>
      <sz val="8"/>
      <color indexed="25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3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81" fontId="0" fillId="3" borderId="1" xfId="16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181" fontId="0" fillId="0" borderId="15" xfId="16" applyNumberFormat="1" applyBorder="1" applyAlignment="1">
      <alignment/>
    </xf>
    <xf numFmtId="181" fontId="0" fillId="3" borderId="15" xfId="16" applyNumberFormat="1" applyFill="1" applyBorder="1" applyAlignment="1">
      <alignment/>
    </xf>
    <xf numFmtId="0" fontId="6" fillId="0" borderId="0" xfId="0" applyFont="1" applyAlignment="1">
      <alignment/>
    </xf>
    <xf numFmtId="38" fontId="0" fillId="0" borderId="15" xfId="16" applyBorder="1" applyAlignment="1">
      <alignment/>
    </xf>
    <xf numFmtId="38" fontId="0" fillId="0" borderId="25" xfId="16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9" xfId="16" applyFont="1" applyBorder="1" applyAlignment="1">
      <alignment/>
    </xf>
    <xf numFmtId="38" fontId="0" fillId="0" borderId="33" xfId="16" applyBorder="1" applyAlignment="1">
      <alignment/>
    </xf>
    <xf numFmtId="181" fontId="0" fillId="3" borderId="11" xfId="16" applyNumberFormat="1" applyFont="1" applyFill="1" applyBorder="1" applyAlignment="1">
      <alignment/>
    </xf>
    <xf numFmtId="38" fontId="0" fillId="0" borderId="10" xfId="16" applyFill="1" applyBorder="1" applyAlignment="1">
      <alignment/>
    </xf>
    <xf numFmtId="0" fontId="0" fillId="0" borderId="12" xfId="0" applyBorder="1" applyAlignment="1">
      <alignment/>
    </xf>
    <xf numFmtId="178" fontId="0" fillId="0" borderId="1" xfId="0" applyNumberForma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1７６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平成21年5月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187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178</c:v>
                </c:pt>
                <c:pt idx="8">
                  <c:v>177</c:v>
                </c:pt>
                <c:pt idx="9">
                  <c:v>176</c:v>
                </c:pt>
                <c:pt idx="10">
                  <c:v>178</c:v>
                </c:pt>
              </c:numCache>
            </c:numRef>
          </c:val>
        </c:ser>
        <c:gapWidth val="400"/>
        <c:axId val="24771186"/>
        <c:axId val="2161408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平成21年5月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139.8</c:v>
                </c:pt>
                <c:pt idx="1">
                  <c:v>140.7</c:v>
                </c:pt>
                <c:pt idx="2">
                  <c:v>138</c:v>
                </c:pt>
                <c:pt idx="3">
                  <c:v>120.3</c:v>
                </c:pt>
                <c:pt idx="4">
                  <c:v>113</c:v>
                </c:pt>
                <c:pt idx="5">
                  <c:v>115.8</c:v>
                </c:pt>
                <c:pt idx="6">
                  <c:v>115.1</c:v>
                </c:pt>
                <c:pt idx="7">
                  <c:v>110.1</c:v>
                </c:pt>
                <c:pt idx="8">
                  <c:v>110.6</c:v>
                </c:pt>
                <c:pt idx="9">
                  <c:v>116.1</c:v>
                </c:pt>
                <c:pt idx="10">
                  <c:v>114.1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平成１８年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平成21年5月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185.5</c:v>
                </c:pt>
                <c:pt idx="1">
                  <c:v>186.7</c:v>
                </c:pt>
                <c:pt idx="2">
                  <c:v>189.8</c:v>
                </c:pt>
                <c:pt idx="3">
                  <c:v>190.2</c:v>
                </c:pt>
                <c:pt idx="4">
                  <c:v>191.7</c:v>
                </c:pt>
                <c:pt idx="5">
                  <c:v>198.8</c:v>
                </c:pt>
                <c:pt idx="6">
                  <c:v>201.7</c:v>
                </c:pt>
                <c:pt idx="7">
                  <c:v>204</c:v>
                </c:pt>
                <c:pt idx="8">
                  <c:v>205.5</c:v>
                </c:pt>
                <c:pt idx="9">
                  <c:v>214.4</c:v>
                </c:pt>
                <c:pt idx="10">
                  <c:v>217.1</c:v>
                </c:pt>
              </c:numCache>
            </c:numRef>
          </c:val>
          <c:smooth val="0"/>
        </c:ser>
        <c:marker val="1"/>
        <c:axId val="60309020"/>
        <c:axId val="5910269"/>
      </c:lineChart>
      <c:catAx>
        <c:axId val="6030902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0269"/>
        <c:crossesAt val="100"/>
        <c:auto val="1"/>
        <c:lblOffset val="100"/>
        <c:noMultiLvlLbl val="0"/>
      </c:catAx>
      <c:valAx>
        <c:axId val="5910269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9020"/>
        <c:crossesAt val="1"/>
        <c:crossBetween val="between"/>
        <c:dispUnits/>
        <c:majorUnit val="10"/>
        <c:minorUnit val="2"/>
      </c:valAx>
      <c:catAx>
        <c:axId val="247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71186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東部支部平成21年5月入庫高上位１０品目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ゴム製品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27236</c:v>
                </c:pt>
                <c:pt idx="1">
                  <c:v>22056</c:v>
                </c:pt>
                <c:pt idx="2">
                  <c:v>11780</c:v>
                </c:pt>
                <c:pt idx="3">
                  <c:v>3580</c:v>
                </c:pt>
                <c:pt idx="4">
                  <c:v>3528</c:v>
                </c:pt>
                <c:pt idx="5">
                  <c:v>3480</c:v>
                </c:pt>
                <c:pt idx="6">
                  <c:v>2850</c:v>
                </c:pt>
                <c:pt idx="7">
                  <c:v>1021</c:v>
                </c:pt>
                <c:pt idx="8">
                  <c:v>812</c:v>
                </c:pt>
                <c:pt idx="9">
                  <c:v>715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その他の食料工業品</c:v>
                </c:pt>
                <c:pt idx="8">
                  <c:v>ゴム製品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15248</c:v>
                </c:pt>
                <c:pt idx="1">
                  <c:v>21891</c:v>
                </c:pt>
                <c:pt idx="2">
                  <c:v>12014</c:v>
                </c:pt>
                <c:pt idx="3">
                  <c:v>4596</c:v>
                </c:pt>
                <c:pt idx="4">
                  <c:v>5536</c:v>
                </c:pt>
                <c:pt idx="5">
                  <c:v>5206</c:v>
                </c:pt>
                <c:pt idx="6">
                  <c:v>3547</c:v>
                </c:pt>
                <c:pt idx="7">
                  <c:v>1212</c:v>
                </c:pt>
                <c:pt idx="8">
                  <c:v>916</c:v>
                </c:pt>
                <c:pt idx="9">
                  <c:v>1298</c:v>
                </c:pt>
              </c:numCache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25"/>
          <c:y val="0.161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富士支部平成21年5月入庫高上位１０品目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044994"/>
        <c:axId val="11751763"/>
      </c:bar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2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清水支部平成21年5月入庫高上位１０品目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紙・パルプ</c:v>
                </c:pt>
                <c:pt idx="8">
                  <c:v>電気機械</c:v>
                </c:pt>
                <c:pt idx="9">
                  <c:v>その他の農産物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25476</c:v>
                </c:pt>
                <c:pt idx="1">
                  <c:v>23540</c:v>
                </c:pt>
                <c:pt idx="2">
                  <c:v>19363</c:v>
                </c:pt>
                <c:pt idx="3">
                  <c:v>10995</c:v>
                </c:pt>
                <c:pt idx="4">
                  <c:v>10309</c:v>
                </c:pt>
                <c:pt idx="5">
                  <c:v>10207</c:v>
                </c:pt>
                <c:pt idx="6">
                  <c:v>9955</c:v>
                </c:pt>
                <c:pt idx="7">
                  <c:v>8960</c:v>
                </c:pt>
                <c:pt idx="8">
                  <c:v>8911</c:v>
                </c:pt>
                <c:pt idx="9">
                  <c:v>8092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麦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紙・パルプ</c:v>
                </c:pt>
                <c:pt idx="8">
                  <c:v>電気機械</c:v>
                </c:pt>
                <c:pt idx="9">
                  <c:v>その他の農産物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18900</c:v>
                </c:pt>
                <c:pt idx="1">
                  <c:v>25667</c:v>
                </c:pt>
                <c:pt idx="2">
                  <c:v>39398</c:v>
                </c:pt>
                <c:pt idx="3">
                  <c:v>10835</c:v>
                </c:pt>
                <c:pt idx="4">
                  <c:v>20360</c:v>
                </c:pt>
                <c:pt idx="5">
                  <c:v>10854</c:v>
                </c:pt>
                <c:pt idx="6">
                  <c:v>15059</c:v>
                </c:pt>
                <c:pt idx="7">
                  <c:v>7172</c:v>
                </c:pt>
                <c:pt idx="8">
                  <c:v>8641</c:v>
                </c:pt>
                <c:pt idx="9">
                  <c:v>2526</c:v>
                </c:pt>
              </c:numCache>
            </c:numRef>
          </c:val>
        </c:ser>
        <c:axId val="38657004"/>
        <c:axId val="12368717"/>
      </c:bar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  <c:max val="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7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91825"/>
          <c:w val="0.09"/>
          <c:h val="0.0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9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その他の農産物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82683</c:v>
                </c:pt>
                <c:pt idx="1">
                  <c:v>18518</c:v>
                </c:pt>
                <c:pt idx="2">
                  <c:v>13843</c:v>
                </c:pt>
                <c:pt idx="3">
                  <c:v>5574</c:v>
                </c:pt>
                <c:pt idx="4">
                  <c:v>3810</c:v>
                </c:pt>
                <c:pt idx="5">
                  <c:v>3143</c:v>
                </c:pt>
                <c:pt idx="6">
                  <c:v>2408</c:v>
                </c:pt>
                <c:pt idx="7">
                  <c:v>2114</c:v>
                </c:pt>
                <c:pt idx="8">
                  <c:v>1384</c:v>
                </c:pt>
                <c:pt idx="9">
                  <c:v>1371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その他の農産物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73045</c:v>
                </c:pt>
                <c:pt idx="1">
                  <c:v>10832</c:v>
                </c:pt>
                <c:pt idx="2">
                  <c:v>16240</c:v>
                </c:pt>
                <c:pt idx="3">
                  <c:v>6392</c:v>
                </c:pt>
                <c:pt idx="4">
                  <c:v>3664</c:v>
                </c:pt>
                <c:pt idx="5">
                  <c:v>4042</c:v>
                </c:pt>
                <c:pt idx="6">
                  <c:v>6731</c:v>
                </c:pt>
                <c:pt idx="7">
                  <c:v>2068</c:v>
                </c:pt>
                <c:pt idx="8">
                  <c:v>1422</c:v>
                </c:pt>
                <c:pt idx="9">
                  <c:v>1997</c:v>
                </c:pt>
              </c:numCache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7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西部支部平成21年5月入庫高上位１０品目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10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1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米</c:v>
                </c:pt>
                <c:pt idx="9">
                  <c:v>雑穀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208124</c:v>
                </c:pt>
                <c:pt idx="1">
                  <c:v>127023</c:v>
                </c:pt>
                <c:pt idx="2">
                  <c:v>92054</c:v>
                </c:pt>
                <c:pt idx="3">
                  <c:v>82064</c:v>
                </c:pt>
                <c:pt idx="4">
                  <c:v>66762</c:v>
                </c:pt>
                <c:pt idx="5">
                  <c:v>52630</c:v>
                </c:pt>
                <c:pt idx="6">
                  <c:v>47689</c:v>
                </c:pt>
                <c:pt idx="7">
                  <c:v>43590</c:v>
                </c:pt>
                <c:pt idx="8">
                  <c:v>42089</c:v>
                </c:pt>
                <c:pt idx="9">
                  <c:v>42000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米</c:v>
                </c:pt>
                <c:pt idx="9">
                  <c:v>雑穀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231094</c:v>
                </c:pt>
                <c:pt idx="1">
                  <c:v>102600</c:v>
                </c:pt>
                <c:pt idx="2">
                  <c:v>122500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40625</c:v>
                </c:pt>
                <c:pt idx="8">
                  <c:v>37961</c:v>
                </c:pt>
                <c:pt idx="9">
                  <c:v>37912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8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1425"/>
          <c:w val="0.08775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平成20年5月保管残高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缶詰・びん詰</c:v>
                  </c:pt>
                  <c:pt idx="8">
                    <c:v>米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231,094</c:v>
                  </c:pt>
                  <c:pt idx="1">
                    <c:v>102,600</c:v>
                  </c:pt>
                  <c:pt idx="2">
                    <c:v>122,500</c:v>
                  </c:pt>
                  <c:pt idx="3">
                    <c:v>80,703</c:v>
                  </c:pt>
                  <c:pt idx="4">
                    <c:v>71,849</c:v>
                  </c:pt>
                  <c:pt idx="5">
                    <c:v>60,642</c:v>
                  </c:pt>
                  <c:pt idx="6">
                    <c:v>53,050</c:v>
                  </c:pt>
                  <c:pt idx="7">
                    <c:v>40,625</c:v>
                  </c:pt>
                  <c:pt idx="8">
                    <c:v>37,961</c:v>
                  </c:pt>
                  <c:pt idx="9">
                    <c:v>37,912</c:v>
                  </c:pt>
                  <c:pt idx="10">
                    <c:v>338,345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231094</c:v>
                </c:pt>
                <c:pt idx="1">
                  <c:v>102600</c:v>
                </c:pt>
                <c:pt idx="2">
                  <c:v>122500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40625</c:v>
                </c:pt>
                <c:pt idx="8">
                  <c:v>37961</c:v>
                </c:pt>
                <c:pt idx="9">
                  <c:v>37912</c:v>
                </c:pt>
                <c:pt idx="10">
                  <c:v>338345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平成21年5月保管残高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缶詰・びん詰</c:v>
                  </c:pt>
                  <c:pt idx="8">
                    <c:v>米</c:v>
                  </c:pt>
                  <c:pt idx="9">
                    <c:v>雑穀</c:v>
                  </c:pt>
                  <c:pt idx="10">
                    <c:v>その他</c:v>
                  </c:pt>
                </c:lvl>
                <c:lvl>
                  <c:pt idx="0">
                    <c:v>208,124</c:v>
                  </c:pt>
                  <c:pt idx="1">
                    <c:v>127,023</c:v>
                  </c:pt>
                  <c:pt idx="2">
                    <c:v>92,054</c:v>
                  </c:pt>
                  <c:pt idx="3">
                    <c:v>82,064</c:v>
                  </c:pt>
                  <c:pt idx="4">
                    <c:v>66,762</c:v>
                  </c:pt>
                  <c:pt idx="5">
                    <c:v>52,630</c:v>
                  </c:pt>
                  <c:pt idx="6">
                    <c:v>47,689</c:v>
                  </c:pt>
                  <c:pt idx="7">
                    <c:v>43,590</c:v>
                  </c:pt>
                  <c:pt idx="8">
                    <c:v>42,089</c:v>
                  </c:pt>
                  <c:pt idx="9">
                    <c:v>42,000</c:v>
                  </c:pt>
                  <c:pt idx="10">
                    <c:v>336,403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208124</c:v>
                </c:pt>
                <c:pt idx="1">
                  <c:v>127023</c:v>
                </c:pt>
                <c:pt idx="2">
                  <c:v>92054</c:v>
                </c:pt>
                <c:pt idx="3">
                  <c:v>82064</c:v>
                </c:pt>
                <c:pt idx="4">
                  <c:v>66762</c:v>
                </c:pt>
                <c:pt idx="5">
                  <c:v>52630</c:v>
                </c:pt>
                <c:pt idx="6">
                  <c:v>47689</c:v>
                </c:pt>
                <c:pt idx="7">
                  <c:v>43590</c:v>
                </c:pt>
                <c:pt idx="8">
                  <c:v>42089</c:v>
                </c:pt>
                <c:pt idx="9">
                  <c:v>42000</c:v>
                </c:pt>
                <c:pt idx="10">
                  <c:v>336403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東部支部平成21年5月保管残高上位１０品目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25446</c:v>
                </c:pt>
                <c:pt idx="1">
                  <c:v>22045</c:v>
                </c:pt>
                <c:pt idx="2">
                  <c:v>10353</c:v>
                </c:pt>
                <c:pt idx="3">
                  <c:v>5205</c:v>
                </c:pt>
                <c:pt idx="4">
                  <c:v>4626</c:v>
                </c:pt>
                <c:pt idx="5">
                  <c:v>4601</c:v>
                </c:pt>
                <c:pt idx="6">
                  <c:v>3724</c:v>
                </c:pt>
                <c:pt idx="7">
                  <c:v>3625</c:v>
                </c:pt>
                <c:pt idx="8">
                  <c:v>3606</c:v>
                </c:pt>
                <c:pt idx="9">
                  <c:v>3567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非鉄金属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ゴム製品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28741</c:v>
                </c:pt>
                <c:pt idx="1">
                  <c:v>15422</c:v>
                </c:pt>
                <c:pt idx="2">
                  <c:v>9617</c:v>
                </c:pt>
                <c:pt idx="3">
                  <c:v>6471</c:v>
                </c:pt>
                <c:pt idx="4">
                  <c:v>5292</c:v>
                </c:pt>
                <c:pt idx="5">
                  <c:v>6292</c:v>
                </c:pt>
                <c:pt idx="6">
                  <c:v>3603</c:v>
                </c:pt>
                <c:pt idx="7">
                  <c:v>4086</c:v>
                </c:pt>
                <c:pt idx="8">
                  <c:v>4053</c:v>
                </c:pt>
                <c:pt idx="9">
                  <c:v>3452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2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5"/>
            <c:spPr>
              <a:pattFill prst="lgCheck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191,075</c:v>
                  </c:pt>
                  <c:pt idx="1">
                    <c:v>381,512</c:v>
                  </c:pt>
                  <c:pt idx="2">
                    <c:v>427,171</c:v>
                  </c:pt>
                  <c:pt idx="3">
                    <c:v>94,672</c:v>
                  </c:pt>
                  <c:pt idx="4">
                    <c:v>386,863</c:v>
                  </c:pt>
                  <c:pt idx="5">
                    <c:v>690,131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191075</c:v>
                </c:pt>
                <c:pt idx="1">
                  <c:v>381512</c:v>
                </c:pt>
                <c:pt idx="2">
                  <c:v>427171</c:v>
                </c:pt>
                <c:pt idx="3">
                  <c:v>94672</c:v>
                </c:pt>
                <c:pt idx="4">
                  <c:v>386863</c:v>
                </c:pt>
                <c:pt idx="5">
                  <c:v>690131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富士支部平成21年5月保管残高上位１０品目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2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清水支部平成21年5月保管残高上位１０品目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50234</c:v>
                </c:pt>
                <c:pt idx="1">
                  <c:v>41064</c:v>
                </c:pt>
                <c:pt idx="2">
                  <c:v>39763</c:v>
                </c:pt>
                <c:pt idx="3">
                  <c:v>34955</c:v>
                </c:pt>
                <c:pt idx="4">
                  <c:v>27060</c:v>
                </c:pt>
                <c:pt idx="5">
                  <c:v>24001</c:v>
                </c:pt>
                <c:pt idx="6">
                  <c:v>18129</c:v>
                </c:pt>
                <c:pt idx="7">
                  <c:v>15766</c:v>
                </c:pt>
                <c:pt idx="8">
                  <c:v>15705</c:v>
                </c:pt>
                <c:pt idx="9">
                  <c:v>15314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飲料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58003</c:v>
                </c:pt>
                <c:pt idx="1">
                  <c:v>37172</c:v>
                </c:pt>
                <c:pt idx="2">
                  <c:v>36931</c:v>
                </c:pt>
                <c:pt idx="3">
                  <c:v>30124</c:v>
                </c:pt>
                <c:pt idx="4">
                  <c:v>29530</c:v>
                </c:pt>
                <c:pt idx="5">
                  <c:v>25636</c:v>
                </c:pt>
                <c:pt idx="6">
                  <c:v>17001</c:v>
                </c:pt>
                <c:pt idx="7">
                  <c:v>27797</c:v>
                </c:pt>
                <c:pt idx="8">
                  <c:v>13697</c:v>
                </c:pt>
                <c:pt idx="9">
                  <c:v>11483</c:v>
                </c:pt>
              </c:numCache>
            </c:numRef>
          </c:val>
        </c:ser>
        <c:axId val="11271186"/>
        <c:axId val="34331811"/>
      </c:bar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静岡支部平成21年5月保管残高上位１０品目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0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5"/>
          <c:y val="0.297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駿遠支部平成21年5月保管残高上位１０品目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その他の農産物</c:v>
                </c:pt>
                <c:pt idx="6">
                  <c:v>鉄鋼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67416</c:v>
                </c:pt>
                <c:pt idx="1">
                  <c:v>15592</c:v>
                </c:pt>
                <c:pt idx="2">
                  <c:v>9150</c:v>
                </c:pt>
                <c:pt idx="3">
                  <c:v>8017</c:v>
                </c:pt>
                <c:pt idx="4">
                  <c:v>7984</c:v>
                </c:pt>
                <c:pt idx="5">
                  <c:v>6313</c:v>
                </c:pt>
                <c:pt idx="6">
                  <c:v>6245</c:v>
                </c:pt>
                <c:pt idx="7">
                  <c:v>5893</c:v>
                </c:pt>
                <c:pt idx="8">
                  <c:v>4190</c:v>
                </c:pt>
                <c:pt idx="9">
                  <c:v>3163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合成樹脂</c:v>
                </c:pt>
                <c:pt idx="3">
                  <c:v>化学肥料</c:v>
                </c:pt>
                <c:pt idx="4">
                  <c:v>その他の食料工業品</c:v>
                </c:pt>
                <c:pt idx="5">
                  <c:v>その他の農産物</c:v>
                </c:pt>
                <c:pt idx="6">
                  <c:v>鉄鋼</c:v>
                </c:pt>
                <c:pt idx="7">
                  <c:v>非鉄金属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44453</c:v>
                </c:pt>
                <c:pt idx="1">
                  <c:v>15764</c:v>
                </c:pt>
                <c:pt idx="2">
                  <c:v>6650</c:v>
                </c:pt>
                <c:pt idx="3">
                  <c:v>7960</c:v>
                </c:pt>
                <c:pt idx="4">
                  <c:v>9394</c:v>
                </c:pt>
                <c:pt idx="5">
                  <c:v>6295</c:v>
                </c:pt>
                <c:pt idx="6">
                  <c:v>6697</c:v>
                </c:pt>
                <c:pt idx="7">
                  <c:v>2505</c:v>
                </c:pt>
                <c:pt idx="8">
                  <c:v>6011</c:v>
                </c:pt>
                <c:pt idx="9">
                  <c:v>2919</c:v>
                </c:pt>
              </c:numCache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7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9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西部支部平成21年5月保管残高上位１０品目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551408"/>
        <c:axId val="42527217"/>
      </c:bar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51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  <c:pt idx="9">
                  <c:v>100</c:v>
                </c:pt>
                <c:pt idx="10">
                  <c:v>104.8</c:v>
                </c:pt>
                <c:pt idx="11">
                  <c:v>101.4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93.5</c:v>
                </c:pt>
                <c:pt idx="1">
                  <c:v>90.4</c:v>
                </c:pt>
                <c:pt idx="2">
                  <c:v>93.3</c:v>
                </c:pt>
                <c:pt idx="3">
                  <c:v>85.9</c:v>
                </c:pt>
                <c:pt idx="4">
                  <c:v>97.9</c:v>
                </c:pt>
              </c:numCache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006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factor"/>
          <c:yMode val="factor"/>
          <c:x val="0.19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  <c:pt idx="9">
                  <c:v>92.5</c:v>
                </c:pt>
                <c:pt idx="10">
                  <c:v>92.8</c:v>
                </c:pt>
                <c:pt idx="11">
                  <c:v>78.6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61.3</c:v>
                </c:pt>
                <c:pt idx="1">
                  <c:v>59.8</c:v>
                </c:pt>
                <c:pt idx="2">
                  <c:v>58.4</c:v>
                </c:pt>
                <c:pt idx="3">
                  <c:v>65.6</c:v>
                </c:pt>
                <c:pt idx="4">
                  <c:v>79.5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49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　　　　　　　　　　　　　　　　静岡県倉庫協会
</a:t>
            </a:r>
          </a:p>
        </c:rich>
      </c:tx>
      <c:layout>
        <c:manualLayout>
          <c:xMode val="factor"/>
          <c:yMode val="factor"/>
          <c:x val="0.2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25"/>
          <c:w val="0.986"/>
          <c:h val="0.9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061998"/>
        <c:axId val="52013663"/>
      </c:lineChart>
      <c:catAx>
        <c:axId val="4306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3663"/>
        <c:crosses val="autoZero"/>
        <c:auto val="1"/>
        <c:lblOffset val="100"/>
        <c:noMultiLvlLbl val="0"/>
      </c:catAx>
      <c:valAx>
        <c:axId val="52013663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19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89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  <c:pt idx="9">
                  <c:v>16</c:v>
                </c:pt>
                <c:pt idx="10">
                  <c:v>14.4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12</c:v>
                </c:pt>
                <c:pt idx="1">
                  <c:v>11.2</c:v>
                </c:pt>
                <c:pt idx="2">
                  <c:v>11.2</c:v>
                </c:pt>
                <c:pt idx="3">
                  <c:v>13.5</c:v>
                </c:pt>
                <c:pt idx="4">
                  <c:v>13.4</c:v>
                </c:pt>
              </c:numCache>
            </c:numRef>
          </c:val>
          <c:smooth val="0"/>
        </c:ser>
        <c:marker val="1"/>
        <c:axId val="65469784"/>
        <c:axId val="52357145"/>
      </c:lineChart>
      <c:catAx>
        <c:axId val="654697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7145"/>
        <c:crosses val="autoZero"/>
        <c:auto val="1"/>
        <c:lblOffset val="100"/>
        <c:noMultiLvlLbl val="0"/>
      </c:catAx>
      <c:valAx>
        <c:axId val="5235714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97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　　　　　　　　　　　　　静岡県倉庫協会</a:t>
            </a:r>
          </a:p>
        </c:rich>
      </c:tx>
      <c:layout>
        <c:manualLayout>
          <c:xMode val="factor"/>
          <c:yMode val="factor"/>
          <c:x val="0.2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  <c:pt idx="9">
                  <c:v>26.8</c:v>
                </c:pt>
                <c:pt idx="10">
                  <c:v>27.2</c:v>
                </c:pt>
                <c:pt idx="11">
                  <c:v>27.9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25.9</c:v>
                </c:pt>
                <c:pt idx="3">
                  <c:v>25.3</c:v>
                </c:pt>
                <c:pt idx="4">
                  <c:v>25.8</c:v>
                </c:pt>
              </c:numCache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22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平成21年5月倉庫使用状況(1～3類）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136658</c:v>
                </c:pt>
                <c:pt idx="1">
                  <c:v>223313</c:v>
                </c:pt>
                <c:pt idx="2">
                  <c:v>242558</c:v>
                </c:pt>
                <c:pt idx="3">
                  <c:v>58182</c:v>
                </c:pt>
                <c:pt idx="4">
                  <c:v>275437</c:v>
                </c:pt>
                <c:pt idx="5">
                  <c:v>419825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54417</c:v>
                </c:pt>
                <c:pt idx="1">
                  <c:v>158199</c:v>
                </c:pt>
                <c:pt idx="2">
                  <c:v>184613</c:v>
                </c:pt>
                <c:pt idx="3">
                  <c:v>36490</c:v>
                </c:pt>
                <c:pt idx="4">
                  <c:v>111426</c:v>
                </c:pt>
                <c:pt idx="5">
                  <c:v>270306</c:v>
                </c:pt>
              </c:numCache>
            </c:numRef>
          </c:val>
          <c:shape val="box"/>
        </c:ser>
        <c:overlap val="100"/>
        <c:shape val="box"/>
        <c:axId val="53192422"/>
        <c:axId val="8969751"/>
      </c:bar3D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　　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10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524044"/>
        <c:axId val="52063213"/>
      </c:lineChart>
      <c:catAx>
        <c:axId val="505240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3213"/>
        <c:crosses val="autoZero"/>
        <c:auto val="1"/>
        <c:lblOffset val="100"/>
        <c:noMultiLvlLbl val="0"/>
      </c:catAx>
      <c:valAx>
        <c:axId val="5206321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240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19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  <c:pt idx="9">
                  <c:v>20.3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13.6</c:v>
                </c:pt>
                <c:pt idx="1">
                  <c:v>16.7</c:v>
                </c:pt>
                <c:pt idx="2">
                  <c:v>19.2</c:v>
                </c:pt>
                <c:pt idx="3">
                  <c:v>16.9</c:v>
                </c:pt>
                <c:pt idx="4">
                  <c:v>16.3</c:v>
                </c:pt>
              </c:numCache>
            </c:numRef>
          </c:val>
          <c:smooth val="0"/>
        </c:ser>
        <c:axId val="65915734"/>
        <c:axId val="56370695"/>
      </c:lineChart>
      <c:catAx>
        <c:axId val="659157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0695"/>
        <c:crosses val="autoZero"/>
        <c:auto val="1"/>
        <c:lblOffset val="100"/>
        <c:noMultiLvlLbl val="0"/>
      </c:catAx>
      <c:valAx>
        <c:axId val="5637069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57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19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  <c:pt idx="9">
                  <c:v>38.6</c:v>
                </c:pt>
                <c:pt idx="10">
                  <c:v>37.4</c:v>
                </c:pt>
                <c:pt idx="11">
                  <c:v>36.8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34.2</c:v>
                </c:pt>
                <c:pt idx="1">
                  <c:v>34.5</c:v>
                </c:pt>
                <c:pt idx="2">
                  <c:v>36.2</c:v>
                </c:pt>
                <c:pt idx="3">
                  <c:v>34.8</c:v>
                </c:pt>
                <c:pt idx="4">
                  <c:v>35.1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37574208"/>
        <c:axId val="2623553"/>
      </c:lineChart>
      <c:catAx>
        <c:axId val="375742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42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3611978"/>
        <c:axId val="11181211"/>
      </c:lineChart>
      <c:catAx>
        <c:axId val="236119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81211"/>
        <c:crosses val="autoZero"/>
        <c:auto val="1"/>
        <c:lblOffset val="100"/>
        <c:noMultiLvlLbl val="0"/>
      </c:catAx>
      <c:valAx>
        <c:axId val="11181211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19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入庫高の推移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  <c:pt idx="9">
                  <c:v>41.6</c:v>
                </c:pt>
                <c:pt idx="10">
                  <c:v>35</c:v>
                </c:pt>
                <c:pt idx="11">
                  <c:v>33.5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28.1</c:v>
                </c:pt>
                <c:pt idx="1">
                  <c:v>35.6</c:v>
                </c:pt>
                <c:pt idx="2">
                  <c:v>40.9</c:v>
                </c:pt>
                <c:pt idx="3">
                  <c:v>53.1</c:v>
                </c:pt>
                <c:pt idx="4">
                  <c:v>36.7</c:v>
                </c:pt>
              </c:numCache>
            </c:numRef>
          </c:val>
          <c:smooth val="0"/>
        </c:ser>
        <c:marker val="1"/>
        <c:axId val="33522036"/>
        <c:axId val="33262869"/>
      </c:lineChart>
      <c:catAx>
        <c:axId val="335220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62869"/>
        <c:crosses val="autoZero"/>
        <c:auto val="1"/>
        <c:lblOffset val="100"/>
        <c:noMultiLvlLbl val="0"/>
      </c:catAx>
      <c:valAx>
        <c:axId val="33262869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2203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保管残高の推移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  <c:pt idx="9">
                  <c:v>33.2</c:v>
                </c:pt>
                <c:pt idx="10">
                  <c:v>35.7</c:v>
                </c:pt>
                <c:pt idx="11">
                  <c:v>33.7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32.6</c:v>
                </c:pt>
                <c:pt idx="1">
                  <c:v>33.2</c:v>
                </c:pt>
                <c:pt idx="2">
                  <c:v>34.9</c:v>
                </c:pt>
                <c:pt idx="3">
                  <c:v>32.2</c:v>
                </c:pt>
                <c:pt idx="4">
                  <c:v>35.3</c:v>
                </c:pt>
              </c:numCache>
            </c:numRef>
          </c:val>
          <c:smooth val="0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303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331688"/>
        <c:axId val="66767465"/>
      </c:lineChart>
      <c:catAx>
        <c:axId val="223316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7465"/>
        <c:crosses val="autoZero"/>
        <c:auto val="1"/>
        <c:lblOffset val="100"/>
        <c:noMultiLvlLbl val="0"/>
      </c:catAx>
      <c:valAx>
        <c:axId val="66767465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316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入庫高の推移　　　　　　　　　　　　　　　　　　静岡県倉庫協会</a:t>
            </a:r>
          </a:p>
        </c:rich>
      </c:tx>
      <c:layout>
        <c:manualLayout>
          <c:xMode val="factor"/>
          <c:yMode val="factor"/>
          <c:x val="0.201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  <c:pt idx="9">
                  <c:v>13.5</c:v>
                </c:pt>
                <c:pt idx="10">
                  <c:v>11.8</c:v>
                </c:pt>
                <c:pt idx="11">
                  <c:v>12.7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9.4</c:v>
                </c:pt>
                <c:pt idx="1">
                  <c:v>10.4</c:v>
                </c:pt>
                <c:pt idx="2">
                  <c:v>13.7</c:v>
                </c:pt>
                <c:pt idx="3">
                  <c:v>13.6</c:v>
                </c:pt>
                <c:pt idx="4">
                  <c:v>14.1</c:v>
                </c:pt>
              </c:numCache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627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月末保管残高の推移　　　　　　　　　　　　　　静岡県倉庫協会</a:t>
            </a:r>
          </a:p>
        </c:rich>
      </c:tx>
      <c:layout>
        <c:manualLayout>
          <c:xMode val="factor"/>
          <c:yMode val="factor"/>
          <c:x val="0.19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  <c:pt idx="9">
                  <c:v>13.5</c:v>
                </c:pt>
                <c:pt idx="10">
                  <c:v>13.2</c:v>
                </c:pt>
                <c:pt idx="11">
                  <c:v>12.2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11.9</c:v>
                </c:pt>
                <c:pt idx="1">
                  <c:v>12.3</c:v>
                </c:pt>
                <c:pt idx="2">
                  <c:v>13.3</c:v>
                </c:pt>
                <c:pt idx="3">
                  <c:v>13.8</c:v>
                </c:pt>
                <c:pt idx="4">
                  <c:v>14.8</c:v>
                </c:pt>
              </c:numCache>
            </c:numRef>
          </c:val>
          <c:smooth val="0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56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駿遠支部　回転率の推移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198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58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  <c:pt idx="9">
                  <c:v>88.5</c:v>
                </c:pt>
                <c:pt idx="10">
                  <c:v>79.9</c:v>
                </c:pt>
                <c:pt idx="11">
                  <c:v>75.4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58.3</c:v>
                </c:pt>
                <c:pt idx="1">
                  <c:v>60.6</c:v>
                </c:pt>
                <c:pt idx="2">
                  <c:v>70.7</c:v>
                </c:pt>
                <c:pt idx="3">
                  <c:v>69.6</c:v>
                </c:pt>
                <c:pt idx="4">
                  <c:v>66.6</c:v>
                </c:pt>
              </c:numCache>
            </c:numRef>
          </c:val>
          <c:smooth val="0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61201"/>
        <c:crosses val="autoZero"/>
        <c:auto val="1"/>
        <c:lblOffset val="100"/>
        <c:noMultiLvlLbl val="0"/>
      </c:catAx>
      <c:valAx>
        <c:axId val="55461201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188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入庫高の推移　　　　　　　　　　　　　　　　静岡県倉庫協会</a:t>
            </a:r>
          </a:p>
        </c:rich>
      </c:tx>
      <c:layout>
        <c:manualLayout>
          <c:xMode val="factor"/>
          <c:yMode val="factor"/>
          <c:x val="0.21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  <c:pt idx="9">
                  <c:v>25.2</c:v>
                </c:pt>
                <c:pt idx="10">
                  <c:v>24.7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14.3</c:v>
                </c:pt>
                <c:pt idx="1">
                  <c:v>12.8</c:v>
                </c:pt>
                <c:pt idx="2">
                  <c:v>16.6</c:v>
                </c:pt>
                <c:pt idx="3">
                  <c:v>13.5</c:v>
                </c:pt>
                <c:pt idx="4">
                  <c:v>11.3</c:v>
                </c:pt>
              </c:numCache>
            </c:numRef>
          </c:val>
          <c:smooth val="0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19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月末保管残高の推移 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              静岡県倉庫協会</a:t>
            </a:r>
          </a:p>
        </c:rich>
      </c:tx>
      <c:layout>
        <c:manualLayout>
          <c:xMode val="factor"/>
          <c:yMode val="factor"/>
          <c:x val="0.22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  <c:pt idx="9">
                  <c:v>27.7</c:v>
                </c:pt>
                <c:pt idx="10">
                  <c:v>28.5</c:v>
                </c:pt>
                <c:pt idx="11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29</c:v>
                </c:pt>
                <c:pt idx="1">
                  <c:v>28</c:v>
                </c:pt>
                <c:pt idx="2">
                  <c:v>26.5</c:v>
                </c:pt>
                <c:pt idx="3">
                  <c:v>25.4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0363"/>
        <c:crosses val="autoZero"/>
        <c:auto val="1"/>
        <c:lblOffset val="100"/>
        <c:noMultiLvlLbl val="0"/>
      </c:catAx>
      <c:valAx>
        <c:axId val="552036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99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西部支部　回転率の推移　　　　　　　　　　　　　　　静岡県倉庫協会</a:t>
            </a:r>
          </a:p>
        </c:rich>
      </c:tx>
      <c:layout>
        <c:manualLayout>
          <c:xMode val="factor"/>
          <c:yMode val="factor"/>
          <c:x val="0.224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平成20年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6229"/>
        <c:crosses val="autoZero"/>
        <c:auto val="1"/>
        <c:lblOffset val="100"/>
        <c:noMultiLvlLbl val="0"/>
      </c:catAx>
      <c:valAx>
        <c:axId val="44496229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83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  <c:pt idx="9">
                  <c:v>120</c:v>
                </c:pt>
                <c:pt idx="10">
                  <c:v>120.3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116.1</c:v>
                </c:pt>
                <c:pt idx="1">
                  <c:v>114.5</c:v>
                </c:pt>
                <c:pt idx="2">
                  <c:v>114.7</c:v>
                </c:pt>
                <c:pt idx="3">
                  <c:v>111.1</c:v>
                </c:pt>
                <c:pt idx="4">
                  <c:v>114</c:v>
                </c:pt>
              </c:numCache>
            </c:numRef>
          </c:val>
          <c:smooth val="0"/>
        </c:ser>
        <c:marker val="1"/>
        <c:axId val="29388762"/>
        <c:axId val="63172267"/>
      </c:lineChart>
      <c:cat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87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  <c:max val="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94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雑穀</c:v>
                </c:pt>
                <c:pt idx="8">
                  <c:v>缶詰・びん詰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160138</c:v>
                </c:pt>
                <c:pt idx="1">
                  <c:v>111186</c:v>
                </c:pt>
                <c:pt idx="2">
                  <c:v>74418</c:v>
                </c:pt>
                <c:pt idx="3">
                  <c:v>40617</c:v>
                </c:pt>
                <c:pt idx="4">
                  <c:v>39781</c:v>
                </c:pt>
                <c:pt idx="5">
                  <c:v>26941</c:v>
                </c:pt>
                <c:pt idx="6">
                  <c:v>26729</c:v>
                </c:pt>
                <c:pt idx="7">
                  <c:v>26136</c:v>
                </c:pt>
                <c:pt idx="8">
                  <c:v>25319</c:v>
                </c:pt>
                <c:pt idx="9">
                  <c:v>19210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雑穀</c:v>
                </c:pt>
                <c:pt idx="8">
                  <c:v>缶詰・びん詰</c:v>
                </c:pt>
                <c:pt idx="9">
                  <c:v>その他の機械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151026</c:v>
                </c:pt>
                <c:pt idx="1">
                  <c:v>134261</c:v>
                </c:pt>
                <c:pt idx="2">
                  <c:v>109001</c:v>
                </c:pt>
                <c:pt idx="3">
                  <c:v>38766</c:v>
                </c:pt>
                <c:pt idx="4">
                  <c:v>44545</c:v>
                </c:pt>
                <c:pt idx="5">
                  <c:v>39686</c:v>
                </c:pt>
                <c:pt idx="6">
                  <c:v>30175</c:v>
                </c:pt>
                <c:pt idx="7">
                  <c:v>19363</c:v>
                </c:pt>
                <c:pt idx="8">
                  <c:v>27307</c:v>
                </c:pt>
                <c:pt idx="9">
                  <c:v>31242</c:v>
                </c:pt>
              </c:numCache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0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25"/>
          <c:y val="0.2522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平成21年5月入庫高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その他の製造工業品</c:v>
                  </c:pt>
                  <c:pt idx="7">
                    <c:v>雑穀</c:v>
                  </c:pt>
                  <c:pt idx="8">
                    <c:v>缶詰・びん詰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160,138 </c:v>
                  </c:pt>
                  <c:pt idx="1">
                    <c:v>111,186 </c:v>
                  </c:pt>
                  <c:pt idx="2">
                    <c:v>74,418 </c:v>
                  </c:pt>
                  <c:pt idx="3">
                    <c:v>40,617 </c:v>
                  </c:pt>
                  <c:pt idx="4">
                    <c:v>39,781 </c:v>
                  </c:pt>
                  <c:pt idx="5">
                    <c:v>26,941 </c:v>
                  </c:pt>
                  <c:pt idx="6">
                    <c:v>26,729 </c:v>
                  </c:pt>
                  <c:pt idx="7">
                    <c:v>26,136 </c:v>
                  </c:pt>
                  <c:pt idx="8">
                    <c:v>25,319 </c:v>
                  </c:pt>
                  <c:pt idx="9">
                    <c:v>19,210 </c:v>
                  </c:pt>
                  <c:pt idx="10">
                    <c:v>115,785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160138</c:v>
                </c:pt>
                <c:pt idx="1">
                  <c:v>111186</c:v>
                </c:pt>
                <c:pt idx="2">
                  <c:v>74418</c:v>
                </c:pt>
                <c:pt idx="3">
                  <c:v>40617</c:v>
                </c:pt>
                <c:pt idx="4">
                  <c:v>39781</c:v>
                </c:pt>
                <c:pt idx="5">
                  <c:v>26941</c:v>
                </c:pt>
                <c:pt idx="6">
                  <c:v>26729</c:v>
                </c:pt>
                <c:pt idx="7">
                  <c:v>26136</c:v>
                </c:pt>
                <c:pt idx="8">
                  <c:v>25319</c:v>
                </c:pt>
                <c:pt idx="9">
                  <c:v>19210</c:v>
                </c:pt>
                <c:pt idx="10">
                  <c:v>115785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平成20年5月入庫高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65"/>
          <c:w val="0.8885"/>
          <c:h val="0.752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飲料</c:v>
                  </c:pt>
                  <c:pt idx="1">
                    <c:v>紙・パルプ</c:v>
                  </c:pt>
                  <c:pt idx="2">
                    <c:v>電気機械</c:v>
                  </c:pt>
                  <c:pt idx="3">
                    <c:v>雑品</c:v>
                  </c:pt>
                  <c:pt idx="4">
                    <c:v>その他の食料工業品</c:v>
                  </c:pt>
                  <c:pt idx="5">
                    <c:v>その他の日用品</c:v>
                  </c:pt>
                  <c:pt idx="6">
                    <c:v>その他の製造工業品</c:v>
                  </c:pt>
                  <c:pt idx="7">
                    <c:v>雑穀</c:v>
                  </c:pt>
                  <c:pt idx="8">
                    <c:v>缶詰・びん詰</c:v>
                  </c:pt>
                  <c:pt idx="9">
                    <c:v>その他の機械</c:v>
                  </c:pt>
                  <c:pt idx="10">
                    <c:v>その他</c:v>
                  </c:pt>
                </c:lvl>
                <c:lvl>
                  <c:pt idx="0">
                    <c:v>151,026 </c:v>
                  </c:pt>
                  <c:pt idx="1">
                    <c:v>134,261 </c:v>
                  </c:pt>
                  <c:pt idx="2">
                    <c:v>109,001 </c:v>
                  </c:pt>
                  <c:pt idx="3">
                    <c:v>38,766 </c:v>
                  </c:pt>
                  <c:pt idx="4">
                    <c:v>44,545 </c:v>
                  </c:pt>
                  <c:pt idx="5">
                    <c:v>39,686 </c:v>
                  </c:pt>
                  <c:pt idx="6">
                    <c:v>30,175 </c:v>
                  </c:pt>
                  <c:pt idx="7">
                    <c:v>19,363 </c:v>
                  </c:pt>
                  <c:pt idx="8">
                    <c:v>27,307 </c:v>
                  </c:pt>
                  <c:pt idx="9">
                    <c:v>31,242 </c:v>
                  </c:pt>
                  <c:pt idx="10">
                    <c:v>167,999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151026</c:v>
                </c:pt>
                <c:pt idx="1">
                  <c:v>134261</c:v>
                </c:pt>
                <c:pt idx="2">
                  <c:v>109001</c:v>
                </c:pt>
                <c:pt idx="3">
                  <c:v>38766</c:v>
                </c:pt>
                <c:pt idx="4">
                  <c:v>44545</c:v>
                </c:pt>
                <c:pt idx="5">
                  <c:v>39686</c:v>
                </c:pt>
                <c:pt idx="6">
                  <c:v>30175</c:v>
                </c:pt>
                <c:pt idx="7">
                  <c:v>19363</c:v>
                </c:pt>
                <c:pt idx="8">
                  <c:v>27307</c:v>
                </c:pt>
                <c:pt idx="9">
                  <c:v>31242</c:v>
                </c:pt>
                <c:pt idx="10">
                  <c:v>167999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6662604トン224
トン
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793,371トン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</cdr:y>
    </cdr:from>
    <cdr:to>
      <cdr:x>0.956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0.006</cdr:y>
    </cdr:from>
    <cdr:to>
      <cdr:x>0.93525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"/>
        <a:ext cx="71723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0.77625</cdr:x>
      <cdr:y>0.00875</cdr:y>
    </cdr:from>
    <cdr:to>
      <cdr:x>0.9255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0.131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0.4945</cdr:x>
      <cdr:y>0.256</cdr:y>
    </cdr:from>
    <cdr:to>
      <cdr:x>0.788</cdr:x>
      <cdr:y>0.36075</cdr:y>
    </cdr:to>
    <cdr:sp>
      <cdr:nvSpPr>
        <cdr:cNvPr id="3" name="TextBox 4"/>
        <cdr:cNvSpPr txBox="1">
          <a:spLocks noChangeArrowheads="1"/>
        </cdr:cNvSpPr>
      </cdr:nvSpPr>
      <cdr:spPr>
        <a:xfrm>
          <a:off x="4895850" y="1466850"/>
          <a:ext cx="291465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0.42125</cdr:x>
      <cdr:y>0.777</cdr:y>
    </cdr:from>
    <cdr:to>
      <cdr:x>0.7195</cdr:x>
      <cdr:y>0.81725</cdr:y>
    </cdr:to>
    <cdr:sp>
      <cdr:nvSpPr>
        <cdr:cNvPr id="4" name="TextBox 5"/>
        <cdr:cNvSpPr txBox="1">
          <a:spLocks noChangeArrowheads="1"/>
        </cdr:cNvSpPr>
      </cdr:nvSpPr>
      <cdr:spPr>
        <a:xfrm>
          <a:off x="4171950" y="4476750"/>
          <a:ext cx="2952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0.131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1，177，281トン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1，140，428トン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0.015</cdr:y>
    </cdr:from>
    <cdr:to>
      <cdr:x>0.9555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>
      <xdr:nvSpPr>
        <xdr:cNvPr id="10" name="Line 20"/>
        <xdr:cNvSpPr>
          <a:spLocks/>
        </xdr:cNvSpPr>
      </xdr:nvSpPr>
      <xdr:spPr>
        <a:xfrm flipH="1">
          <a:off x="4838700" y="108489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>
      <xdr:nvSpPr>
        <xdr:cNvPr id="12" name="Line 22"/>
        <xdr:cNvSpPr>
          <a:spLocks/>
        </xdr:cNvSpPr>
      </xdr:nvSpPr>
      <xdr:spPr>
        <a:xfrm flipV="1">
          <a:off x="4857750" y="10839450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13" name="Line 23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4838700" y="10829925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>
      <xdr:nvSpPr>
        <xdr:cNvPr id="15" name="Line 25"/>
        <xdr:cNvSpPr>
          <a:spLocks/>
        </xdr:cNvSpPr>
      </xdr:nvSpPr>
      <xdr:spPr>
        <a:xfrm flipH="1">
          <a:off x="4819650" y="10972800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>
      <xdr:nvSpPr>
        <xdr:cNvPr id="16" name="Line 26"/>
        <xdr:cNvSpPr>
          <a:spLocks/>
        </xdr:cNvSpPr>
      </xdr:nvSpPr>
      <xdr:spPr>
        <a:xfrm flipH="1">
          <a:off x="4800600" y="10991850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</cdr:y>
    </cdr:from>
    <cdr:to>
      <cdr:x>0.95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0.021</cdr:y>
    </cdr:from>
    <cdr:to>
      <cdr:x>0.97125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6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0.18675</cdr:y>
    </cdr:from>
    <cdr:to>
      <cdr:x>0.99925</cdr:x>
      <cdr:y>0.823</cdr:y>
    </cdr:to>
    <cdr:sp>
      <cdr:nvSpPr>
        <cdr:cNvPr id="1" name="TextBox 8"/>
        <cdr:cNvSpPr txBox="1">
          <a:spLocks noChangeArrowheads="1"/>
        </cdr:cNvSpPr>
      </cdr:nvSpPr>
      <cdr:spPr>
        <a:xfrm>
          <a:off x="6943725" y="514350"/>
          <a:ext cx="571500" cy="1771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</a:t>
          </a:r>
        </a:p>
      </cdr:txBody>
    </cdr:sp>
  </cdr:relSizeAnchor>
  <cdr:relSizeAnchor xmlns:cdr="http://schemas.openxmlformats.org/drawingml/2006/chartDrawing">
    <cdr:from>
      <cdr:x>0.39275</cdr:x>
      <cdr:y>0.33025</cdr:y>
    </cdr:from>
    <cdr:to>
      <cdr:x>0.481</cdr:x>
      <cdr:y>0.43175</cdr:y>
    </cdr:to>
    <cdr:sp>
      <cdr:nvSpPr>
        <cdr:cNvPr id="2" name="TextBox 9"/>
        <cdr:cNvSpPr txBox="1">
          <a:spLocks noChangeArrowheads="1"/>
        </cdr:cNvSpPr>
      </cdr:nvSpPr>
      <cdr:spPr>
        <a:xfrm>
          <a:off x="2952750" y="914400"/>
          <a:ext cx="666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0.38875</cdr:y>
    </cdr:from>
    <cdr:to>
      <cdr:x>1</cdr:x>
      <cdr:y>0.8835</cdr:y>
    </cdr:to>
    <cdr:sp>
      <cdr:nvSpPr>
        <cdr:cNvPr id="1" name="TextBox 8"/>
        <cdr:cNvSpPr txBox="1">
          <a:spLocks noChangeArrowheads="1"/>
        </cdr:cNvSpPr>
      </cdr:nvSpPr>
      <cdr:spPr>
        <a:xfrm>
          <a:off x="6696075" y="962025"/>
          <a:ext cx="828675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平成17年
平成18年
平成19年
</a:t>
          </a:r>
        </a:p>
      </cdr:txBody>
    </cdr:sp>
  </cdr:relSizeAnchor>
  <cdr:relSizeAnchor xmlns:cdr="http://schemas.openxmlformats.org/drawingml/2006/chartDrawing">
    <cdr:from>
      <cdr:x>0.39425</cdr:x>
      <cdr:y>0.50375</cdr:y>
    </cdr:from>
    <cdr:to>
      <cdr:x>0.4995</cdr:x>
      <cdr:y>0.6485</cdr:y>
    </cdr:to>
    <cdr:sp>
      <cdr:nvSpPr>
        <cdr:cNvPr id="2" name="TextBox 9"/>
        <cdr:cNvSpPr txBox="1">
          <a:spLocks noChangeArrowheads="1"/>
        </cdr:cNvSpPr>
      </cdr:nvSpPr>
      <cdr:spPr>
        <a:xfrm>
          <a:off x="2962275" y="1247775"/>
          <a:ext cx="790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0.43275</cdr:y>
    </cdr:from>
    <cdr:to>
      <cdr:x>1</cdr:x>
      <cdr:y>0.942</cdr:y>
    </cdr:to>
    <cdr:sp>
      <cdr:nvSpPr>
        <cdr:cNvPr id="1" name="TextBox 8"/>
        <cdr:cNvSpPr txBox="1">
          <a:spLocks noChangeArrowheads="1"/>
        </cdr:cNvSpPr>
      </cdr:nvSpPr>
      <cdr:spPr>
        <a:xfrm>
          <a:off x="7134225" y="1228725"/>
          <a:ext cx="400050" cy="1447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
</a:t>
          </a:r>
        </a:p>
      </cdr:txBody>
    </cdr:sp>
  </cdr:relSizeAnchor>
  <cdr:relSizeAnchor xmlns:cdr="http://schemas.openxmlformats.org/drawingml/2006/chartDrawing">
    <cdr:from>
      <cdr:x>0.41</cdr:x>
      <cdr:y>0.50575</cdr:y>
    </cdr:from>
    <cdr:to>
      <cdr:x>0.49125</cdr:x>
      <cdr:y>0.6065</cdr:y>
    </cdr:to>
    <cdr:sp>
      <cdr:nvSpPr>
        <cdr:cNvPr id="2" name="TextBox 9"/>
        <cdr:cNvSpPr txBox="1">
          <a:spLocks noChangeArrowheads="1"/>
        </cdr:cNvSpPr>
      </cdr:nvSpPr>
      <cdr:spPr>
        <a:xfrm>
          <a:off x="3086100" y="143827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0.5035</cdr:y>
    </cdr:from>
    <cdr:to>
      <cdr:x>1</cdr:x>
      <cdr:y>0.88925</cdr:y>
    </cdr:to>
    <cdr:sp>
      <cdr:nvSpPr>
        <cdr:cNvPr id="2" name="TextBox 10"/>
        <cdr:cNvSpPr txBox="1">
          <a:spLocks noChangeArrowheads="1"/>
        </cdr:cNvSpPr>
      </cdr:nvSpPr>
      <cdr:spPr>
        <a:xfrm>
          <a:off x="6962775" y="1447800"/>
          <a:ext cx="552450" cy="1104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平成18年
平成20年
</a:t>
          </a:r>
        </a:p>
      </cdr:txBody>
    </cdr:sp>
  </cdr:relSizeAnchor>
  <cdr:relSizeAnchor xmlns:cdr="http://schemas.openxmlformats.org/drawingml/2006/chartDrawing">
    <cdr:from>
      <cdr:x>0.3955</cdr:x>
      <cdr:y>0.59975</cdr:y>
    </cdr:from>
    <cdr:to>
      <cdr:x>0.505</cdr:x>
      <cdr:y>0.72975</cdr:y>
    </cdr:to>
    <cdr:sp>
      <cdr:nvSpPr>
        <cdr:cNvPr id="3" name="TextBox 11"/>
        <cdr:cNvSpPr txBox="1">
          <a:spLocks noChangeArrowheads="1"/>
        </cdr:cNvSpPr>
      </cdr:nvSpPr>
      <cdr:spPr>
        <a:xfrm>
          <a:off x="2971800" y="1724025"/>
          <a:ext cx="8191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0.44325</cdr:y>
    </cdr:from>
    <cdr:to>
      <cdr:x>1</cdr:x>
      <cdr:y>0.892</cdr:y>
    </cdr:to>
    <cdr:sp>
      <cdr:nvSpPr>
        <cdr:cNvPr id="6" name="TextBox 15"/>
        <cdr:cNvSpPr txBox="1">
          <a:spLocks noChangeArrowheads="1"/>
        </cdr:cNvSpPr>
      </cdr:nvSpPr>
      <cdr:spPr>
        <a:xfrm>
          <a:off x="6924675" y="1171575"/>
          <a:ext cx="609600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平成20年
平成18年
平成17年</a:t>
          </a:r>
        </a:p>
      </cdr:txBody>
    </cdr:sp>
  </cdr:relSizeAnchor>
  <cdr:relSizeAnchor xmlns:cdr="http://schemas.openxmlformats.org/drawingml/2006/chartDrawing">
    <cdr:from>
      <cdr:x>0.39375</cdr:x>
      <cdr:y>0.564</cdr:y>
    </cdr:from>
    <cdr:to>
      <cdr:x>0.49925</cdr:x>
      <cdr:y>0.6975</cdr:y>
    </cdr:to>
    <cdr:sp>
      <cdr:nvSpPr>
        <cdr:cNvPr id="7" name="TextBox 16"/>
        <cdr:cNvSpPr txBox="1">
          <a:spLocks noChangeArrowheads="1"/>
        </cdr:cNvSpPr>
      </cdr:nvSpPr>
      <cdr:spPr>
        <a:xfrm>
          <a:off x="2962275" y="1495425"/>
          <a:ext cx="7905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0.5545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２,１７1,４２４㎡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平成21年5月所管面積（1～3類）</a:t>
          </a:r>
        </a:p>
      </cdr:txBody>
    </cdr:sp>
  </cdr:relSizeAnchor>
  <cdr:relSizeAnchor xmlns:cdr="http://schemas.openxmlformats.org/drawingml/2006/chartDrawing">
    <cdr:from>
      <cdr:x>0.76975</cdr:x>
      <cdr:y>0.027</cdr:y>
    </cdr:from>
    <cdr:to>
      <cdr:x>0.98625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23825"/>
          <a:ext cx="1371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0.53475</cdr:y>
    </cdr:from>
    <cdr:to>
      <cdr:x>0.99875</cdr:x>
      <cdr:y>0.95575</cdr:y>
    </cdr:to>
    <cdr:sp>
      <cdr:nvSpPr>
        <cdr:cNvPr id="3" name="TextBox 12"/>
        <cdr:cNvSpPr txBox="1">
          <a:spLocks noChangeArrowheads="1"/>
        </cdr:cNvSpPr>
      </cdr:nvSpPr>
      <cdr:spPr>
        <a:xfrm>
          <a:off x="7010400" y="1495425"/>
          <a:ext cx="476250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平成20年</a:t>
          </a:r>
        </a:p>
      </cdr:txBody>
    </cdr:sp>
  </cdr:relSizeAnchor>
  <cdr:relSizeAnchor xmlns:cdr="http://schemas.openxmlformats.org/drawingml/2006/chartDrawing">
    <cdr:from>
      <cdr:x>0.39325</cdr:x>
      <cdr:y>0.75275</cdr:y>
    </cdr:from>
    <cdr:to>
      <cdr:x>0.50275</cdr:x>
      <cdr:y>0.85175</cdr:y>
    </cdr:to>
    <cdr:sp>
      <cdr:nvSpPr>
        <cdr:cNvPr id="4" name="TextBox 13"/>
        <cdr:cNvSpPr txBox="1">
          <a:spLocks noChangeArrowheads="1"/>
        </cdr:cNvSpPr>
      </cdr:nvSpPr>
      <cdr:spPr>
        <a:xfrm>
          <a:off x="2943225" y="2105025"/>
          <a:ext cx="819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0.435</cdr:y>
    </cdr:from>
    <cdr:to>
      <cdr:x>1</cdr:x>
      <cdr:y>0.859</cdr:y>
    </cdr:to>
    <cdr:sp>
      <cdr:nvSpPr>
        <cdr:cNvPr id="5" name="TextBox 13"/>
        <cdr:cNvSpPr txBox="1">
          <a:spLocks noChangeArrowheads="1"/>
        </cdr:cNvSpPr>
      </cdr:nvSpPr>
      <cdr:spPr>
        <a:xfrm>
          <a:off x="7067550" y="1181100"/>
          <a:ext cx="52387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平成20年
平成18年</a:t>
          </a:r>
        </a:p>
      </cdr:txBody>
    </cdr:sp>
  </cdr:relSizeAnchor>
  <cdr:relSizeAnchor xmlns:cdr="http://schemas.openxmlformats.org/drawingml/2006/chartDrawing">
    <cdr:from>
      <cdr:x>0.39025</cdr:x>
      <cdr:y>0.534</cdr:y>
    </cdr:from>
    <cdr:to>
      <cdr:x>0.49575</cdr:x>
      <cdr:y>0.67375</cdr:y>
    </cdr:to>
    <cdr:sp>
      <cdr:nvSpPr>
        <cdr:cNvPr id="6" name="TextBox 14"/>
        <cdr:cNvSpPr txBox="1">
          <a:spLocks noChangeArrowheads="1"/>
        </cdr:cNvSpPr>
      </cdr:nvSpPr>
      <cdr:spPr>
        <a:xfrm>
          <a:off x="2962275" y="1457325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0.47625</cdr:y>
    </cdr:from>
    <cdr:to>
      <cdr:x>0.999</cdr:x>
      <cdr:y>0.79575</cdr:y>
    </cdr:to>
    <cdr:sp>
      <cdr:nvSpPr>
        <cdr:cNvPr id="8" name="TextBox 16"/>
        <cdr:cNvSpPr txBox="1">
          <a:spLocks noChangeArrowheads="1"/>
        </cdr:cNvSpPr>
      </cdr:nvSpPr>
      <cdr:spPr>
        <a:xfrm>
          <a:off x="6991350" y="1276350"/>
          <a:ext cx="5905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平成20年
平成19年
平成18年</a:t>
          </a:r>
        </a:p>
      </cdr:txBody>
    </cdr:sp>
  </cdr:relSizeAnchor>
  <cdr:relSizeAnchor xmlns:cdr="http://schemas.openxmlformats.org/drawingml/2006/chartDrawing">
    <cdr:from>
      <cdr:x>0.40125</cdr:x>
      <cdr:y>0.58175</cdr:y>
    </cdr:from>
    <cdr:to>
      <cdr:x>0.5065</cdr:x>
      <cdr:y>0.729</cdr:y>
    </cdr:to>
    <cdr:sp>
      <cdr:nvSpPr>
        <cdr:cNvPr id="9" name="TextBox 17"/>
        <cdr:cNvSpPr txBox="1">
          <a:spLocks noChangeArrowheads="1"/>
        </cdr:cNvSpPr>
      </cdr:nvSpPr>
      <cdr:spPr>
        <a:xfrm>
          <a:off x="3048000" y="1562100"/>
          <a:ext cx="8001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0.32275</cdr:y>
    </cdr:from>
    <cdr:to>
      <cdr:x>0.9975</cdr:x>
      <cdr:y>0.63625</cdr:y>
    </cdr:to>
    <cdr:sp>
      <cdr:nvSpPr>
        <cdr:cNvPr id="7" name="TextBox 15"/>
        <cdr:cNvSpPr txBox="1">
          <a:spLocks noChangeArrowheads="1"/>
        </cdr:cNvSpPr>
      </cdr:nvSpPr>
      <cdr:spPr>
        <a:xfrm>
          <a:off x="6962775" y="885825"/>
          <a:ext cx="61912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</a:t>
          </a:r>
        </a:p>
      </cdr:txBody>
    </cdr:sp>
  </cdr:relSizeAnchor>
  <cdr:relSizeAnchor xmlns:cdr="http://schemas.openxmlformats.org/drawingml/2006/chartDrawing">
    <cdr:from>
      <cdr:x>0.3915</cdr:x>
      <cdr:y>0.52225</cdr:y>
    </cdr:from>
    <cdr:to>
      <cdr:x>0.48025</cdr:x>
      <cdr:y>0.61375</cdr:y>
    </cdr:to>
    <cdr:sp>
      <cdr:nvSpPr>
        <cdr:cNvPr id="8" name="TextBox 16"/>
        <cdr:cNvSpPr txBox="1">
          <a:spLocks noChangeArrowheads="1"/>
        </cdr:cNvSpPr>
      </cdr:nvSpPr>
      <cdr:spPr>
        <a:xfrm>
          <a:off x="2971800" y="1428750"/>
          <a:ext cx="676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0.4925</cdr:y>
    </cdr:from>
    <cdr:to>
      <cdr:x>0.99775</cdr:x>
      <cdr:y>0.94275</cdr:y>
    </cdr:to>
    <cdr:sp>
      <cdr:nvSpPr>
        <cdr:cNvPr id="8" name="TextBox 16"/>
        <cdr:cNvSpPr txBox="1">
          <a:spLocks noChangeArrowheads="1"/>
        </cdr:cNvSpPr>
      </cdr:nvSpPr>
      <cdr:spPr>
        <a:xfrm>
          <a:off x="6915150" y="1323975"/>
          <a:ext cx="609600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0.38725</cdr:x>
      <cdr:y>0.71</cdr:y>
    </cdr:from>
    <cdr:to>
      <cdr:x>0.49425</cdr:x>
      <cdr:y>0.848</cdr:y>
    </cdr:to>
    <cdr:sp>
      <cdr:nvSpPr>
        <cdr:cNvPr id="9" name="TextBox 17"/>
        <cdr:cNvSpPr txBox="1">
          <a:spLocks noChangeArrowheads="1"/>
        </cdr:cNvSpPr>
      </cdr:nvSpPr>
      <cdr:spPr>
        <a:xfrm>
          <a:off x="2914650" y="1905000"/>
          <a:ext cx="8096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0.5425</cdr:y>
    </cdr:from>
    <cdr:to>
      <cdr:x>1</cdr:x>
      <cdr:y>0.9685</cdr:y>
    </cdr:to>
    <cdr:sp>
      <cdr:nvSpPr>
        <cdr:cNvPr id="8" name="TextBox 15"/>
        <cdr:cNvSpPr txBox="1">
          <a:spLocks noChangeArrowheads="1"/>
        </cdr:cNvSpPr>
      </cdr:nvSpPr>
      <cdr:spPr>
        <a:xfrm>
          <a:off x="6972300" y="1447800"/>
          <a:ext cx="542925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平成20年</a:t>
          </a:r>
        </a:p>
      </cdr:txBody>
    </cdr:sp>
  </cdr:relSizeAnchor>
  <cdr:relSizeAnchor xmlns:cdr="http://schemas.openxmlformats.org/drawingml/2006/chartDrawing">
    <cdr:from>
      <cdr:x>0.40275</cdr:x>
      <cdr:y>0.584</cdr:y>
    </cdr:from>
    <cdr:to>
      <cdr:x>0.509</cdr:x>
      <cdr:y>0.7245</cdr:y>
    </cdr:to>
    <cdr:sp>
      <cdr:nvSpPr>
        <cdr:cNvPr id="9" name="TextBox 16"/>
        <cdr:cNvSpPr txBox="1">
          <a:spLocks noChangeArrowheads="1"/>
        </cdr:cNvSpPr>
      </cdr:nvSpPr>
      <cdr:spPr>
        <a:xfrm>
          <a:off x="3028950" y="1562100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0.92575</cdr:x>
      <cdr:y>0.55725</cdr:y>
    </cdr:from>
    <cdr:to>
      <cdr:x>0.988</cdr:x>
      <cdr:y>0.9205</cdr:y>
    </cdr:to>
    <cdr:sp>
      <cdr:nvSpPr>
        <cdr:cNvPr id="7" name="TextBox 15"/>
        <cdr:cNvSpPr txBox="1">
          <a:spLocks noChangeArrowheads="1"/>
        </cdr:cNvSpPr>
      </cdr:nvSpPr>
      <cdr:spPr>
        <a:xfrm>
          <a:off x="6972300" y="1552575"/>
          <a:ext cx="466725" cy="1009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平成17年
平成18年
平成19年
平成20年</a:t>
          </a:r>
        </a:p>
      </cdr:txBody>
    </cdr:sp>
  </cdr:relSizeAnchor>
  <cdr:relSizeAnchor xmlns:cdr="http://schemas.openxmlformats.org/drawingml/2006/chartDrawing">
    <cdr:from>
      <cdr:x>0.39325</cdr:x>
      <cdr:y>0.71025</cdr:y>
    </cdr:from>
    <cdr:to>
      <cdr:x>0.5015</cdr:x>
      <cdr:y>0.84525</cdr:y>
    </cdr:to>
    <cdr:sp>
      <cdr:nvSpPr>
        <cdr:cNvPr id="8" name="TextBox 16"/>
        <cdr:cNvSpPr txBox="1">
          <a:spLocks noChangeArrowheads="1"/>
        </cdr:cNvSpPr>
      </cdr:nvSpPr>
      <cdr:spPr>
        <a:xfrm>
          <a:off x="2962275" y="1981200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0.93425</cdr:x>
      <cdr:y>0.5225</cdr:y>
    </cdr:from>
    <cdr:to>
      <cdr:x>1</cdr:x>
      <cdr:y>0.8975</cdr:y>
    </cdr:to>
    <cdr:sp>
      <cdr:nvSpPr>
        <cdr:cNvPr id="8" name="TextBox 16"/>
        <cdr:cNvSpPr txBox="1">
          <a:spLocks noChangeArrowheads="1"/>
        </cdr:cNvSpPr>
      </cdr:nvSpPr>
      <cdr:spPr>
        <a:xfrm>
          <a:off x="7105650" y="1409700"/>
          <a:ext cx="50482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
</a:t>
          </a:r>
        </a:p>
      </cdr:txBody>
    </cdr:sp>
  </cdr:relSizeAnchor>
  <cdr:relSizeAnchor xmlns:cdr="http://schemas.openxmlformats.org/drawingml/2006/chartDrawing">
    <cdr:from>
      <cdr:x>0.3925</cdr:x>
      <cdr:y>0.40375</cdr:y>
    </cdr:from>
    <cdr:to>
      <cdr:x>0.498</cdr:x>
      <cdr:y>0.54275</cdr:y>
    </cdr:to>
    <cdr:sp>
      <cdr:nvSpPr>
        <cdr:cNvPr id="9" name="TextBox 17"/>
        <cdr:cNvSpPr txBox="1">
          <a:spLocks noChangeArrowheads="1"/>
        </cdr:cNvSpPr>
      </cdr:nvSpPr>
      <cdr:spPr>
        <a:xfrm>
          <a:off x="2981325" y="1095375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0.4265</cdr:y>
    </cdr:from>
    <cdr:to>
      <cdr:x>1</cdr:x>
      <cdr:y>0.77175</cdr:y>
    </cdr:to>
    <cdr:sp>
      <cdr:nvSpPr>
        <cdr:cNvPr id="8" name="TextBox 21"/>
        <cdr:cNvSpPr txBox="1">
          <a:spLocks noChangeArrowheads="1"/>
        </cdr:cNvSpPr>
      </cdr:nvSpPr>
      <cdr:spPr>
        <a:xfrm>
          <a:off x="6991350" y="1152525"/>
          <a:ext cx="59055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平成20年
平成17年
平成19年
平成18年</a:t>
          </a:r>
        </a:p>
      </cdr:txBody>
    </cdr:sp>
  </cdr:relSizeAnchor>
  <cdr:relSizeAnchor xmlns:cdr="http://schemas.openxmlformats.org/drawingml/2006/chartDrawing">
    <cdr:from>
      <cdr:x>0.387</cdr:x>
      <cdr:y>0.3845</cdr:y>
    </cdr:from>
    <cdr:to>
      <cdr:x>0.49275</cdr:x>
      <cdr:y>0.52975</cdr:y>
    </cdr:to>
    <cdr:sp>
      <cdr:nvSpPr>
        <cdr:cNvPr id="9" name="TextBox 23"/>
        <cdr:cNvSpPr txBox="1">
          <a:spLocks noChangeArrowheads="1"/>
        </cdr:cNvSpPr>
      </cdr:nvSpPr>
      <cdr:spPr>
        <a:xfrm>
          <a:off x="2933700" y="1038225"/>
          <a:ext cx="8001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</cdr:x>
      <cdr:y>0.27025</cdr:y>
    </cdr:from>
    <cdr:to>
      <cdr:x>1</cdr:x>
      <cdr:y>0.7575</cdr:y>
    </cdr:to>
    <cdr:sp>
      <cdr:nvSpPr>
        <cdr:cNvPr id="8" name="TextBox 21"/>
        <cdr:cNvSpPr txBox="1">
          <a:spLocks noChangeArrowheads="1"/>
        </cdr:cNvSpPr>
      </cdr:nvSpPr>
      <cdr:spPr>
        <a:xfrm>
          <a:off x="7134225" y="752475"/>
          <a:ext cx="476250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平成20年
平成17年
</a:t>
          </a:r>
        </a:p>
      </cdr:txBody>
    </cdr:sp>
  </cdr:relSizeAnchor>
  <cdr:relSizeAnchor xmlns:cdr="http://schemas.openxmlformats.org/drawingml/2006/chartDrawing">
    <cdr:from>
      <cdr:x>0.40425</cdr:x>
      <cdr:y>0.3935</cdr:y>
    </cdr:from>
    <cdr:to>
      <cdr:x>0.512</cdr:x>
      <cdr:y>0.533</cdr:y>
    </cdr:to>
    <cdr:sp>
      <cdr:nvSpPr>
        <cdr:cNvPr id="9" name="TextBox 22"/>
        <cdr:cNvSpPr txBox="1">
          <a:spLocks noChangeArrowheads="1"/>
        </cdr:cNvSpPr>
      </cdr:nvSpPr>
      <cdr:spPr>
        <a:xfrm>
          <a:off x="3067050" y="1095375"/>
          <a:ext cx="819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0.91725</cdr:x>
      <cdr:y>0.55225</cdr:y>
    </cdr:from>
    <cdr:to>
      <cdr:x>1</cdr:x>
      <cdr:y>0.96275</cdr:y>
    </cdr:to>
    <cdr:sp>
      <cdr:nvSpPr>
        <cdr:cNvPr id="8" name="TextBox 15"/>
        <cdr:cNvSpPr txBox="1">
          <a:spLocks noChangeArrowheads="1"/>
        </cdr:cNvSpPr>
      </cdr:nvSpPr>
      <cdr:spPr>
        <a:xfrm>
          <a:off x="6924675" y="1543050"/>
          <a:ext cx="628650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平成18年
平成19年
平成17年
</a:t>
          </a:r>
        </a:p>
      </cdr:txBody>
    </cdr:sp>
  </cdr:relSizeAnchor>
  <cdr:relSizeAnchor xmlns:cdr="http://schemas.openxmlformats.org/drawingml/2006/chartDrawing">
    <cdr:from>
      <cdr:x>0.40225</cdr:x>
      <cdr:y>0.67025</cdr:y>
    </cdr:from>
    <cdr:to>
      <cdr:x>0.50325</cdr:x>
      <cdr:y>0.76025</cdr:y>
    </cdr:to>
    <cdr:sp>
      <cdr:nvSpPr>
        <cdr:cNvPr id="9" name="TextBox 16"/>
        <cdr:cNvSpPr txBox="1">
          <a:spLocks noChangeArrowheads="1"/>
        </cdr:cNvSpPr>
      </cdr:nvSpPr>
      <cdr:spPr>
        <a:xfrm>
          <a:off x="3028950" y="1876425"/>
          <a:ext cx="762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0.9165</cdr:x>
      <cdr:y>0.3175</cdr:y>
    </cdr:from>
    <cdr:to>
      <cdr:x>0.99775</cdr:x>
      <cdr:y>0.7945</cdr:y>
    </cdr:to>
    <cdr:sp>
      <cdr:nvSpPr>
        <cdr:cNvPr id="7" name="TextBox 14"/>
        <cdr:cNvSpPr txBox="1">
          <a:spLocks noChangeArrowheads="1"/>
        </cdr:cNvSpPr>
      </cdr:nvSpPr>
      <cdr:spPr>
        <a:xfrm>
          <a:off x="6915150" y="838200"/>
          <a:ext cx="609600" cy="1266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平成18年
平成17年</a:t>
          </a:r>
        </a:p>
      </cdr:txBody>
    </cdr:sp>
  </cdr:relSizeAnchor>
  <cdr:relSizeAnchor xmlns:cdr="http://schemas.openxmlformats.org/drawingml/2006/chartDrawing">
    <cdr:from>
      <cdr:x>0.39675</cdr:x>
      <cdr:y>0.45625</cdr:y>
    </cdr:from>
    <cdr:to>
      <cdr:x>0.5035</cdr:x>
      <cdr:y>0.602</cdr:y>
    </cdr:to>
    <cdr:sp>
      <cdr:nvSpPr>
        <cdr:cNvPr id="8" name="TextBox 15"/>
        <cdr:cNvSpPr txBox="1">
          <a:spLocks noChangeArrowheads="1"/>
        </cdr:cNvSpPr>
      </cdr:nvSpPr>
      <cdr:spPr>
        <a:xfrm>
          <a:off x="2990850" y="1209675"/>
          <a:ext cx="809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0.311</cdr:y>
    </cdr:from>
    <cdr:to>
      <cdr:x>1</cdr:x>
      <cdr:y>0.65475</cdr:y>
    </cdr:to>
    <cdr:sp>
      <cdr:nvSpPr>
        <cdr:cNvPr id="7" name="TextBox 14"/>
        <cdr:cNvSpPr txBox="1">
          <a:spLocks noChangeArrowheads="1"/>
        </cdr:cNvSpPr>
      </cdr:nvSpPr>
      <cdr:spPr>
        <a:xfrm>
          <a:off x="6962775" y="876300"/>
          <a:ext cx="5905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平成20年
</a:t>
          </a:r>
        </a:p>
      </cdr:txBody>
    </cdr:sp>
  </cdr:relSizeAnchor>
  <cdr:relSizeAnchor xmlns:cdr="http://schemas.openxmlformats.org/drawingml/2006/chartDrawing">
    <cdr:from>
      <cdr:x>0.40275</cdr:x>
      <cdr:y>0.7285</cdr:y>
    </cdr:from>
    <cdr:to>
      <cdr:x>0.50725</cdr:x>
      <cdr:y>0.85875</cdr:y>
    </cdr:to>
    <cdr:sp>
      <cdr:nvSpPr>
        <cdr:cNvPr id="8" name="TextBox 15"/>
        <cdr:cNvSpPr txBox="1">
          <a:spLocks noChangeArrowheads="1"/>
        </cdr:cNvSpPr>
      </cdr:nvSpPr>
      <cdr:spPr>
        <a:xfrm>
          <a:off x="3038475" y="2047875"/>
          <a:ext cx="7905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286500" y="19050"/>
          <a:ext cx="1181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0.91225</cdr:x>
      <cdr:y>0.45675</cdr:y>
    </cdr:from>
    <cdr:to>
      <cdr:x>0.99675</cdr:x>
      <cdr:y>0.757</cdr:y>
    </cdr:to>
    <cdr:sp>
      <cdr:nvSpPr>
        <cdr:cNvPr id="2" name="TextBox 10"/>
        <cdr:cNvSpPr txBox="1">
          <a:spLocks noChangeArrowheads="1"/>
        </cdr:cNvSpPr>
      </cdr:nvSpPr>
      <cdr:spPr>
        <a:xfrm>
          <a:off x="6819900" y="1304925"/>
          <a:ext cx="6286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平成19年
平成17年
平成20年
平成18年</a:t>
          </a:r>
        </a:p>
      </cdr:txBody>
    </cdr:sp>
  </cdr:relSizeAnchor>
  <cdr:relSizeAnchor xmlns:cdr="http://schemas.openxmlformats.org/drawingml/2006/chartDrawing">
    <cdr:from>
      <cdr:x>0.396</cdr:x>
      <cdr:y>0.70225</cdr:y>
    </cdr:from>
    <cdr:to>
      <cdr:x>0.4875</cdr:x>
      <cdr:y>0.849</cdr:y>
    </cdr:to>
    <cdr:sp>
      <cdr:nvSpPr>
        <cdr:cNvPr id="3" name="TextBox 11"/>
        <cdr:cNvSpPr txBox="1">
          <a:spLocks noChangeArrowheads="1"/>
        </cdr:cNvSpPr>
      </cdr:nvSpPr>
      <cdr:spPr>
        <a:xfrm>
          <a:off x="2952750" y="2000250"/>
          <a:ext cx="6858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0.90225</cdr:x>
      <cdr:y>0.39225</cdr:y>
    </cdr:from>
    <cdr:to>
      <cdr:x>0.9975</cdr:x>
      <cdr:y>0.85425</cdr:y>
    </cdr:to>
    <cdr:sp>
      <cdr:nvSpPr>
        <cdr:cNvPr id="2" name="TextBox 8"/>
        <cdr:cNvSpPr txBox="1">
          <a:spLocks noChangeArrowheads="1"/>
        </cdr:cNvSpPr>
      </cdr:nvSpPr>
      <cdr:spPr>
        <a:xfrm>
          <a:off x="6724650" y="1095375"/>
          <a:ext cx="714375" cy="1295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
平成19年
平成17年
平成18年</a:t>
          </a:r>
        </a:p>
      </cdr:txBody>
    </cdr:sp>
  </cdr:relSizeAnchor>
  <cdr:relSizeAnchor xmlns:cdr="http://schemas.openxmlformats.org/drawingml/2006/chartDrawing">
    <cdr:from>
      <cdr:x>0.399</cdr:x>
      <cdr:y>0.547</cdr:y>
    </cdr:from>
    <cdr:to>
      <cdr:x>0.4935</cdr:x>
      <cdr:y>0.644</cdr:y>
    </cdr:to>
    <cdr:sp>
      <cdr:nvSpPr>
        <cdr:cNvPr id="3" name="TextBox 9"/>
        <cdr:cNvSpPr txBox="1">
          <a:spLocks noChangeArrowheads="1"/>
        </cdr:cNvSpPr>
      </cdr:nvSpPr>
      <cdr:spPr>
        <a:xfrm>
          <a:off x="2971800" y="1533525"/>
          <a:ext cx="704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29375" y="0"/>
          <a:ext cx="1038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0.90675</cdr:x>
      <cdr:y>0.33875</cdr:y>
    </cdr:from>
    <cdr:to>
      <cdr:x>1</cdr:x>
      <cdr:y>0.79625</cdr:y>
    </cdr:to>
    <cdr:sp>
      <cdr:nvSpPr>
        <cdr:cNvPr id="2" name="TextBox 8"/>
        <cdr:cNvSpPr txBox="1">
          <a:spLocks noChangeArrowheads="1"/>
        </cdr:cNvSpPr>
      </cdr:nvSpPr>
      <cdr:spPr>
        <a:xfrm>
          <a:off x="6762750" y="962025"/>
          <a:ext cx="695325" cy="1304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平成20年
</a:t>
          </a:r>
        </a:p>
      </cdr:txBody>
    </cdr:sp>
  </cdr:relSizeAnchor>
  <cdr:relSizeAnchor xmlns:cdr="http://schemas.openxmlformats.org/drawingml/2006/chartDrawing">
    <cdr:from>
      <cdr:x>0.406</cdr:x>
      <cdr:y>0.663</cdr:y>
    </cdr:from>
    <cdr:to>
      <cdr:x>0.52975</cdr:x>
      <cdr:y>0.797</cdr:y>
    </cdr:to>
    <cdr:sp>
      <cdr:nvSpPr>
        <cdr:cNvPr id="3" name="TextBox 9"/>
        <cdr:cNvSpPr txBox="1">
          <a:spLocks noChangeArrowheads="1"/>
        </cdr:cNvSpPr>
      </cdr:nvSpPr>
      <cdr:spPr>
        <a:xfrm>
          <a:off x="3028950" y="1885950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993366"/>
              </a:solidFill>
              <a:latin typeface="ＭＳ Ｐゴシック"/>
              <a:ea typeface="ＭＳ Ｐゴシック"/>
              <a:cs typeface="ＭＳ Ｐゴシック"/>
            </a:rPr>
            <a:t>平成21年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4" customWidth="1"/>
    <col min="2" max="2" width="7.25390625" style="311" customWidth="1"/>
    <col min="3" max="3" width="9.625" style="270" customWidth="1"/>
    <col min="4" max="4" width="9.00390625" style="264" customWidth="1"/>
    <col min="5" max="5" width="20.00390625" style="264" bestFit="1" customWidth="1"/>
    <col min="6" max="6" width="18.625" style="264" customWidth="1"/>
    <col min="7" max="7" width="7.75390625" style="264" customWidth="1"/>
    <col min="8" max="8" width="2.375" style="264" customWidth="1"/>
    <col min="9" max="9" width="7.75390625" style="264" customWidth="1"/>
    <col min="10" max="16384" width="9.00390625" style="264" customWidth="1"/>
  </cols>
  <sheetData>
    <row r="1" spans="1:8" ht="21" customHeight="1">
      <c r="A1" s="260"/>
      <c r="B1" s="290"/>
      <c r="C1" s="262"/>
      <c r="D1" s="261"/>
      <c r="E1" s="261"/>
      <c r="F1" s="261"/>
      <c r="G1" s="261"/>
      <c r="H1" s="263"/>
    </row>
    <row r="2" spans="1:8" ht="24">
      <c r="A2" s="441" t="s">
        <v>146</v>
      </c>
      <c r="B2" s="442"/>
      <c r="C2" s="442"/>
      <c r="D2" s="442"/>
      <c r="E2" s="442"/>
      <c r="F2" s="442"/>
      <c r="G2" s="442"/>
      <c r="H2" s="443"/>
    </row>
    <row r="3" spans="1:8" ht="30" customHeight="1">
      <c r="A3" s="444" t="s">
        <v>227</v>
      </c>
      <c r="B3" s="442"/>
      <c r="C3" s="442"/>
      <c r="D3" s="442"/>
      <c r="E3" s="442"/>
      <c r="F3" s="442"/>
      <c r="G3" s="442"/>
      <c r="H3" s="443"/>
    </row>
    <row r="4" spans="1:8" ht="17.25">
      <c r="A4" s="152"/>
      <c r="B4" s="291"/>
      <c r="C4" s="266"/>
      <c r="D4" s="40"/>
      <c r="E4" s="40"/>
      <c r="F4" s="40"/>
      <c r="G4" s="40"/>
      <c r="H4" s="267"/>
    </row>
    <row r="5" spans="1:8" ht="17.25">
      <c r="A5" s="322"/>
      <c r="B5" s="323"/>
      <c r="C5" s="323"/>
      <c r="D5" s="323"/>
      <c r="E5" s="323"/>
      <c r="F5" s="323"/>
      <c r="G5" s="323"/>
      <c r="H5" s="324"/>
    </row>
    <row r="6" spans="1:8" ht="23.25" customHeight="1">
      <c r="A6" s="318"/>
      <c r="B6" s="320" t="s">
        <v>161</v>
      </c>
      <c r="C6" s="319"/>
      <c r="D6" s="321" t="s">
        <v>162</v>
      </c>
      <c r="E6" s="321"/>
      <c r="F6" s="265"/>
      <c r="G6" s="265"/>
      <c r="H6" s="267"/>
    </row>
    <row r="7" spans="1:8" s="275" customFormat="1" ht="16.5" customHeight="1">
      <c r="A7" s="271"/>
      <c r="B7" s="292">
        <v>1</v>
      </c>
      <c r="C7" s="282"/>
      <c r="D7" s="265" t="s">
        <v>142</v>
      </c>
      <c r="E7" s="265"/>
      <c r="F7" s="265"/>
      <c r="G7" s="273"/>
      <c r="H7" s="274"/>
    </row>
    <row r="8" spans="1:8" s="275" customFormat="1" ht="16.5" customHeight="1">
      <c r="A8" s="271"/>
      <c r="B8" s="293"/>
      <c r="C8" s="282"/>
      <c r="D8" s="265"/>
      <c r="E8" s="265"/>
      <c r="F8" s="265"/>
      <c r="G8" s="265"/>
      <c r="H8" s="274"/>
    </row>
    <row r="9" spans="1:8" s="275" customFormat="1" ht="16.5" customHeight="1">
      <c r="A9" s="271"/>
      <c r="B9" s="294">
        <v>2</v>
      </c>
      <c r="C9" s="282"/>
      <c r="D9" s="265" t="s">
        <v>143</v>
      </c>
      <c r="E9" s="265"/>
      <c r="F9" s="265"/>
      <c r="G9" s="273"/>
      <c r="H9" s="274"/>
    </row>
    <row r="10" spans="1:8" s="275" customFormat="1" ht="16.5" customHeight="1">
      <c r="A10" s="271"/>
      <c r="B10" s="293"/>
      <c r="C10" s="282"/>
      <c r="D10" s="265"/>
      <c r="E10" s="265"/>
      <c r="F10" s="265"/>
      <c r="G10" s="265"/>
      <c r="H10" s="274"/>
    </row>
    <row r="11" spans="1:8" s="275" customFormat="1" ht="16.5" customHeight="1">
      <c r="A11" s="271"/>
      <c r="B11" s="295">
        <v>3</v>
      </c>
      <c r="C11" s="282"/>
      <c r="D11" s="265" t="s">
        <v>144</v>
      </c>
      <c r="E11" s="265"/>
      <c r="F11" s="265"/>
      <c r="G11" s="273"/>
      <c r="H11" s="274"/>
    </row>
    <row r="12" spans="1:8" s="275" customFormat="1" ht="16.5" customHeight="1">
      <c r="A12" s="271"/>
      <c r="B12" s="293"/>
      <c r="C12" s="282"/>
      <c r="D12" s="265"/>
      <c r="E12" s="265"/>
      <c r="F12" s="265"/>
      <c r="G12" s="265"/>
      <c r="H12" s="274"/>
    </row>
    <row r="13" spans="1:8" s="275" customFormat="1" ht="16.5" customHeight="1">
      <c r="A13" s="271"/>
      <c r="B13" s="296">
        <v>4</v>
      </c>
      <c r="C13" s="282"/>
      <c r="D13" s="265" t="s">
        <v>145</v>
      </c>
      <c r="E13" s="265"/>
      <c r="F13" s="265"/>
      <c r="G13" s="273"/>
      <c r="H13" s="274"/>
    </row>
    <row r="14" spans="1:8" s="275" customFormat="1" ht="16.5" customHeight="1">
      <c r="A14" s="271"/>
      <c r="B14" s="293" t="s">
        <v>87</v>
      </c>
      <c r="C14" s="282"/>
      <c r="D14" s="265"/>
      <c r="E14" s="265"/>
      <c r="F14" s="265"/>
      <c r="G14" s="265"/>
      <c r="H14" s="274"/>
    </row>
    <row r="15" spans="1:8" s="275" customFormat="1" ht="16.5" customHeight="1">
      <c r="A15" s="271"/>
      <c r="B15" s="297">
        <v>5</v>
      </c>
      <c r="C15" s="286"/>
      <c r="D15" s="265" t="s">
        <v>148</v>
      </c>
      <c r="E15" s="265"/>
      <c r="F15" s="265"/>
      <c r="G15" s="273"/>
      <c r="H15" s="274"/>
    </row>
    <row r="16" spans="1:8" s="275" customFormat="1" ht="16.5" customHeight="1">
      <c r="A16" s="271"/>
      <c r="B16" s="293"/>
      <c r="C16" s="282"/>
      <c r="D16" s="265"/>
      <c r="E16" s="265"/>
      <c r="F16" s="265"/>
      <c r="G16" s="265"/>
      <c r="H16" s="274"/>
    </row>
    <row r="17" spans="1:8" s="275" customFormat="1" ht="16.5" customHeight="1">
      <c r="A17" s="271"/>
      <c r="B17" s="298">
        <v>6</v>
      </c>
      <c r="C17" s="282"/>
      <c r="D17" s="265" t="s">
        <v>149</v>
      </c>
      <c r="E17" s="265"/>
      <c r="F17" s="265"/>
      <c r="G17" s="265"/>
      <c r="H17" s="274"/>
    </row>
    <row r="18" spans="1:8" s="275" customFormat="1" ht="16.5" customHeight="1">
      <c r="A18" s="271"/>
      <c r="B18" s="293"/>
      <c r="C18" s="282"/>
      <c r="D18" s="265"/>
      <c r="E18" s="265"/>
      <c r="F18" s="265"/>
      <c r="G18" s="265"/>
      <c r="H18" s="274"/>
    </row>
    <row r="19" spans="1:8" s="275" customFormat="1" ht="16.5" customHeight="1">
      <c r="A19" s="271"/>
      <c r="B19" s="299">
        <v>7</v>
      </c>
      <c r="C19" s="282"/>
      <c r="D19" s="265" t="s">
        <v>150</v>
      </c>
      <c r="E19" s="265"/>
      <c r="F19" s="265"/>
      <c r="G19" s="265"/>
      <c r="H19" s="274"/>
    </row>
    <row r="20" spans="1:8" s="275" customFormat="1" ht="16.5" customHeight="1">
      <c r="A20" s="271"/>
      <c r="B20" s="293"/>
      <c r="C20" s="282"/>
      <c r="D20" s="265"/>
      <c r="E20" s="265"/>
      <c r="F20" s="265"/>
      <c r="G20" s="265"/>
      <c r="H20" s="274"/>
    </row>
    <row r="21" spans="1:8" s="275" customFormat="1" ht="16.5" customHeight="1">
      <c r="A21" s="271"/>
      <c r="B21" s="300">
        <v>8</v>
      </c>
      <c r="C21" s="282"/>
      <c r="D21" s="265" t="s">
        <v>147</v>
      </c>
      <c r="E21" s="265"/>
      <c r="F21" s="265"/>
      <c r="G21" s="265"/>
      <c r="H21" s="274"/>
    </row>
    <row r="22" spans="1:8" s="275" customFormat="1" ht="16.5" customHeight="1">
      <c r="A22" s="271"/>
      <c r="B22" s="293"/>
      <c r="C22" s="282"/>
      <c r="D22" s="265"/>
      <c r="E22" s="265"/>
      <c r="F22" s="265"/>
      <c r="G22" s="265"/>
      <c r="H22" s="274"/>
    </row>
    <row r="23" spans="1:8" s="275" customFormat="1" ht="16.5" customHeight="1">
      <c r="A23" s="271"/>
      <c r="B23" s="301">
        <v>9</v>
      </c>
      <c r="C23" s="282"/>
      <c r="D23" s="265" t="s">
        <v>151</v>
      </c>
      <c r="E23" s="265"/>
      <c r="F23" s="265"/>
      <c r="G23" s="265"/>
      <c r="H23" s="274"/>
    </row>
    <row r="24" spans="1:8" s="275" customFormat="1" ht="16.5" customHeight="1">
      <c r="A24" s="271"/>
      <c r="B24" s="293"/>
      <c r="C24" s="282"/>
      <c r="D24" s="265"/>
      <c r="E24" s="265"/>
      <c r="F24" s="265"/>
      <c r="G24" s="265"/>
      <c r="H24" s="274"/>
    </row>
    <row r="25" spans="1:8" s="275" customFormat="1" ht="16.5" customHeight="1">
      <c r="A25" s="271"/>
      <c r="B25" s="302">
        <v>10</v>
      </c>
      <c r="C25" s="282"/>
      <c r="D25" s="265" t="s">
        <v>152</v>
      </c>
      <c r="E25" s="265"/>
      <c r="F25" s="265"/>
      <c r="G25" s="265"/>
      <c r="H25" s="274"/>
    </row>
    <row r="26" spans="1:8" s="275" customFormat="1" ht="16.5" customHeight="1">
      <c r="A26" s="271"/>
      <c r="B26" s="293"/>
      <c r="C26" s="282"/>
      <c r="D26" s="265"/>
      <c r="E26" s="265"/>
      <c r="F26" s="265"/>
      <c r="G26" s="265"/>
      <c r="H26" s="274"/>
    </row>
    <row r="27" spans="1:8" s="275" customFormat="1" ht="16.5" customHeight="1">
      <c r="A27" s="271"/>
      <c r="B27" s="303">
        <v>11</v>
      </c>
      <c r="C27" s="282"/>
      <c r="D27" s="265" t="s">
        <v>153</v>
      </c>
      <c r="E27" s="265"/>
      <c r="F27" s="265"/>
      <c r="G27" s="265"/>
      <c r="H27" s="274"/>
    </row>
    <row r="28" spans="1:8" s="275" customFormat="1" ht="16.5" customHeight="1">
      <c r="A28" s="271"/>
      <c r="B28" s="293"/>
      <c r="C28" s="282"/>
      <c r="D28" s="265"/>
      <c r="E28" s="265"/>
      <c r="F28" s="265"/>
      <c r="G28" s="265"/>
      <c r="H28" s="274"/>
    </row>
    <row r="29" spans="1:8" s="275" customFormat="1" ht="16.5" customHeight="1">
      <c r="A29" s="271"/>
      <c r="B29" s="305">
        <v>12</v>
      </c>
      <c r="C29" s="282"/>
      <c r="D29" s="265" t="s">
        <v>154</v>
      </c>
      <c r="E29" s="265"/>
      <c r="F29" s="265"/>
      <c r="G29" s="265"/>
      <c r="H29" s="274"/>
    </row>
    <row r="30" spans="1:8" s="275" customFormat="1" ht="16.5" customHeight="1">
      <c r="A30" s="276"/>
      <c r="B30" s="304"/>
      <c r="C30" s="287"/>
      <c r="D30" s="277"/>
      <c r="E30" s="277"/>
      <c r="F30" s="277"/>
      <c r="G30" s="277"/>
      <c r="H30" s="278"/>
    </row>
    <row r="31" spans="1:8" s="275" customFormat="1" ht="16.5" customHeight="1">
      <c r="A31" s="271"/>
      <c r="B31" s="312">
        <v>13</v>
      </c>
      <c r="C31" s="288"/>
      <c r="D31" s="265" t="s">
        <v>155</v>
      </c>
      <c r="E31" s="265"/>
      <c r="F31" s="265"/>
      <c r="G31" s="265"/>
      <c r="H31" s="274"/>
    </row>
    <row r="32" spans="1:8" s="275" customFormat="1" ht="16.5" customHeight="1">
      <c r="A32" s="271"/>
      <c r="B32" s="293"/>
      <c r="C32" s="282"/>
      <c r="D32" s="265"/>
      <c r="E32" s="265"/>
      <c r="F32" s="265"/>
      <c r="G32" s="265"/>
      <c r="H32" s="274"/>
    </row>
    <row r="33" spans="1:8" s="275" customFormat="1" ht="16.5" customHeight="1">
      <c r="A33" s="271"/>
      <c r="B33" s="306">
        <v>14</v>
      </c>
      <c r="C33" s="282"/>
      <c r="D33" s="265" t="s">
        <v>156</v>
      </c>
      <c r="E33" s="265"/>
      <c r="F33" s="265"/>
      <c r="G33" s="265"/>
      <c r="H33" s="274"/>
    </row>
    <row r="34" spans="1:8" s="275" customFormat="1" ht="16.5" customHeight="1">
      <c r="A34" s="279"/>
      <c r="B34" s="293"/>
      <c r="C34" s="282"/>
      <c r="D34" s="280"/>
      <c r="E34" s="280"/>
      <c r="F34" s="280"/>
      <c r="G34" s="280"/>
      <c r="H34" s="281"/>
    </row>
    <row r="35" spans="1:8" s="275" customFormat="1" ht="16.5" customHeight="1">
      <c r="A35" s="283"/>
      <c r="B35" s="307">
        <v>15</v>
      </c>
      <c r="C35" s="282"/>
      <c r="D35" s="284" t="s">
        <v>159</v>
      </c>
      <c r="E35" s="284" t="s">
        <v>160</v>
      </c>
      <c r="F35" s="284"/>
      <c r="G35" s="284"/>
      <c r="H35" s="285"/>
    </row>
    <row r="36" spans="1:8" s="275" customFormat="1" ht="16.5" customHeight="1">
      <c r="A36" s="279"/>
      <c r="B36" s="308"/>
      <c r="C36" s="289"/>
      <c r="D36" s="280"/>
      <c r="E36" s="280"/>
      <c r="F36" s="280"/>
      <c r="G36" s="280"/>
      <c r="H36" s="281"/>
    </row>
    <row r="37" spans="1:8" s="275" customFormat="1" ht="16.5" customHeight="1">
      <c r="A37" s="271"/>
      <c r="B37" s="309">
        <v>16</v>
      </c>
      <c r="C37" s="288"/>
      <c r="D37" s="265" t="s">
        <v>157</v>
      </c>
      <c r="E37" s="265"/>
      <c r="F37" s="265"/>
      <c r="G37" s="265"/>
      <c r="H37" s="274"/>
    </row>
    <row r="38" spans="1:8" s="275" customFormat="1" ht="16.5" customHeight="1">
      <c r="A38" s="271"/>
      <c r="B38" s="293"/>
      <c r="C38" s="282"/>
      <c r="D38" s="265"/>
      <c r="E38" s="265"/>
      <c r="F38" s="265"/>
      <c r="G38" s="265"/>
      <c r="H38" s="274"/>
    </row>
    <row r="39" spans="1:8" s="275" customFormat="1" ht="16.5" customHeight="1">
      <c r="A39" s="271"/>
      <c r="B39" s="310">
        <v>17</v>
      </c>
      <c r="C39" s="288"/>
      <c r="D39" s="265" t="s">
        <v>158</v>
      </c>
      <c r="E39" s="265"/>
      <c r="F39" s="265"/>
      <c r="G39" s="265"/>
      <c r="H39" s="274"/>
    </row>
    <row r="40" spans="1:8" s="275" customFormat="1" ht="16.5" customHeight="1">
      <c r="A40" s="271"/>
      <c r="B40" s="310"/>
      <c r="C40" s="288"/>
      <c r="D40" s="265"/>
      <c r="E40" s="265"/>
      <c r="F40" s="265"/>
      <c r="G40" s="265"/>
      <c r="H40" s="274"/>
    </row>
    <row r="41" spans="1:8" s="275" customFormat="1" ht="16.5" customHeight="1">
      <c r="A41" s="271"/>
      <c r="B41" s="293"/>
      <c r="C41" s="272"/>
      <c r="D41" s="265"/>
      <c r="E41" s="265"/>
      <c r="F41" s="265"/>
      <c r="G41" s="265"/>
      <c r="H41" s="274"/>
    </row>
    <row r="42" spans="1:8" s="275" customFormat="1" ht="29.25" customHeight="1">
      <c r="A42" s="445" t="s">
        <v>163</v>
      </c>
      <c r="B42" s="446"/>
      <c r="C42" s="446"/>
      <c r="D42" s="446"/>
      <c r="E42" s="446"/>
      <c r="F42" s="446"/>
      <c r="G42" s="446"/>
      <c r="H42" s="447"/>
    </row>
    <row r="43" spans="1:8" s="275" customFormat="1" ht="14.25">
      <c r="A43" s="313"/>
      <c r="B43" s="314"/>
      <c r="C43" s="315"/>
      <c r="D43" s="316"/>
      <c r="E43" s="316"/>
      <c r="F43" s="316"/>
      <c r="G43" s="316"/>
      <c r="H43" s="317"/>
    </row>
    <row r="44" spans="1:8" s="269" customFormat="1" ht="17.25">
      <c r="A44" s="268"/>
      <c r="B44" s="291"/>
      <c r="C44" s="266"/>
      <c r="D44" s="268"/>
      <c r="E44" s="268"/>
      <c r="F44" s="268"/>
      <c r="G44" s="268"/>
      <c r="H44" s="268"/>
    </row>
    <row r="45" spans="1:8" s="269" customFormat="1" ht="17.25">
      <c r="A45" s="268"/>
      <c r="B45" s="291"/>
      <c r="C45" s="266"/>
      <c r="D45" s="268"/>
      <c r="E45" s="268"/>
      <c r="F45" s="268"/>
      <c r="G45" s="268"/>
      <c r="H45" s="268"/>
    </row>
    <row r="46" spans="1:8" s="269" customFormat="1" ht="17.25">
      <c r="A46" s="268"/>
      <c r="B46" s="291"/>
      <c r="C46" s="266"/>
      <c r="D46" s="268"/>
      <c r="E46" s="268"/>
      <c r="F46" s="268"/>
      <c r="G46" s="268"/>
      <c r="H46" s="268"/>
    </row>
    <row r="47" spans="1:8" s="269" customFormat="1" ht="17.25">
      <c r="A47" s="268"/>
      <c r="B47" s="291"/>
      <c r="C47" s="266"/>
      <c r="D47" s="268"/>
      <c r="E47" s="268"/>
      <c r="F47" s="268"/>
      <c r="G47" s="268"/>
      <c r="H47" s="268"/>
    </row>
    <row r="48" spans="1:8" s="269" customFormat="1" ht="17.25">
      <c r="A48" s="268"/>
      <c r="B48" s="291"/>
      <c r="C48" s="266"/>
      <c r="D48" s="268"/>
      <c r="E48" s="268"/>
      <c r="F48" s="268"/>
      <c r="G48" s="268"/>
      <c r="H48" s="268"/>
    </row>
    <row r="49" spans="1:8" s="269" customFormat="1" ht="17.25">
      <c r="A49" s="268"/>
      <c r="B49" s="291"/>
      <c r="C49" s="266"/>
      <c r="D49" s="268"/>
      <c r="E49" s="268"/>
      <c r="F49" s="268"/>
      <c r="G49" s="268"/>
      <c r="H49" s="268"/>
    </row>
    <row r="50" spans="1:8" s="269" customFormat="1" ht="17.25">
      <c r="A50" s="268"/>
      <c r="B50" s="291"/>
      <c r="C50" s="266"/>
      <c r="D50" s="268"/>
      <c r="E50" s="268"/>
      <c r="F50" s="268"/>
      <c r="G50" s="268"/>
      <c r="H50" s="268"/>
    </row>
    <row r="51" spans="1:8" s="269" customFormat="1" ht="17.25">
      <c r="A51" s="268"/>
      <c r="B51" s="291"/>
      <c r="C51" s="266"/>
      <c r="D51" s="268"/>
      <c r="E51" s="268"/>
      <c r="F51" s="268"/>
      <c r="G51" s="268"/>
      <c r="H51" s="268"/>
    </row>
    <row r="52" spans="1:8" s="269" customFormat="1" ht="17.25">
      <c r="A52" s="268"/>
      <c r="B52" s="291"/>
      <c r="C52" s="266"/>
      <c r="D52" s="268"/>
      <c r="E52" s="268"/>
      <c r="F52" s="268"/>
      <c r="G52" s="268"/>
      <c r="H52" s="268"/>
    </row>
    <row r="53" spans="1:8" s="269" customFormat="1" ht="17.25">
      <c r="A53" s="268"/>
      <c r="B53" s="291"/>
      <c r="C53" s="266"/>
      <c r="D53" s="268"/>
      <c r="E53" s="268"/>
      <c r="F53" s="268"/>
      <c r="G53" s="268"/>
      <c r="H53" s="268"/>
    </row>
    <row r="54" spans="1:8" s="269" customFormat="1" ht="17.25">
      <c r="A54" s="268"/>
      <c r="B54" s="291"/>
      <c r="C54" s="266"/>
      <c r="D54" s="268"/>
      <c r="E54" s="268"/>
      <c r="F54" s="268"/>
      <c r="G54" s="268"/>
      <c r="H54" s="268"/>
    </row>
    <row r="55" spans="2:3" s="269" customFormat="1" ht="17.25">
      <c r="B55" s="311"/>
      <c r="C55" s="270"/>
    </row>
    <row r="56" spans="2:3" s="269" customFormat="1" ht="17.25">
      <c r="B56" s="311"/>
      <c r="C56" s="270"/>
    </row>
    <row r="57" spans="2:3" s="269" customFormat="1" ht="17.25">
      <c r="B57" s="311"/>
      <c r="C57" s="270"/>
    </row>
    <row r="58" spans="2:3" s="269" customFormat="1" ht="17.25">
      <c r="B58" s="311"/>
      <c r="C58" s="270"/>
    </row>
    <row r="59" spans="2:3" s="269" customFormat="1" ht="17.25">
      <c r="B59" s="311"/>
      <c r="C59" s="270"/>
    </row>
    <row r="60" spans="2:3" s="269" customFormat="1" ht="17.25">
      <c r="B60" s="311"/>
      <c r="C60" s="270"/>
    </row>
    <row r="61" spans="2:3" s="269" customFormat="1" ht="17.25">
      <c r="B61" s="311"/>
      <c r="C61" s="270"/>
    </row>
    <row r="62" spans="2:3" s="269" customFormat="1" ht="17.25">
      <c r="B62" s="311"/>
      <c r="C62" s="270"/>
    </row>
    <row r="63" spans="2:3" s="269" customFormat="1" ht="17.25">
      <c r="B63" s="311"/>
      <c r="C63" s="270"/>
    </row>
    <row r="64" spans="2:3" s="269" customFormat="1" ht="17.25">
      <c r="B64" s="311"/>
      <c r="C64" s="270"/>
    </row>
    <row r="65" spans="2:3" s="269" customFormat="1" ht="17.25">
      <c r="B65" s="311"/>
      <c r="C65" s="270"/>
    </row>
    <row r="66" spans="2:3" s="269" customFormat="1" ht="17.25">
      <c r="B66" s="311"/>
      <c r="C66" s="270"/>
    </row>
    <row r="67" spans="2:3" s="269" customFormat="1" ht="17.25">
      <c r="B67" s="311"/>
      <c r="C67" s="270"/>
    </row>
    <row r="68" spans="2:3" s="269" customFormat="1" ht="17.25">
      <c r="B68" s="311"/>
      <c r="C68" s="270"/>
    </row>
    <row r="69" spans="2:3" s="269" customFormat="1" ht="17.25">
      <c r="B69" s="311"/>
      <c r="C69" s="270"/>
    </row>
    <row r="70" spans="2:3" s="269" customFormat="1" ht="17.25">
      <c r="B70" s="311"/>
      <c r="C70" s="270"/>
    </row>
    <row r="71" spans="2:3" s="269" customFormat="1" ht="17.25">
      <c r="B71" s="311"/>
      <c r="C71" s="270"/>
    </row>
    <row r="72" spans="2:3" s="269" customFormat="1" ht="17.25">
      <c r="B72" s="311"/>
      <c r="C72" s="270"/>
    </row>
    <row r="73" spans="2:3" s="269" customFormat="1" ht="17.25">
      <c r="B73" s="311"/>
      <c r="C73" s="270"/>
    </row>
    <row r="74" spans="2:3" s="269" customFormat="1" ht="17.25">
      <c r="B74" s="311"/>
      <c r="C74" s="270"/>
    </row>
    <row r="75" spans="2:3" s="269" customFormat="1" ht="17.25">
      <c r="B75" s="311"/>
      <c r="C75" s="270"/>
    </row>
    <row r="76" spans="2:3" s="269" customFormat="1" ht="17.25">
      <c r="B76" s="311"/>
      <c r="C76" s="270"/>
    </row>
    <row r="77" spans="2:3" s="269" customFormat="1" ht="17.25">
      <c r="B77" s="311"/>
      <c r="C77" s="270"/>
    </row>
    <row r="78" spans="2:3" s="269" customFormat="1" ht="17.25">
      <c r="B78" s="311"/>
      <c r="C78" s="270"/>
    </row>
    <row r="79" spans="2:3" s="269" customFormat="1" ht="17.25">
      <c r="B79" s="311"/>
      <c r="C79" s="270"/>
    </row>
    <row r="80" spans="2:3" s="269" customFormat="1" ht="17.25">
      <c r="B80" s="311"/>
      <c r="C80" s="27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2"/>
      <c r="B1" s="463"/>
      <c r="C1" s="463"/>
      <c r="D1" s="463"/>
      <c r="E1" s="463"/>
      <c r="F1" s="463"/>
      <c r="G1" s="463"/>
      <c r="H1" s="48"/>
      <c r="I1" s="48"/>
    </row>
    <row r="19" ht="13.5">
      <c r="I19" s="57"/>
    </row>
    <row r="20" ht="14.25" thickBot="1"/>
    <row r="21" spans="1:7" ht="13.5">
      <c r="A21" s="101" t="s">
        <v>60</v>
      </c>
      <c r="B21" s="102" t="s">
        <v>61</v>
      </c>
      <c r="C21" s="83" t="s">
        <v>220</v>
      </c>
      <c r="D21" s="83" t="s">
        <v>204</v>
      </c>
      <c r="E21" s="102" t="s">
        <v>54</v>
      </c>
      <c r="F21" s="102" t="s">
        <v>62</v>
      </c>
      <c r="G21" s="103" t="s">
        <v>83</v>
      </c>
    </row>
    <row r="22" spans="1:7" ht="13.5">
      <c r="A22" s="104">
        <v>1</v>
      </c>
      <c r="B22" s="175" t="s">
        <v>182</v>
      </c>
      <c r="C22" s="9">
        <v>25446</v>
      </c>
      <c r="D22" s="9">
        <v>28741</v>
      </c>
      <c r="E22" s="118">
        <v>98</v>
      </c>
      <c r="F22" s="43">
        <f>SUM(C22/D22*100)</f>
        <v>88.53554156083644</v>
      </c>
      <c r="G22" s="105"/>
    </row>
    <row r="23" spans="1:7" ht="13.5">
      <c r="A23" s="104">
        <v>2</v>
      </c>
      <c r="B23" s="175" t="s">
        <v>167</v>
      </c>
      <c r="C23" s="9">
        <v>22045</v>
      </c>
      <c r="D23" s="9">
        <v>15422</v>
      </c>
      <c r="E23" s="118">
        <v>296.7</v>
      </c>
      <c r="F23" s="43">
        <f>SUM(C23/D23*100)</f>
        <v>142.94514330177668</v>
      </c>
      <c r="G23" s="105"/>
    </row>
    <row r="24" spans="1:7" ht="13.5">
      <c r="A24" s="104">
        <v>3</v>
      </c>
      <c r="B24" s="175" t="s">
        <v>169</v>
      </c>
      <c r="C24" s="9">
        <v>10353</v>
      </c>
      <c r="D24" s="9">
        <v>9617</v>
      </c>
      <c r="E24" s="118">
        <v>99.2</v>
      </c>
      <c r="F24" s="43">
        <f aca="true" t="shared" si="0" ref="F24:F32">SUM(C24/D24*100)</f>
        <v>107.65311427680149</v>
      </c>
      <c r="G24" s="105"/>
    </row>
    <row r="25" spans="1:7" ht="13.5">
      <c r="A25" s="104">
        <v>4</v>
      </c>
      <c r="B25" s="175" t="s">
        <v>178</v>
      </c>
      <c r="C25" s="9">
        <v>5205</v>
      </c>
      <c r="D25" s="9">
        <v>6471</v>
      </c>
      <c r="E25" s="118">
        <v>99.1</v>
      </c>
      <c r="F25" s="43">
        <f t="shared" si="0"/>
        <v>80.43579044969866</v>
      </c>
      <c r="G25" s="105"/>
    </row>
    <row r="26" spans="1:7" ht="13.5" customHeight="1">
      <c r="A26" s="104">
        <v>5</v>
      </c>
      <c r="B26" s="175" t="s">
        <v>179</v>
      </c>
      <c r="C26" s="9">
        <v>4626</v>
      </c>
      <c r="D26" s="9">
        <v>5292</v>
      </c>
      <c r="E26" s="118">
        <v>90.8</v>
      </c>
      <c r="F26" s="43">
        <f t="shared" si="0"/>
        <v>87.41496598639455</v>
      </c>
      <c r="G26" s="105"/>
    </row>
    <row r="27" spans="1:7" ht="13.5" customHeight="1">
      <c r="A27" s="104">
        <v>6</v>
      </c>
      <c r="B27" s="175" t="s">
        <v>171</v>
      </c>
      <c r="C27" s="9">
        <v>4601</v>
      </c>
      <c r="D27" s="9">
        <v>6292</v>
      </c>
      <c r="E27" s="118">
        <v>117.6</v>
      </c>
      <c r="F27" s="43">
        <f t="shared" si="0"/>
        <v>73.12460267005721</v>
      </c>
      <c r="G27" s="105"/>
    </row>
    <row r="28" spans="1:7" ht="13.5" customHeight="1">
      <c r="A28" s="104">
        <v>7</v>
      </c>
      <c r="B28" s="175" t="s">
        <v>219</v>
      </c>
      <c r="C28" s="110">
        <v>3724</v>
      </c>
      <c r="D28" s="110">
        <v>3603</v>
      </c>
      <c r="E28" s="118">
        <v>92.2</v>
      </c>
      <c r="F28" s="43">
        <f t="shared" si="0"/>
        <v>103.35831251734666</v>
      </c>
      <c r="G28" s="105"/>
    </row>
    <row r="29" spans="1:7" ht="13.5" customHeight="1">
      <c r="A29" s="104">
        <v>8</v>
      </c>
      <c r="B29" s="175" t="s">
        <v>174</v>
      </c>
      <c r="C29" s="110">
        <v>3625</v>
      </c>
      <c r="D29" s="110">
        <v>4086</v>
      </c>
      <c r="E29" s="118">
        <v>93.9</v>
      </c>
      <c r="F29" s="43">
        <f t="shared" si="0"/>
        <v>88.71757219774841</v>
      </c>
      <c r="G29" s="105"/>
    </row>
    <row r="30" spans="1:7" ht="13.5" customHeight="1">
      <c r="A30" s="104">
        <v>9</v>
      </c>
      <c r="B30" s="175" t="s">
        <v>118</v>
      </c>
      <c r="C30" s="110">
        <v>3606</v>
      </c>
      <c r="D30" s="110">
        <v>4053</v>
      </c>
      <c r="E30" s="118">
        <v>96.4</v>
      </c>
      <c r="F30" s="43">
        <f t="shared" si="0"/>
        <v>88.97113249444855</v>
      </c>
      <c r="G30" s="105"/>
    </row>
    <row r="31" spans="1:7" ht="13.5" customHeight="1" thickBot="1">
      <c r="A31" s="106">
        <v>10</v>
      </c>
      <c r="B31" s="175" t="s">
        <v>216</v>
      </c>
      <c r="C31" s="107">
        <v>3567</v>
      </c>
      <c r="D31" s="107">
        <v>3452</v>
      </c>
      <c r="E31" s="119">
        <v>80.6</v>
      </c>
      <c r="F31" s="43">
        <f t="shared" si="0"/>
        <v>103.3314020857474</v>
      </c>
      <c r="G31" s="108"/>
    </row>
    <row r="32" spans="1:7" ht="13.5" customHeight="1" thickBot="1">
      <c r="A32" s="89"/>
      <c r="B32" s="90" t="s">
        <v>79</v>
      </c>
      <c r="C32" s="91">
        <v>97878</v>
      </c>
      <c r="D32" s="91">
        <v>100958</v>
      </c>
      <c r="E32" s="92">
        <v>113.9</v>
      </c>
      <c r="F32" s="116">
        <f t="shared" si="0"/>
        <v>96.94922641098277</v>
      </c>
      <c r="G32" s="130">
        <v>80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60</v>
      </c>
      <c r="B53" s="102" t="s">
        <v>61</v>
      </c>
      <c r="C53" s="83" t="s">
        <v>220</v>
      </c>
      <c r="D53" s="83" t="s">
        <v>204</v>
      </c>
      <c r="E53" s="102" t="s">
        <v>54</v>
      </c>
      <c r="F53" s="102" t="s">
        <v>62</v>
      </c>
      <c r="G53" s="103" t="s">
        <v>83</v>
      </c>
    </row>
    <row r="54" spans="1:7" ht="13.5">
      <c r="A54" s="104">
        <v>1</v>
      </c>
      <c r="B54" s="175" t="s">
        <v>113</v>
      </c>
      <c r="C54" s="9">
        <v>152907</v>
      </c>
      <c r="D54" s="9">
        <v>160440</v>
      </c>
      <c r="E54" s="43">
        <v>103</v>
      </c>
      <c r="F54" s="43">
        <f aca="true" t="shared" si="1" ref="F54:F64">SUM(C54/D54*100)</f>
        <v>95.30478683620045</v>
      </c>
      <c r="G54" s="105"/>
    </row>
    <row r="55" spans="1:7" ht="13.5">
      <c r="A55" s="104">
        <v>2</v>
      </c>
      <c r="B55" s="175" t="s">
        <v>181</v>
      </c>
      <c r="C55" s="9">
        <v>18426</v>
      </c>
      <c r="D55" s="9">
        <v>23105</v>
      </c>
      <c r="E55" s="43">
        <v>106.2</v>
      </c>
      <c r="F55" s="43">
        <f t="shared" si="1"/>
        <v>79.7489720839645</v>
      </c>
      <c r="G55" s="105"/>
    </row>
    <row r="56" spans="1:7" ht="13.5">
      <c r="A56" s="104">
        <v>3</v>
      </c>
      <c r="B56" s="175" t="s">
        <v>172</v>
      </c>
      <c r="C56" s="9">
        <v>16097</v>
      </c>
      <c r="D56" s="9">
        <v>14602</v>
      </c>
      <c r="E56" s="43">
        <v>85.1</v>
      </c>
      <c r="F56" s="43">
        <f t="shared" si="1"/>
        <v>110.23832351732639</v>
      </c>
      <c r="G56" s="105"/>
    </row>
    <row r="57" spans="1:7" ht="13.5">
      <c r="A57" s="104">
        <v>4</v>
      </c>
      <c r="B57" s="176" t="s">
        <v>169</v>
      </c>
      <c r="C57" s="9">
        <v>13833</v>
      </c>
      <c r="D57" s="9">
        <v>18183</v>
      </c>
      <c r="E57" s="43">
        <v>106.8</v>
      </c>
      <c r="F57" s="43">
        <f t="shared" si="1"/>
        <v>76.07655502392345</v>
      </c>
      <c r="G57" s="105"/>
    </row>
    <row r="58" spans="1:7" ht="13.5">
      <c r="A58" s="104">
        <v>5</v>
      </c>
      <c r="B58" s="176" t="s">
        <v>167</v>
      </c>
      <c r="C58" s="9">
        <v>9964</v>
      </c>
      <c r="D58" s="9">
        <v>3657</v>
      </c>
      <c r="E58" s="43">
        <v>126.8</v>
      </c>
      <c r="F58" s="43">
        <f t="shared" si="1"/>
        <v>272.46376811594206</v>
      </c>
      <c r="G58" s="105"/>
    </row>
    <row r="59" spans="1:7" ht="13.5">
      <c r="A59" s="104">
        <v>6</v>
      </c>
      <c r="B59" s="176" t="s">
        <v>170</v>
      </c>
      <c r="C59" s="9">
        <v>8428</v>
      </c>
      <c r="D59" s="9">
        <v>0</v>
      </c>
      <c r="E59" s="43">
        <v>115.5</v>
      </c>
      <c r="F59" s="153">
        <v>0</v>
      </c>
      <c r="G59" s="105"/>
    </row>
    <row r="60" spans="1:7" ht="13.5">
      <c r="A60" s="104">
        <v>7</v>
      </c>
      <c r="B60" s="176" t="s">
        <v>171</v>
      </c>
      <c r="C60" s="9">
        <v>7462</v>
      </c>
      <c r="D60" s="9">
        <v>5702</v>
      </c>
      <c r="E60" s="153">
        <v>95.6</v>
      </c>
      <c r="F60" s="43">
        <f t="shared" si="1"/>
        <v>130.8663626797615</v>
      </c>
      <c r="G60" s="105"/>
    </row>
    <row r="61" spans="1:7" ht="13.5">
      <c r="A61" s="104">
        <v>8</v>
      </c>
      <c r="B61" s="176" t="s">
        <v>178</v>
      </c>
      <c r="C61" s="9">
        <v>5666</v>
      </c>
      <c r="D61" s="9">
        <v>10466</v>
      </c>
      <c r="E61" s="43">
        <v>90.3</v>
      </c>
      <c r="F61" s="43">
        <f t="shared" si="1"/>
        <v>54.13720619147716</v>
      </c>
      <c r="G61" s="105"/>
    </row>
    <row r="62" spans="1:7" ht="13.5">
      <c r="A62" s="104">
        <v>9</v>
      </c>
      <c r="B62" s="176" t="s">
        <v>164</v>
      </c>
      <c r="C62" s="9">
        <v>5263</v>
      </c>
      <c r="D62" s="9">
        <v>2546</v>
      </c>
      <c r="E62" s="43">
        <v>106.6</v>
      </c>
      <c r="F62" s="43">
        <f t="shared" si="1"/>
        <v>206.71641791044775</v>
      </c>
      <c r="G62" s="105"/>
    </row>
    <row r="63" spans="1:8" ht="14.25" thickBot="1">
      <c r="A63" s="109">
        <v>10</v>
      </c>
      <c r="B63" s="176" t="s">
        <v>118</v>
      </c>
      <c r="C63" s="110">
        <v>4692</v>
      </c>
      <c r="D63" s="110">
        <v>4060</v>
      </c>
      <c r="E63" s="111">
        <v>93.9</v>
      </c>
      <c r="F63" s="111">
        <f t="shared" si="1"/>
        <v>115.56650246305418</v>
      </c>
      <c r="G63" s="113"/>
      <c r="H63" s="21"/>
    </row>
    <row r="64" spans="1:7" ht="14.25" thickBot="1">
      <c r="A64" s="89"/>
      <c r="B64" s="114" t="s">
        <v>82</v>
      </c>
      <c r="C64" s="115">
        <v>257989</v>
      </c>
      <c r="D64" s="115">
        <v>258779</v>
      </c>
      <c r="E64" s="116">
        <v>101.9</v>
      </c>
      <c r="F64" s="116">
        <f t="shared" si="1"/>
        <v>99.69472020527168</v>
      </c>
      <c r="G64" s="130">
        <v>51.3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60</v>
      </c>
      <c r="B21" s="102" t="s">
        <v>61</v>
      </c>
      <c r="C21" s="83" t="s">
        <v>220</v>
      </c>
      <c r="D21" s="83" t="s">
        <v>204</v>
      </c>
      <c r="E21" s="102" t="s">
        <v>54</v>
      </c>
      <c r="F21" s="102" t="s">
        <v>62</v>
      </c>
      <c r="G21" s="103" t="s">
        <v>83</v>
      </c>
    </row>
    <row r="22" spans="1:7" ht="13.5">
      <c r="A22" s="28">
        <v>1</v>
      </c>
      <c r="B22" s="175" t="s">
        <v>166</v>
      </c>
      <c r="C22" s="9">
        <v>50234</v>
      </c>
      <c r="D22" s="9">
        <v>58003</v>
      </c>
      <c r="E22" s="43">
        <v>88.2</v>
      </c>
      <c r="F22" s="43">
        <f>SUM(C22/D22*100)</f>
        <v>86.60586521386826</v>
      </c>
      <c r="G22" s="105"/>
    </row>
    <row r="23" spans="1:7" ht="13.5">
      <c r="A23" s="28">
        <v>2</v>
      </c>
      <c r="B23" s="175" t="s">
        <v>180</v>
      </c>
      <c r="C23" s="9">
        <v>41064</v>
      </c>
      <c r="D23" s="9">
        <v>37172</v>
      </c>
      <c r="E23" s="43">
        <v>117.1</v>
      </c>
      <c r="F23" s="43">
        <f aca="true" t="shared" si="0" ref="F23:F32">SUM(C23/D23*100)</f>
        <v>110.47024642203809</v>
      </c>
      <c r="G23" s="105"/>
    </row>
    <row r="24" spans="1:7" ht="13.5" customHeight="1">
      <c r="A24" s="28">
        <v>3</v>
      </c>
      <c r="B24" s="175" t="s">
        <v>177</v>
      </c>
      <c r="C24" s="9">
        <v>39763</v>
      </c>
      <c r="D24" s="9">
        <v>36931</v>
      </c>
      <c r="E24" s="43">
        <v>97.9</v>
      </c>
      <c r="F24" s="43">
        <f t="shared" si="0"/>
        <v>107.66835449893044</v>
      </c>
      <c r="G24" s="105"/>
    </row>
    <row r="25" spans="1:7" ht="13.5">
      <c r="A25" s="28">
        <v>4</v>
      </c>
      <c r="B25" s="175" t="s">
        <v>168</v>
      </c>
      <c r="C25" s="9">
        <v>34955</v>
      </c>
      <c r="D25" s="9">
        <v>30124</v>
      </c>
      <c r="E25" s="43">
        <v>99.3</v>
      </c>
      <c r="F25" s="43">
        <f t="shared" si="0"/>
        <v>116.03704687292525</v>
      </c>
      <c r="G25" s="105"/>
    </row>
    <row r="26" spans="1:7" ht="13.5">
      <c r="A26" s="28">
        <v>5</v>
      </c>
      <c r="B26" s="175" t="s">
        <v>164</v>
      </c>
      <c r="C26" s="9">
        <v>27060</v>
      </c>
      <c r="D26" s="9">
        <v>29530</v>
      </c>
      <c r="E26" s="43">
        <v>98.1</v>
      </c>
      <c r="F26" s="43">
        <f t="shared" si="0"/>
        <v>91.63562478835084</v>
      </c>
      <c r="G26" s="105"/>
    </row>
    <row r="27" spans="1:7" ht="13.5" customHeight="1">
      <c r="A27" s="28">
        <v>6</v>
      </c>
      <c r="B27" s="176" t="s">
        <v>118</v>
      </c>
      <c r="C27" s="9">
        <v>24001</v>
      </c>
      <c r="D27" s="9">
        <v>25636</v>
      </c>
      <c r="E27" s="43">
        <v>104.9</v>
      </c>
      <c r="F27" s="43">
        <f t="shared" si="0"/>
        <v>93.62224996099235</v>
      </c>
      <c r="G27" s="105"/>
    </row>
    <row r="28" spans="1:7" ht="13.5" customHeight="1">
      <c r="A28" s="28">
        <v>7</v>
      </c>
      <c r="B28" s="176" t="s">
        <v>172</v>
      </c>
      <c r="C28" s="9">
        <v>18129</v>
      </c>
      <c r="D28" s="9">
        <v>17001</v>
      </c>
      <c r="E28" s="43">
        <v>85.4</v>
      </c>
      <c r="F28" s="43">
        <f t="shared" si="0"/>
        <v>106.63490382918653</v>
      </c>
      <c r="G28" s="105"/>
    </row>
    <row r="29" spans="1:7" ht="13.5">
      <c r="A29" s="28">
        <v>8</v>
      </c>
      <c r="B29" s="176" t="s">
        <v>167</v>
      </c>
      <c r="C29" s="9">
        <v>15766</v>
      </c>
      <c r="D29" s="9">
        <v>27797</v>
      </c>
      <c r="E29" s="43">
        <v>120.5</v>
      </c>
      <c r="F29" s="43">
        <f t="shared" si="0"/>
        <v>56.718350901176386</v>
      </c>
      <c r="G29" s="105"/>
    </row>
    <row r="30" spans="1:7" ht="13.5">
      <c r="A30" s="28">
        <v>9</v>
      </c>
      <c r="B30" s="176" t="s">
        <v>181</v>
      </c>
      <c r="C30" s="9">
        <v>15705</v>
      </c>
      <c r="D30" s="9">
        <v>13697</v>
      </c>
      <c r="E30" s="43">
        <v>107.7</v>
      </c>
      <c r="F30" s="334">
        <f t="shared" si="0"/>
        <v>114.6601445572023</v>
      </c>
      <c r="G30" s="105"/>
    </row>
    <row r="31" spans="1:7" ht="14.25" thickBot="1">
      <c r="A31" s="117">
        <v>10</v>
      </c>
      <c r="B31" s="176" t="s">
        <v>169</v>
      </c>
      <c r="C31" s="110">
        <v>15314</v>
      </c>
      <c r="D31" s="110">
        <v>11483</v>
      </c>
      <c r="E31" s="111">
        <v>92.7</v>
      </c>
      <c r="F31" s="111">
        <f t="shared" si="0"/>
        <v>133.36236175215538</v>
      </c>
      <c r="G31" s="113"/>
    </row>
    <row r="32" spans="1:7" ht="14.25" thickBot="1">
      <c r="A32" s="89"/>
      <c r="B32" s="90" t="s">
        <v>84</v>
      </c>
      <c r="C32" s="91">
        <v>350934</v>
      </c>
      <c r="D32" s="91">
        <v>379807</v>
      </c>
      <c r="E32" s="94">
        <v>100.7</v>
      </c>
      <c r="F32" s="116">
        <f t="shared" si="0"/>
        <v>92.39798107986424</v>
      </c>
      <c r="G32" s="130">
        <v>46.3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60</v>
      </c>
      <c r="B53" s="102" t="s">
        <v>61</v>
      </c>
      <c r="C53" s="83" t="s">
        <v>220</v>
      </c>
      <c r="D53" s="83" t="s">
        <v>204</v>
      </c>
      <c r="E53" s="102" t="s">
        <v>54</v>
      </c>
      <c r="F53" s="102" t="s">
        <v>62</v>
      </c>
      <c r="G53" s="103" t="s">
        <v>83</v>
      </c>
    </row>
    <row r="54" spans="1:7" ht="13.5">
      <c r="A54" s="104">
        <v>1</v>
      </c>
      <c r="B54" s="175" t="s">
        <v>119</v>
      </c>
      <c r="C54" s="9">
        <v>15366</v>
      </c>
      <c r="D54" s="9">
        <v>18154</v>
      </c>
      <c r="E54" s="118">
        <v>113.9</v>
      </c>
      <c r="F54" s="43">
        <f>SUM(C54/D54*100)</f>
        <v>84.64250302963534</v>
      </c>
      <c r="G54" s="105"/>
    </row>
    <row r="55" spans="1:7" ht="13.5">
      <c r="A55" s="104">
        <v>2</v>
      </c>
      <c r="B55" s="175" t="s">
        <v>114</v>
      </c>
      <c r="C55" s="9">
        <v>4911</v>
      </c>
      <c r="D55" s="9">
        <v>7502</v>
      </c>
      <c r="E55" s="118">
        <v>95.6</v>
      </c>
      <c r="F55" s="43">
        <f aca="true" t="shared" si="1" ref="F55:F64">SUM(C55/D55*100)</f>
        <v>65.46254332178087</v>
      </c>
      <c r="G55" s="105"/>
    </row>
    <row r="56" spans="1:7" ht="13.5">
      <c r="A56" s="104">
        <v>3</v>
      </c>
      <c r="B56" s="175" t="s">
        <v>167</v>
      </c>
      <c r="C56" s="9">
        <v>3626</v>
      </c>
      <c r="D56" s="9">
        <v>1724</v>
      </c>
      <c r="E56" s="118">
        <v>163</v>
      </c>
      <c r="F56" s="43">
        <f t="shared" si="1"/>
        <v>210.32482598607888</v>
      </c>
      <c r="G56" s="105"/>
    </row>
    <row r="57" spans="1:8" ht="13.5">
      <c r="A57" s="104">
        <v>4</v>
      </c>
      <c r="B57" s="175" t="s">
        <v>164</v>
      </c>
      <c r="C57" s="9">
        <v>2798</v>
      </c>
      <c r="D57" s="9">
        <v>2692</v>
      </c>
      <c r="E57" s="118">
        <v>100.3</v>
      </c>
      <c r="F57" s="43">
        <f t="shared" si="1"/>
        <v>103.93759286775632</v>
      </c>
      <c r="G57" s="105"/>
      <c r="H57" s="70"/>
    </row>
    <row r="58" spans="1:7" ht="13.5">
      <c r="A58" s="104">
        <v>5</v>
      </c>
      <c r="B58" s="175" t="s">
        <v>118</v>
      </c>
      <c r="C58" s="9">
        <v>1816</v>
      </c>
      <c r="D58" s="9">
        <v>2866</v>
      </c>
      <c r="E58" s="118">
        <v>106.7</v>
      </c>
      <c r="F58" s="43">
        <f t="shared" si="1"/>
        <v>63.3635729239358</v>
      </c>
      <c r="G58" s="105"/>
    </row>
    <row r="59" spans="1:7" ht="13.5">
      <c r="A59" s="104">
        <v>6</v>
      </c>
      <c r="B59" s="175" t="s">
        <v>171</v>
      </c>
      <c r="C59" s="9">
        <v>1774</v>
      </c>
      <c r="D59" s="9">
        <v>399</v>
      </c>
      <c r="E59" s="118">
        <v>90.7</v>
      </c>
      <c r="F59" s="43">
        <f t="shared" si="1"/>
        <v>444.6115288220551</v>
      </c>
      <c r="G59" s="105"/>
    </row>
    <row r="60" spans="1:7" ht="13.5">
      <c r="A60" s="104">
        <v>7</v>
      </c>
      <c r="B60" s="176" t="s">
        <v>181</v>
      </c>
      <c r="C60" s="9">
        <v>1512</v>
      </c>
      <c r="D60" s="9">
        <v>1617</v>
      </c>
      <c r="E60" s="118">
        <v>101.1</v>
      </c>
      <c r="F60" s="43">
        <f t="shared" si="1"/>
        <v>93.5064935064935</v>
      </c>
      <c r="G60" s="105"/>
    </row>
    <row r="61" spans="1:7" ht="13.5">
      <c r="A61" s="104">
        <v>8</v>
      </c>
      <c r="B61" s="176" t="s">
        <v>178</v>
      </c>
      <c r="C61" s="9">
        <v>932</v>
      </c>
      <c r="D61" s="9">
        <v>1014</v>
      </c>
      <c r="E61" s="118">
        <v>106.2</v>
      </c>
      <c r="F61" s="43">
        <f t="shared" si="1"/>
        <v>91.91321499013807</v>
      </c>
      <c r="G61" s="105"/>
    </row>
    <row r="62" spans="1:7" ht="13.5">
      <c r="A62" s="104">
        <v>9</v>
      </c>
      <c r="B62" s="176" t="s">
        <v>177</v>
      </c>
      <c r="C62" s="9">
        <v>596</v>
      </c>
      <c r="D62" s="9">
        <v>448</v>
      </c>
      <c r="E62" s="118">
        <v>122.4</v>
      </c>
      <c r="F62" s="43">
        <f t="shared" si="1"/>
        <v>133.03571428571428</v>
      </c>
      <c r="G62" s="105"/>
    </row>
    <row r="63" spans="1:7" ht="14.25" thickBot="1">
      <c r="A63" s="106">
        <v>10</v>
      </c>
      <c r="B63" s="176" t="s">
        <v>168</v>
      </c>
      <c r="C63" s="107">
        <v>472</v>
      </c>
      <c r="D63" s="107">
        <v>656</v>
      </c>
      <c r="E63" s="119">
        <v>90.9</v>
      </c>
      <c r="F63" s="43">
        <f t="shared" si="1"/>
        <v>71.95121951219512</v>
      </c>
      <c r="G63" s="108"/>
    </row>
    <row r="64" spans="1:7" ht="14.25" thickBot="1">
      <c r="A64" s="89"/>
      <c r="B64" s="90" t="s">
        <v>80</v>
      </c>
      <c r="C64" s="91">
        <v>35293</v>
      </c>
      <c r="D64" s="91">
        <v>40381</v>
      </c>
      <c r="E64" s="92">
        <v>109.5</v>
      </c>
      <c r="F64" s="116">
        <f t="shared" si="1"/>
        <v>87.40001485847304</v>
      </c>
      <c r="G64" s="130">
        <v>104.1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60</v>
      </c>
      <c r="B20" s="102" t="s">
        <v>61</v>
      </c>
      <c r="C20" s="83" t="s">
        <v>220</v>
      </c>
      <c r="D20" s="83" t="s">
        <v>204</v>
      </c>
      <c r="E20" s="102" t="s">
        <v>54</v>
      </c>
      <c r="F20" s="102" t="s">
        <v>62</v>
      </c>
      <c r="G20" s="103" t="s">
        <v>83</v>
      </c>
    </row>
    <row r="21" spans="1:7" ht="13.5">
      <c r="A21" s="104">
        <v>1</v>
      </c>
      <c r="B21" s="175" t="s">
        <v>121</v>
      </c>
      <c r="C21" s="9">
        <v>67416</v>
      </c>
      <c r="D21" s="9">
        <v>44453</v>
      </c>
      <c r="E21" s="118">
        <v>121.8</v>
      </c>
      <c r="F21" s="43">
        <f aca="true" t="shared" si="0" ref="F21:F31">SUM(C21/D21*100)</f>
        <v>151.65680606483252</v>
      </c>
      <c r="G21" s="105"/>
    </row>
    <row r="22" spans="1:7" ht="13.5">
      <c r="A22" s="104">
        <v>2</v>
      </c>
      <c r="B22" s="175" t="s">
        <v>77</v>
      </c>
      <c r="C22" s="9">
        <v>15592</v>
      </c>
      <c r="D22" s="9">
        <v>15764</v>
      </c>
      <c r="E22" s="118">
        <v>98.8</v>
      </c>
      <c r="F22" s="43">
        <f t="shared" si="0"/>
        <v>98.9089063689419</v>
      </c>
      <c r="G22" s="105"/>
    </row>
    <row r="23" spans="1:7" ht="13.5" customHeight="1">
      <c r="A23" s="104">
        <v>3</v>
      </c>
      <c r="B23" s="176" t="s">
        <v>171</v>
      </c>
      <c r="C23" s="9">
        <v>9150</v>
      </c>
      <c r="D23" s="9">
        <v>6650</v>
      </c>
      <c r="E23" s="118">
        <v>108</v>
      </c>
      <c r="F23" s="43">
        <f t="shared" si="0"/>
        <v>137.593984962406</v>
      </c>
      <c r="G23" s="105"/>
    </row>
    <row r="24" spans="1:7" ht="13.5" customHeight="1">
      <c r="A24" s="104">
        <v>4</v>
      </c>
      <c r="B24" s="176" t="s">
        <v>170</v>
      </c>
      <c r="C24" s="9">
        <v>8017</v>
      </c>
      <c r="D24" s="9">
        <v>7960</v>
      </c>
      <c r="E24" s="118">
        <v>102.9</v>
      </c>
      <c r="F24" s="43">
        <f t="shared" si="0"/>
        <v>100.71608040201005</v>
      </c>
      <c r="G24" s="105"/>
    </row>
    <row r="25" spans="1:7" ht="13.5" customHeight="1">
      <c r="A25" s="104">
        <v>5</v>
      </c>
      <c r="B25" s="176" t="s">
        <v>181</v>
      </c>
      <c r="C25" s="9">
        <v>7984</v>
      </c>
      <c r="D25" s="9">
        <v>9394</v>
      </c>
      <c r="E25" s="118">
        <v>94.3</v>
      </c>
      <c r="F25" s="43">
        <f t="shared" si="0"/>
        <v>84.99041941664892</v>
      </c>
      <c r="G25" s="105"/>
    </row>
    <row r="26" spans="1:7" ht="13.5" customHeight="1">
      <c r="A26" s="104">
        <v>6</v>
      </c>
      <c r="B26" s="176" t="s">
        <v>217</v>
      </c>
      <c r="C26" s="9">
        <v>6313</v>
      </c>
      <c r="D26" s="9">
        <v>6295</v>
      </c>
      <c r="E26" s="118">
        <v>98.7</v>
      </c>
      <c r="F26" s="43">
        <f t="shared" si="0"/>
        <v>100.285941223193</v>
      </c>
      <c r="G26" s="105"/>
    </row>
    <row r="27" spans="1:7" ht="13.5" customHeight="1">
      <c r="A27" s="104">
        <v>7</v>
      </c>
      <c r="B27" s="176" t="s">
        <v>172</v>
      </c>
      <c r="C27" s="9">
        <v>6245</v>
      </c>
      <c r="D27" s="9">
        <v>6697</v>
      </c>
      <c r="E27" s="118">
        <v>79</v>
      </c>
      <c r="F27" s="43">
        <f t="shared" si="0"/>
        <v>93.25070927280872</v>
      </c>
      <c r="G27" s="105"/>
    </row>
    <row r="28" spans="1:7" ht="13.5" customHeight="1">
      <c r="A28" s="104">
        <v>8</v>
      </c>
      <c r="B28" s="176" t="s">
        <v>219</v>
      </c>
      <c r="C28" s="9">
        <v>5893</v>
      </c>
      <c r="D28" s="9">
        <v>2505</v>
      </c>
      <c r="E28" s="118">
        <v>112.5</v>
      </c>
      <c r="F28" s="43">
        <f t="shared" si="0"/>
        <v>235.249500998004</v>
      </c>
      <c r="G28" s="105"/>
    </row>
    <row r="29" spans="1:7" ht="13.5" customHeight="1">
      <c r="A29" s="104">
        <v>9</v>
      </c>
      <c r="B29" s="176" t="s">
        <v>118</v>
      </c>
      <c r="C29" s="110">
        <v>4190</v>
      </c>
      <c r="D29" s="110">
        <v>6011</v>
      </c>
      <c r="E29" s="121">
        <v>101.4</v>
      </c>
      <c r="F29" s="43">
        <f t="shared" si="0"/>
        <v>69.70553984362003</v>
      </c>
      <c r="G29" s="105"/>
    </row>
    <row r="30" spans="1:7" ht="13.5" customHeight="1" thickBot="1">
      <c r="A30" s="109">
        <v>10</v>
      </c>
      <c r="B30" s="176" t="s">
        <v>174</v>
      </c>
      <c r="C30" s="110">
        <v>3163</v>
      </c>
      <c r="D30" s="110">
        <v>2919</v>
      </c>
      <c r="E30" s="121">
        <v>99.4</v>
      </c>
      <c r="F30" s="111">
        <f t="shared" si="0"/>
        <v>108.35902706406304</v>
      </c>
      <c r="G30" s="113"/>
    </row>
    <row r="31" spans="1:7" ht="13.5" customHeight="1" thickBot="1">
      <c r="A31" s="89"/>
      <c r="B31" s="90" t="s">
        <v>86</v>
      </c>
      <c r="C31" s="91">
        <v>148037</v>
      </c>
      <c r="D31" s="91">
        <v>129054</v>
      </c>
      <c r="E31" s="92">
        <v>107.3</v>
      </c>
      <c r="F31" s="116">
        <f t="shared" si="0"/>
        <v>114.70934647511895</v>
      </c>
      <c r="G31" s="130">
        <v>94.9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60</v>
      </c>
      <c r="B53" s="102" t="s">
        <v>61</v>
      </c>
      <c r="C53" s="83" t="s">
        <v>220</v>
      </c>
      <c r="D53" s="83" t="s">
        <v>204</v>
      </c>
      <c r="E53" s="102" t="s">
        <v>54</v>
      </c>
      <c r="F53" s="102" t="s">
        <v>62</v>
      </c>
      <c r="G53" s="103" t="s">
        <v>85</v>
      </c>
    </row>
    <row r="54" spans="1:7" ht="13.5">
      <c r="A54" s="104">
        <v>1</v>
      </c>
      <c r="B54" s="175" t="s">
        <v>169</v>
      </c>
      <c r="C54" s="6">
        <v>36907</v>
      </c>
      <c r="D54" s="9">
        <v>64352</v>
      </c>
      <c r="E54" s="43">
        <v>101.3</v>
      </c>
      <c r="F54" s="43">
        <f aca="true" t="shared" si="1" ref="F54:F64">SUM(C54/D54*100)</f>
        <v>57.351752859273994</v>
      </c>
      <c r="G54" s="105"/>
    </row>
    <row r="55" spans="1:7" ht="13.5">
      <c r="A55" s="104">
        <v>2</v>
      </c>
      <c r="B55" s="175" t="s">
        <v>174</v>
      </c>
      <c r="C55" s="6">
        <v>28492</v>
      </c>
      <c r="D55" s="9">
        <v>27191</v>
      </c>
      <c r="E55" s="43">
        <v>113.8</v>
      </c>
      <c r="F55" s="43">
        <f t="shared" si="1"/>
        <v>104.78467139862455</v>
      </c>
      <c r="G55" s="105"/>
    </row>
    <row r="56" spans="1:7" ht="13.5">
      <c r="A56" s="104">
        <v>3</v>
      </c>
      <c r="B56" s="7" t="s">
        <v>118</v>
      </c>
      <c r="C56" s="6">
        <v>28457</v>
      </c>
      <c r="D56" s="9">
        <v>29223</v>
      </c>
      <c r="E56" s="43">
        <v>92.4</v>
      </c>
      <c r="F56" s="43">
        <f t="shared" si="1"/>
        <v>97.37877699072648</v>
      </c>
      <c r="G56" s="105"/>
    </row>
    <row r="57" spans="1:7" ht="13.5">
      <c r="A57" s="104">
        <v>4</v>
      </c>
      <c r="B57" s="176" t="s">
        <v>164</v>
      </c>
      <c r="C57" s="6">
        <v>27949</v>
      </c>
      <c r="D57" s="9">
        <v>25020</v>
      </c>
      <c r="E57" s="43">
        <v>104.9</v>
      </c>
      <c r="F57" s="43">
        <f t="shared" si="1"/>
        <v>111.7066346922462</v>
      </c>
      <c r="G57" s="105"/>
    </row>
    <row r="58" spans="1:7" ht="13.5">
      <c r="A58" s="104">
        <v>5</v>
      </c>
      <c r="B58" s="176" t="s">
        <v>202</v>
      </c>
      <c r="C58" s="6">
        <v>24768</v>
      </c>
      <c r="D58" s="9">
        <v>12620</v>
      </c>
      <c r="E58" s="43">
        <v>96</v>
      </c>
      <c r="F58" s="43">
        <f t="shared" si="1"/>
        <v>196.25990491283676</v>
      </c>
      <c r="G58" s="105"/>
    </row>
    <row r="59" spans="1:7" ht="13.5">
      <c r="A59" s="104">
        <v>6</v>
      </c>
      <c r="B59" s="176" t="s">
        <v>179</v>
      </c>
      <c r="C59" s="6">
        <v>13622</v>
      </c>
      <c r="D59" s="9">
        <v>12892</v>
      </c>
      <c r="E59" s="43">
        <v>88.3</v>
      </c>
      <c r="F59" s="43">
        <f t="shared" si="1"/>
        <v>105.66242631089047</v>
      </c>
      <c r="G59" s="105"/>
    </row>
    <row r="60" spans="1:7" ht="13.5">
      <c r="A60" s="104">
        <v>7</v>
      </c>
      <c r="B60" s="176" t="s">
        <v>173</v>
      </c>
      <c r="C60" s="6">
        <v>13082</v>
      </c>
      <c r="D60" s="9">
        <v>13031</v>
      </c>
      <c r="E60" s="43">
        <v>97.9</v>
      </c>
      <c r="F60" s="43">
        <f t="shared" si="1"/>
        <v>100.39137441485688</v>
      </c>
      <c r="G60" s="105"/>
    </row>
    <row r="61" spans="1:7" ht="13.5">
      <c r="A61" s="104">
        <v>8</v>
      </c>
      <c r="B61" s="176" t="s">
        <v>182</v>
      </c>
      <c r="C61" s="6">
        <v>10365</v>
      </c>
      <c r="D61" s="9">
        <v>15673</v>
      </c>
      <c r="E61" s="43">
        <v>99</v>
      </c>
      <c r="F61" s="43">
        <f t="shared" si="1"/>
        <v>66.13283991577873</v>
      </c>
      <c r="G61" s="105"/>
    </row>
    <row r="62" spans="1:7" ht="13.5">
      <c r="A62" s="104">
        <v>9</v>
      </c>
      <c r="B62" s="176" t="s">
        <v>171</v>
      </c>
      <c r="C62" s="120">
        <v>10086</v>
      </c>
      <c r="D62" s="110">
        <v>11804</v>
      </c>
      <c r="E62" s="111">
        <v>93.4</v>
      </c>
      <c r="F62" s="43">
        <f t="shared" si="1"/>
        <v>85.4456116570654</v>
      </c>
      <c r="G62" s="105"/>
    </row>
    <row r="63" spans="1:7" ht="14.25" thickBot="1">
      <c r="A63" s="109">
        <v>10</v>
      </c>
      <c r="B63" s="176" t="s">
        <v>178</v>
      </c>
      <c r="C63" s="120">
        <v>8841</v>
      </c>
      <c r="D63" s="110">
        <v>9563</v>
      </c>
      <c r="E63" s="111">
        <v>107.3</v>
      </c>
      <c r="F63" s="111">
        <f t="shared" si="1"/>
        <v>92.45006797030221</v>
      </c>
      <c r="G63" s="113"/>
    </row>
    <row r="64" spans="1:7" ht="14.25" thickBot="1">
      <c r="A64" s="89"/>
      <c r="B64" s="90" t="s">
        <v>82</v>
      </c>
      <c r="C64" s="91">
        <v>250297</v>
      </c>
      <c r="D64" s="91">
        <v>268302</v>
      </c>
      <c r="E64" s="94">
        <v>98.7</v>
      </c>
      <c r="F64" s="116">
        <f t="shared" si="1"/>
        <v>93.2892784996012</v>
      </c>
      <c r="G64" s="130">
        <v>45.4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0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0" ht="13.5">
      <c r="O10" s="430"/>
    </row>
    <row r="15" ht="12.75" customHeight="1"/>
    <row r="16" spans="1:14" ht="10.5" customHeight="1">
      <c r="A16" s="16"/>
      <c r="B16" s="245" t="s">
        <v>138</v>
      </c>
      <c r="C16" s="245" t="s">
        <v>139</v>
      </c>
      <c r="D16" s="245" t="s">
        <v>140</v>
      </c>
      <c r="E16" s="245" t="s">
        <v>125</v>
      </c>
      <c r="F16" s="245" t="s">
        <v>126</v>
      </c>
      <c r="G16" s="245" t="s">
        <v>127</v>
      </c>
      <c r="H16" s="245" t="s">
        <v>128</v>
      </c>
      <c r="I16" s="245" t="s">
        <v>129</v>
      </c>
      <c r="J16" s="245" t="s">
        <v>130</v>
      </c>
      <c r="K16" s="245" t="s">
        <v>131</v>
      </c>
      <c r="L16" s="245" t="s">
        <v>132</v>
      </c>
      <c r="M16" s="245" t="s">
        <v>133</v>
      </c>
      <c r="N16" s="1"/>
    </row>
    <row r="17" spans="1:27" ht="10.5" customHeight="1">
      <c r="A17" s="10" t="s">
        <v>189</v>
      </c>
      <c r="B17" s="242">
        <v>67.1</v>
      </c>
      <c r="C17" s="242">
        <v>69</v>
      </c>
      <c r="D17" s="242">
        <v>71.2</v>
      </c>
      <c r="E17" s="242">
        <v>73.2</v>
      </c>
      <c r="F17" s="242">
        <v>72</v>
      </c>
      <c r="G17" s="242">
        <v>72.6</v>
      </c>
      <c r="H17" s="242">
        <v>78.1</v>
      </c>
      <c r="I17" s="242">
        <v>80</v>
      </c>
      <c r="J17" s="242">
        <v>75.3</v>
      </c>
      <c r="K17" s="242">
        <v>77.7</v>
      </c>
      <c r="L17" s="242">
        <v>79.8</v>
      </c>
      <c r="M17" s="242">
        <v>73.4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1"/>
      <c r="AA17" s="1"/>
    </row>
    <row r="18" spans="1:27" ht="10.5" customHeight="1">
      <c r="A18" s="10" t="s">
        <v>211</v>
      </c>
      <c r="B18" s="242">
        <v>71.6</v>
      </c>
      <c r="C18" s="242">
        <v>76.8</v>
      </c>
      <c r="D18" s="242">
        <v>80.9</v>
      </c>
      <c r="E18" s="242">
        <v>79.2</v>
      </c>
      <c r="F18" s="242">
        <v>79.8</v>
      </c>
      <c r="G18" s="242">
        <v>79.2</v>
      </c>
      <c r="H18" s="242">
        <v>80.8</v>
      </c>
      <c r="I18" s="242">
        <v>83.9</v>
      </c>
      <c r="J18" s="242">
        <v>84.2</v>
      </c>
      <c r="K18" s="242">
        <v>84.4</v>
      </c>
      <c r="L18" s="242">
        <v>83.6</v>
      </c>
      <c r="M18" s="242">
        <v>71.9</v>
      </c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1"/>
      <c r="AA18" s="1"/>
    </row>
    <row r="19" spans="1:27" ht="10.5" customHeight="1">
      <c r="A19" s="10" t="s">
        <v>191</v>
      </c>
      <c r="B19" s="242">
        <v>69.7</v>
      </c>
      <c r="C19" s="242">
        <v>79.8</v>
      </c>
      <c r="D19" s="242">
        <v>89.3</v>
      </c>
      <c r="E19" s="242">
        <v>81</v>
      </c>
      <c r="F19" s="242">
        <v>78.7</v>
      </c>
      <c r="G19" s="242">
        <v>80.2</v>
      </c>
      <c r="H19" s="242">
        <v>77.6</v>
      </c>
      <c r="I19" s="242">
        <v>73.1</v>
      </c>
      <c r="J19" s="242">
        <v>78.4</v>
      </c>
      <c r="K19" s="242">
        <v>82.3</v>
      </c>
      <c r="L19" s="242">
        <v>77.4</v>
      </c>
      <c r="M19" s="242">
        <v>68.1</v>
      </c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1"/>
      <c r="AA19" s="1"/>
    </row>
    <row r="20" spans="1:27" ht="10.5" customHeight="1">
      <c r="A20" s="10" t="s">
        <v>204</v>
      </c>
      <c r="B20" s="242">
        <v>71.8</v>
      </c>
      <c r="C20" s="242">
        <v>92</v>
      </c>
      <c r="D20" s="242">
        <v>88.9</v>
      </c>
      <c r="E20" s="242">
        <v>80.5</v>
      </c>
      <c r="F20" s="242">
        <v>76.9</v>
      </c>
      <c r="G20" s="242">
        <v>79.8</v>
      </c>
      <c r="H20" s="242">
        <v>87.8</v>
      </c>
      <c r="I20" s="242">
        <v>83.2</v>
      </c>
      <c r="J20" s="242">
        <v>81.5</v>
      </c>
      <c r="K20" s="242">
        <v>92.5</v>
      </c>
      <c r="L20" s="242">
        <v>92.8</v>
      </c>
      <c r="M20" s="242">
        <v>78.6</v>
      </c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1"/>
      <c r="AA20" s="1"/>
    </row>
    <row r="21" spans="1:27" ht="10.5" customHeight="1">
      <c r="A21" s="10" t="s">
        <v>220</v>
      </c>
      <c r="B21" s="242">
        <v>61.3</v>
      </c>
      <c r="C21" s="242">
        <v>59.8</v>
      </c>
      <c r="D21" s="242">
        <v>58.4</v>
      </c>
      <c r="E21" s="242">
        <v>65.6</v>
      </c>
      <c r="F21" s="242">
        <v>79.5</v>
      </c>
      <c r="G21" s="242"/>
      <c r="H21" s="242"/>
      <c r="I21" s="242"/>
      <c r="J21" s="242"/>
      <c r="K21" s="242"/>
      <c r="L21" s="242"/>
      <c r="M21" s="242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1"/>
      <c r="AA22" s="1"/>
    </row>
    <row r="23" spans="14:27" ht="9.75" customHeight="1"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1"/>
      <c r="AA23" s="1"/>
    </row>
    <row r="24" spans="1:13" ht="13.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8" ht="13.5">
      <c r="O28" s="250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5" t="s">
        <v>138</v>
      </c>
      <c r="C41" s="245" t="s">
        <v>139</v>
      </c>
      <c r="D41" s="245" t="s">
        <v>140</v>
      </c>
      <c r="E41" s="245" t="s">
        <v>125</v>
      </c>
      <c r="F41" s="245" t="s">
        <v>126</v>
      </c>
      <c r="G41" s="245" t="s">
        <v>127</v>
      </c>
      <c r="H41" s="245" t="s">
        <v>128</v>
      </c>
      <c r="I41" s="245" t="s">
        <v>129</v>
      </c>
      <c r="J41" s="245" t="s">
        <v>130</v>
      </c>
      <c r="K41" s="245" t="s">
        <v>131</v>
      </c>
      <c r="L41" s="245" t="s">
        <v>132</v>
      </c>
      <c r="M41" s="245" t="s">
        <v>133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189</v>
      </c>
      <c r="B42" s="251">
        <v>91.1</v>
      </c>
      <c r="C42" s="251">
        <v>91.1</v>
      </c>
      <c r="D42" s="251">
        <v>91.1</v>
      </c>
      <c r="E42" s="251">
        <v>90.6</v>
      </c>
      <c r="F42" s="251">
        <v>95.7</v>
      </c>
      <c r="G42" s="251">
        <v>90</v>
      </c>
      <c r="H42" s="251">
        <v>92.4</v>
      </c>
      <c r="I42" s="251">
        <v>93.7</v>
      </c>
      <c r="J42" s="251">
        <v>85.5</v>
      </c>
      <c r="K42" s="251">
        <v>88.9</v>
      </c>
      <c r="L42" s="251">
        <v>90.9</v>
      </c>
      <c r="M42" s="251">
        <v>84</v>
      </c>
      <c r="N42" s="23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</row>
    <row r="43" spans="1:26" ht="10.5" customHeight="1">
      <c r="A43" s="10" t="s">
        <v>211</v>
      </c>
      <c r="B43" s="251">
        <v>85.3</v>
      </c>
      <c r="C43" s="251">
        <v>84.2</v>
      </c>
      <c r="D43" s="251">
        <v>80.9</v>
      </c>
      <c r="E43" s="251">
        <v>82.2</v>
      </c>
      <c r="F43" s="251">
        <v>91.4</v>
      </c>
      <c r="G43" s="251">
        <v>87.2</v>
      </c>
      <c r="H43" s="251">
        <v>87.8</v>
      </c>
      <c r="I43" s="251">
        <v>91</v>
      </c>
      <c r="J43" s="251">
        <v>92.4</v>
      </c>
      <c r="K43" s="251">
        <v>97</v>
      </c>
      <c r="L43" s="251">
        <v>97.1</v>
      </c>
      <c r="M43" s="251">
        <v>90.7</v>
      </c>
      <c r="N43" s="23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</row>
    <row r="44" spans="1:26" ht="10.5" customHeight="1">
      <c r="A44" s="10" t="s">
        <v>191</v>
      </c>
      <c r="B44" s="251">
        <v>92.5</v>
      </c>
      <c r="C44" s="251">
        <v>96.7</v>
      </c>
      <c r="D44" s="251">
        <v>92.6</v>
      </c>
      <c r="E44" s="251">
        <v>92.4</v>
      </c>
      <c r="F44" s="251">
        <v>90.8</v>
      </c>
      <c r="G44" s="251">
        <v>92.9</v>
      </c>
      <c r="H44" s="251">
        <v>91.7</v>
      </c>
      <c r="I44" s="251">
        <v>90</v>
      </c>
      <c r="J44" s="251">
        <v>88.2</v>
      </c>
      <c r="K44" s="251">
        <v>92.5</v>
      </c>
      <c r="L44" s="251">
        <v>92.9</v>
      </c>
      <c r="M44" s="251">
        <v>85.8</v>
      </c>
      <c r="N44" s="23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</row>
    <row r="45" spans="1:26" ht="10.5" customHeight="1">
      <c r="A45" s="10" t="s">
        <v>204</v>
      </c>
      <c r="B45" s="251">
        <v>90.1</v>
      </c>
      <c r="C45" s="251">
        <v>96.7</v>
      </c>
      <c r="D45" s="251">
        <v>102.8</v>
      </c>
      <c r="E45" s="251">
        <v>96.6</v>
      </c>
      <c r="F45" s="251">
        <v>101</v>
      </c>
      <c r="G45" s="251">
        <v>96.2</v>
      </c>
      <c r="H45" s="251">
        <v>96.2</v>
      </c>
      <c r="I45" s="251">
        <v>95.9</v>
      </c>
      <c r="J45" s="251">
        <v>92.7</v>
      </c>
      <c r="K45" s="251">
        <v>100</v>
      </c>
      <c r="L45" s="251">
        <v>104.8</v>
      </c>
      <c r="M45" s="251">
        <v>101.4</v>
      </c>
      <c r="N45" s="23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</row>
    <row r="46" spans="1:26" ht="10.5" customHeight="1">
      <c r="A46" s="10" t="s">
        <v>220</v>
      </c>
      <c r="B46" s="251">
        <v>93.5</v>
      </c>
      <c r="C46" s="251">
        <v>90.4</v>
      </c>
      <c r="D46" s="251">
        <v>93.3</v>
      </c>
      <c r="E46" s="251">
        <v>85.9</v>
      </c>
      <c r="F46" s="251">
        <v>97.9</v>
      </c>
      <c r="G46" s="251"/>
      <c r="H46" s="251"/>
      <c r="I46" s="251"/>
      <c r="J46" s="251"/>
      <c r="K46" s="251"/>
      <c r="L46" s="251"/>
      <c r="M46" s="251"/>
      <c r="N46" s="23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</row>
    <row r="47" spans="14:26" ht="10.5" customHeight="1">
      <c r="N47" s="23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</row>
    <row r="48" spans="14:26" ht="10.5" customHeight="1">
      <c r="N48" s="23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5" t="s">
        <v>138</v>
      </c>
      <c r="C65" s="245" t="s">
        <v>139</v>
      </c>
      <c r="D65" s="245" t="s">
        <v>140</v>
      </c>
      <c r="E65" s="245" t="s">
        <v>125</v>
      </c>
      <c r="F65" s="245" t="s">
        <v>126</v>
      </c>
      <c r="G65" s="245" t="s">
        <v>127</v>
      </c>
      <c r="H65" s="245" t="s">
        <v>128</v>
      </c>
      <c r="I65" s="245" t="s">
        <v>129</v>
      </c>
      <c r="J65" s="245" t="s">
        <v>130</v>
      </c>
      <c r="K65" s="245" t="s">
        <v>131</v>
      </c>
      <c r="L65" s="245" t="s">
        <v>132</v>
      </c>
      <c r="M65" s="245" t="s">
        <v>133</v>
      </c>
    </row>
    <row r="66" spans="1:26" ht="10.5" customHeight="1">
      <c r="A66" s="10" t="s">
        <v>189</v>
      </c>
      <c r="B66" s="242">
        <v>73.1</v>
      </c>
      <c r="C66" s="242">
        <v>75.7</v>
      </c>
      <c r="D66" s="242">
        <v>78.1</v>
      </c>
      <c r="E66" s="242">
        <v>80.8</v>
      </c>
      <c r="F66" s="242">
        <v>74.5</v>
      </c>
      <c r="G66" s="242">
        <v>81.3</v>
      </c>
      <c r="H66" s="242">
        <v>84.2</v>
      </c>
      <c r="I66" s="242">
        <v>85.2</v>
      </c>
      <c r="J66" s="242">
        <v>88.5</v>
      </c>
      <c r="K66" s="242">
        <v>87.1</v>
      </c>
      <c r="L66" s="242">
        <v>87.6</v>
      </c>
      <c r="M66" s="242">
        <v>87.8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0.5" customHeight="1">
      <c r="A67" s="10" t="s">
        <v>211</v>
      </c>
      <c r="B67" s="242">
        <v>83.9</v>
      </c>
      <c r="C67" s="242">
        <v>91.2</v>
      </c>
      <c r="D67" s="242">
        <v>100</v>
      </c>
      <c r="E67" s="242">
        <v>96.4</v>
      </c>
      <c r="F67" s="242">
        <v>86.6</v>
      </c>
      <c r="G67" s="242">
        <v>91.1</v>
      </c>
      <c r="H67" s="242">
        <v>92</v>
      </c>
      <c r="I67" s="242">
        <v>92.1</v>
      </c>
      <c r="J67" s="242">
        <v>91.1</v>
      </c>
      <c r="K67" s="242">
        <v>86.7</v>
      </c>
      <c r="L67" s="242">
        <v>86.1</v>
      </c>
      <c r="M67" s="242">
        <v>80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191</v>
      </c>
      <c r="B68" s="242">
        <v>75.1</v>
      </c>
      <c r="C68" s="242">
        <v>82.1</v>
      </c>
      <c r="D68" s="242">
        <v>96.7</v>
      </c>
      <c r="E68" s="242">
        <v>87.7</v>
      </c>
      <c r="F68" s="242">
        <v>86.9</v>
      </c>
      <c r="G68" s="242">
        <v>86.2</v>
      </c>
      <c r="H68" s="242">
        <v>84.7</v>
      </c>
      <c r="I68" s="242">
        <v>81.4</v>
      </c>
      <c r="J68" s="242">
        <v>89</v>
      </c>
      <c r="K68" s="242">
        <v>88.7</v>
      </c>
      <c r="L68" s="242">
        <v>83.3</v>
      </c>
      <c r="M68" s="242">
        <v>80.2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204</v>
      </c>
      <c r="B69" s="242">
        <v>79.3</v>
      </c>
      <c r="C69" s="242">
        <v>95</v>
      </c>
      <c r="D69" s="242">
        <v>86</v>
      </c>
      <c r="E69" s="242">
        <v>83.8</v>
      </c>
      <c r="F69" s="242">
        <v>75.7</v>
      </c>
      <c r="G69" s="242">
        <v>83.4</v>
      </c>
      <c r="H69" s="242">
        <v>91.3</v>
      </c>
      <c r="I69" s="242">
        <v>86.7</v>
      </c>
      <c r="J69" s="242">
        <v>88.1</v>
      </c>
      <c r="K69" s="242">
        <v>92.3</v>
      </c>
      <c r="L69" s="242">
        <v>88.3</v>
      </c>
      <c r="M69" s="242">
        <v>77.8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220</v>
      </c>
      <c r="B70" s="242">
        <v>67</v>
      </c>
      <c r="C70" s="242">
        <v>66.7</v>
      </c>
      <c r="D70" s="242">
        <v>62</v>
      </c>
      <c r="E70" s="242">
        <v>77.3</v>
      </c>
      <c r="F70" s="242">
        <v>80</v>
      </c>
      <c r="G70" s="242"/>
      <c r="H70" s="242"/>
      <c r="I70" s="242"/>
      <c r="J70" s="242"/>
      <c r="K70" s="242"/>
      <c r="L70" s="242"/>
      <c r="M70" s="24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48"/>
      <c r="C72" s="248"/>
      <c r="D72" s="248"/>
      <c r="E72" s="248"/>
      <c r="F72" s="248"/>
      <c r="G72" s="252"/>
      <c r="H72" s="248"/>
      <c r="I72" s="248"/>
      <c r="J72" s="248"/>
      <c r="K72" s="248"/>
      <c r="L72" s="248"/>
      <c r="M72" s="24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49" customWidth="1"/>
    <col min="25" max="26" width="7.625" style="0" customWidth="1"/>
  </cols>
  <sheetData>
    <row r="1" spans="1:29" ht="13.5">
      <c r="A1" s="23"/>
      <c r="B1" s="253"/>
      <c r="C1" s="236"/>
      <c r="D1" s="236"/>
      <c r="E1" s="236"/>
      <c r="F1" s="236"/>
      <c r="G1" s="236"/>
      <c r="H1" s="236"/>
      <c r="I1" s="236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6"/>
      <c r="C2" s="236"/>
      <c r="D2" s="236"/>
      <c r="E2" s="236"/>
      <c r="F2" s="236"/>
      <c r="G2" s="236"/>
      <c r="H2" s="236"/>
      <c r="I2" s="236"/>
      <c r="J2" s="1"/>
      <c r="L2" s="64"/>
      <c r="M2" s="254"/>
      <c r="N2" s="6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"/>
      <c r="AB2" s="1"/>
      <c r="AC2" s="1"/>
    </row>
    <row r="3" spans="1:29" ht="13.5">
      <c r="A3" s="23"/>
      <c r="B3" s="236"/>
      <c r="C3" s="236"/>
      <c r="D3" s="236"/>
      <c r="E3" s="236"/>
      <c r="F3" s="236"/>
      <c r="G3" s="236"/>
      <c r="H3" s="236"/>
      <c r="I3" s="236"/>
      <c r="J3" s="1"/>
      <c r="L3" s="64"/>
      <c r="M3" s="254"/>
      <c r="N3" s="6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1"/>
      <c r="AB3" s="1"/>
      <c r="AC3" s="1"/>
    </row>
    <row r="4" spans="1:29" ht="13.5">
      <c r="A4" s="23"/>
      <c r="B4" s="236"/>
      <c r="C4" s="236"/>
      <c r="D4" s="236"/>
      <c r="E4" s="236"/>
      <c r="F4" s="236"/>
      <c r="G4" s="236"/>
      <c r="H4" s="236"/>
      <c r="I4" s="236"/>
      <c r="J4" s="1"/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</row>
    <row r="5" spans="1:29" ht="13.5">
      <c r="A5" s="23"/>
      <c r="B5" s="236"/>
      <c r="C5" s="236"/>
      <c r="D5" s="236"/>
      <c r="E5" s="236"/>
      <c r="F5" s="236"/>
      <c r="G5" s="236"/>
      <c r="H5" s="236"/>
      <c r="I5" s="236"/>
      <c r="J5" s="1"/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</row>
    <row r="6" spans="10:29" ht="13.5">
      <c r="J6" s="1"/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</row>
    <row r="7" spans="10:23" ht="13.5">
      <c r="J7" s="1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122</v>
      </c>
      <c r="C18" s="11" t="s">
        <v>123</v>
      </c>
      <c r="D18" s="11" t="s">
        <v>124</v>
      </c>
      <c r="E18" s="11" t="s">
        <v>125</v>
      </c>
      <c r="F18" s="11" t="s">
        <v>126</v>
      </c>
      <c r="G18" s="11" t="s">
        <v>127</v>
      </c>
      <c r="H18" s="11" t="s">
        <v>128</v>
      </c>
      <c r="I18" s="11" t="s">
        <v>129</v>
      </c>
      <c r="J18" s="11" t="s">
        <v>130</v>
      </c>
      <c r="K18" s="11" t="s">
        <v>131</v>
      </c>
      <c r="L18" s="11" t="s">
        <v>132</v>
      </c>
      <c r="M18" s="11" t="s">
        <v>133</v>
      </c>
    </row>
    <row r="19" spans="1:13" ht="10.5" customHeight="1">
      <c r="A19" s="10" t="s">
        <v>205</v>
      </c>
      <c r="B19" s="251">
        <v>15.9</v>
      </c>
      <c r="C19" s="251">
        <v>14.3</v>
      </c>
      <c r="D19" s="251">
        <v>15.2</v>
      </c>
      <c r="E19" s="251">
        <v>18.6</v>
      </c>
      <c r="F19" s="251">
        <v>17.4</v>
      </c>
      <c r="G19" s="251">
        <v>15.7</v>
      </c>
      <c r="H19" s="251">
        <v>15.4</v>
      </c>
      <c r="I19" s="251">
        <v>16</v>
      </c>
      <c r="J19" s="251">
        <v>16.5</v>
      </c>
      <c r="K19" s="251">
        <v>15</v>
      </c>
      <c r="L19" s="251">
        <v>14.9</v>
      </c>
      <c r="M19" s="251">
        <v>16.9</v>
      </c>
    </row>
    <row r="20" spans="1:13" ht="10.5" customHeight="1">
      <c r="A20" s="10" t="s">
        <v>211</v>
      </c>
      <c r="B20" s="251">
        <v>14.7</v>
      </c>
      <c r="C20" s="251">
        <v>15.2</v>
      </c>
      <c r="D20" s="251">
        <v>16.7</v>
      </c>
      <c r="E20" s="251">
        <v>15.9</v>
      </c>
      <c r="F20" s="251">
        <v>16.3</v>
      </c>
      <c r="G20" s="251">
        <v>16.4</v>
      </c>
      <c r="H20" s="251">
        <v>14.7</v>
      </c>
      <c r="I20" s="251">
        <v>16.5</v>
      </c>
      <c r="J20" s="251">
        <v>15.9</v>
      </c>
      <c r="K20" s="251">
        <v>18</v>
      </c>
      <c r="L20" s="251">
        <v>17.3</v>
      </c>
      <c r="M20" s="251">
        <v>15.7</v>
      </c>
    </row>
    <row r="21" spans="1:13" ht="10.5" customHeight="1">
      <c r="A21" s="10" t="s">
        <v>191</v>
      </c>
      <c r="B21" s="251">
        <v>15.3</v>
      </c>
      <c r="C21" s="251">
        <v>16</v>
      </c>
      <c r="D21" s="251">
        <v>17.8</v>
      </c>
      <c r="E21" s="251">
        <v>16.9</v>
      </c>
      <c r="F21" s="251">
        <v>18.4</v>
      </c>
      <c r="G21" s="251">
        <v>17.6</v>
      </c>
      <c r="H21" s="251">
        <v>15.3</v>
      </c>
      <c r="I21" s="251">
        <v>15.4</v>
      </c>
      <c r="J21" s="251">
        <v>16.9</v>
      </c>
      <c r="K21" s="251">
        <v>17.3</v>
      </c>
      <c r="L21" s="251">
        <v>17.1</v>
      </c>
      <c r="M21" s="251">
        <v>17.5</v>
      </c>
    </row>
    <row r="22" spans="1:13" ht="10.5" customHeight="1">
      <c r="A22" s="10" t="s">
        <v>204</v>
      </c>
      <c r="B22" s="251">
        <v>15.8</v>
      </c>
      <c r="C22" s="251">
        <v>15.4</v>
      </c>
      <c r="D22" s="251">
        <v>15</v>
      </c>
      <c r="E22" s="251">
        <v>17.1</v>
      </c>
      <c r="F22" s="251">
        <v>15.4</v>
      </c>
      <c r="G22" s="251">
        <v>15.7</v>
      </c>
      <c r="H22" s="251">
        <v>16.6</v>
      </c>
      <c r="I22" s="251">
        <v>14.1</v>
      </c>
      <c r="J22" s="251">
        <v>15</v>
      </c>
      <c r="K22" s="251">
        <v>16</v>
      </c>
      <c r="L22" s="251">
        <v>14.4</v>
      </c>
      <c r="M22" s="251">
        <v>14.4</v>
      </c>
    </row>
    <row r="23" spans="1:13" ht="10.5" customHeight="1">
      <c r="A23" s="10" t="s">
        <v>220</v>
      </c>
      <c r="B23" s="251">
        <v>12</v>
      </c>
      <c r="C23" s="251">
        <v>11.2</v>
      </c>
      <c r="D23" s="251">
        <v>11.2</v>
      </c>
      <c r="E23" s="251">
        <v>13.5</v>
      </c>
      <c r="F23" s="251">
        <v>13.4</v>
      </c>
      <c r="G23" s="251"/>
      <c r="H23" s="251"/>
      <c r="I23" s="251"/>
      <c r="J23" s="251"/>
      <c r="K23" s="251"/>
      <c r="L23" s="251"/>
      <c r="M23" s="25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122</v>
      </c>
      <c r="C42" s="11" t="s">
        <v>123</v>
      </c>
      <c r="D42" s="11" t="s">
        <v>124</v>
      </c>
      <c r="E42" s="11" t="s">
        <v>125</v>
      </c>
      <c r="F42" s="11" t="s">
        <v>126</v>
      </c>
      <c r="G42" s="11" t="s">
        <v>127</v>
      </c>
      <c r="H42" s="11" t="s">
        <v>128</v>
      </c>
      <c r="I42" s="11" t="s">
        <v>129</v>
      </c>
      <c r="J42" s="11" t="s">
        <v>130</v>
      </c>
      <c r="K42" s="11" t="s">
        <v>131</v>
      </c>
      <c r="L42" s="11" t="s">
        <v>132</v>
      </c>
      <c r="M42" s="11" t="s">
        <v>133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205</v>
      </c>
      <c r="B43" s="251">
        <v>26.9</v>
      </c>
      <c r="C43" s="251">
        <v>26.5</v>
      </c>
      <c r="D43" s="251">
        <v>23.4</v>
      </c>
      <c r="E43" s="251">
        <v>26.7</v>
      </c>
      <c r="F43" s="251">
        <v>28.9</v>
      </c>
      <c r="G43" s="251">
        <v>26.9</v>
      </c>
      <c r="H43" s="251">
        <v>26.2</v>
      </c>
      <c r="I43" s="251">
        <v>27.1</v>
      </c>
      <c r="J43" s="251">
        <v>27.7</v>
      </c>
      <c r="K43" s="251">
        <v>26.9</v>
      </c>
      <c r="L43" s="251">
        <v>25.5</v>
      </c>
      <c r="M43" s="251">
        <v>26.2</v>
      </c>
      <c r="N43" s="6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1">
        <v>25.9</v>
      </c>
      <c r="C44" s="251">
        <v>26.8</v>
      </c>
      <c r="D44" s="251">
        <v>27.1</v>
      </c>
      <c r="E44" s="251">
        <v>27</v>
      </c>
      <c r="F44" s="251">
        <v>28</v>
      </c>
      <c r="G44" s="251">
        <v>27.8</v>
      </c>
      <c r="H44" s="251">
        <v>26.4</v>
      </c>
      <c r="I44" s="251">
        <v>26.9</v>
      </c>
      <c r="J44" s="251">
        <v>27.1</v>
      </c>
      <c r="K44" s="251">
        <v>27.4</v>
      </c>
      <c r="L44" s="251">
        <v>27.2</v>
      </c>
      <c r="M44" s="251">
        <v>26.8</v>
      </c>
      <c r="N44" s="6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191</v>
      </c>
      <c r="B45" s="251">
        <v>27.3</v>
      </c>
      <c r="C45" s="251">
        <v>27.4</v>
      </c>
      <c r="D45" s="251">
        <v>27.8</v>
      </c>
      <c r="E45" s="251">
        <v>27.4</v>
      </c>
      <c r="F45" s="251">
        <v>28.1</v>
      </c>
      <c r="G45" s="251">
        <v>28.2</v>
      </c>
      <c r="H45" s="251">
        <v>27.3</v>
      </c>
      <c r="I45" s="251">
        <v>26.7</v>
      </c>
      <c r="J45" s="251">
        <v>27.2</v>
      </c>
      <c r="K45" s="251">
        <v>27</v>
      </c>
      <c r="L45" s="251">
        <v>27.3</v>
      </c>
      <c r="M45" s="251">
        <v>28</v>
      </c>
      <c r="N45" s="6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204</v>
      </c>
      <c r="B46" s="251">
        <v>29.2</v>
      </c>
      <c r="C46" s="251">
        <v>27.7</v>
      </c>
      <c r="D46" s="251">
        <v>25.7</v>
      </c>
      <c r="E46" s="251">
        <v>25.8</v>
      </c>
      <c r="F46" s="251">
        <v>25.9</v>
      </c>
      <c r="G46" s="251">
        <v>27.1</v>
      </c>
      <c r="H46" s="251">
        <v>26.4</v>
      </c>
      <c r="I46" s="251">
        <v>26.5</v>
      </c>
      <c r="J46" s="251">
        <v>26.6</v>
      </c>
      <c r="K46" s="251">
        <v>26.8</v>
      </c>
      <c r="L46" s="251">
        <v>27.2</v>
      </c>
      <c r="M46" s="251">
        <v>27.9</v>
      </c>
      <c r="N46" s="6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220</v>
      </c>
      <c r="B47" s="251">
        <v>28.5</v>
      </c>
      <c r="C47" s="251">
        <v>27.3</v>
      </c>
      <c r="D47" s="251">
        <v>25.9</v>
      </c>
      <c r="E47" s="251">
        <v>25.3</v>
      </c>
      <c r="F47" s="251">
        <v>25.8</v>
      </c>
      <c r="G47" s="251"/>
      <c r="H47" s="251"/>
      <c r="I47" s="251"/>
      <c r="J47" s="251"/>
      <c r="K47" s="251"/>
      <c r="L47" s="251"/>
      <c r="M47" s="251"/>
      <c r="N47" s="6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122</v>
      </c>
      <c r="C70" s="11" t="s">
        <v>123</v>
      </c>
      <c r="D70" s="11" t="s">
        <v>124</v>
      </c>
      <c r="E70" s="11" t="s">
        <v>125</v>
      </c>
      <c r="F70" s="11" t="s">
        <v>126</v>
      </c>
      <c r="G70" s="11" t="s">
        <v>127</v>
      </c>
      <c r="H70" s="11" t="s">
        <v>128</v>
      </c>
      <c r="I70" s="11" t="s">
        <v>129</v>
      </c>
      <c r="J70" s="11" t="s">
        <v>130</v>
      </c>
      <c r="K70" s="11" t="s">
        <v>131</v>
      </c>
      <c r="L70" s="11" t="s">
        <v>132</v>
      </c>
      <c r="M70" s="11" t="s">
        <v>133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205</v>
      </c>
      <c r="B71" s="242">
        <v>58.4</v>
      </c>
      <c r="C71" s="242">
        <v>54.2</v>
      </c>
      <c r="D71" s="242">
        <v>66.9</v>
      </c>
      <c r="E71" s="242">
        <v>67.7</v>
      </c>
      <c r="F71" s="242">
        <v>58.6</v>
      </c>
      <c r="G71" s="242">
        <v>59.8</v>
      </c>
      <c r="H71" s="242">
        <v>59.2</v>
      </c>
      <c r="I71" s="242">
        <v>58.5</v>
      </c>
      <c r="J71" s="242">
        <v>59.1</v>
      </c>
      <c r="K71" s="242">
        <v>56.2</v>
      </c>
      <c r="L71" s="242">
        <v>59.6</v>
      </c>
      <c r="M71" s="242">
        <v>63.9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2">
        <v>56.9</v>
      </c>
      <c r="C72" s="242">
        <v>55.9</v>
      </c>
      <c r="D72" s="242">
        <v>61.4</v>
      </c>
      <c r="E72" s="242">
        <v>59.1</v>
      </c>
      <c r="F72" s="242">
        <v>57.4</v>
      </c>
      <c r="G72" s="242">
        <v>59</v>
      </c>
      <c r="H72" s="242">
        <v>56.7</v>
      </c>
      <c r="I72" s="242">
        <v>61</v>
      </c>
      <c r="J72" s="242">
        <v>58.2</v>
      </c>
      <c r="K72" s="242">
        <v>65.4</v>
      </c>
      <c r="L72" s="242">
        <v>63.6</v>
      </c>
      <c r="M72" s="242">
        <v>58.7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13" ht="10.5" customHeight="1">
      <c r="A73" s="10" t="s">
        <v>191</v>
      </c>
      <c r="B73" s="242">
        <v>55.7</v>
      </c>
      <c r="C73" s="242">
        <v>58.1</v>
      </c>
      <c r="D73" s="242">
        <v>63.8</v>
      </c>
      <c r="E73" s="242">
        <v>61.8</v>
      </c>
      <c r="F73" s="242">
        <v>65.1</v>
      </c>
      <c r="G73" s="242">
        <v>62.4</v>
      </c>
      <c r="H73" s="242">
        <v>56.7</v>
      </c>
      <c r="I73" s="242">
        <v>58</v>
      </c>
      <c r="J73" s="242">
        <v>61.8</v>
      </c>
      <c r="K73" s="242">
        <v>64.1</v>
      </c>
      <c r="L73" s="242">
        <v>62.6</v>
      </c>
      <c r="M73" s="242">
        <v>62.1</v>
      </c>
    </row>
    <row r="74" spans="1:13" ht="10.5" customHeight="1">
      <c r="A74" s="10" t="s">
        <v>204</v>
      </c>
      <c r="B74" s="242">
        <v>53.4</v>
      </c>
      <c r="C74" s="242">
        <v>56.8</v>
      </c>
      <c r="D74" s="242">
        <v>60.1</v>
      </c>
      <c r="E74" s="242">
        <v>66.3</v>
      </c>
      <c r="F74" s="242">
        <v>59.5</v>
      </c>
      <c r="G74" s="242">
        <v>56.9</v>
      </c>
      <c r="H74" s="242">
        <v>63.3</v>
      </c>
      <c r="I74" s="242">
        <v>53.2</v>
      </c>
      <c r="J74" s="242">
        <v>56.2</v>
      </c>
      <c r="K74" s="242">
        <v>59.4</v>
      </c>
      <c r="L74" s="242">
        <v>52.6</v>
      </c>
      <c r="M74" s="242">
        <v>50.7</v>
      </c>
    </row>
    <row r="75" spans="1:13" ht="10.5" customHeight="1">
      <c r="A75" s="10" t="s">
        <v>220</v>
      </c>
      <c r="B75" s="242">
        <v>41.6</v>
      </c>
      <c r="C75" s="242">
        <v>42.1</v>
      </c>
      <c r="D75" s="242">
        <v>44.7</v>
      </c>
      <c r="E75" s="242">
        <v>54.4</v>
      </c>
      <c r="F75" s="242">
        <v>51.3</v>
      </c>
      <c r="G75" s="242"/>
      <c r="H75" s="242"/>
      <c r="I75" s="242"/>
      <c r="J75" s="242"/>
      <c r="K75" s="242"/>
      <c r="L75" s="242"/>
      <c r="M75" s="242"/>
    </row>
    <row r="76" spans="2:13" ht="9.75" customHeight="1">
      <c r="B76" s="248"/>
      <c r="C76" s="248"/>
      <c r="D76" s="248"/>
      <c r="E76" s="248"/>
      <c r="F76" s="248"/>
      <c r="G76" s="248"/>
      <c r="H76" s="248"/>
      <c r="I76" s="248"/>
      <c r="J76" s="248"/>
      <c r="K76" s="246"/>
      <c r="L76" s="248"/>
      <c r="M76" s="24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4"/>
      <c r="N4" s="6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4"/>
      <c r="N5" s="6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4"/>
      <c r="N6" s="6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4"/>
      <c r="N7" s="6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4"/>
      <c r="N8" s="6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1"/>
    </row>
    <row r="10" spans="12:27" ht="9.75" customHeight="1">
      <c r="L10" s="64"/>
      <c r="M10" s="64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1"/>
    </row>
    <row r="11" spans="12:27" ht="9.75" customHeight="1">
      <c r="L11" s="64"/>
      <c r="M11" s="64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1"/>
    </row>
    <row r="12" spans="12:27" ht="9.75" customHeight="1">
      <c r="L12" s="64"/>
      <c r="M12" s="64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1"/>
    </row>
    <row r="13" spans="12:27" ht="9.75" customHeight="1">
      <c r="L13" s="64"/>
      <c r="M13" s="64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4"/>
      <c r="AA15" s="1"/>
    </row>
    <row r="16" spans="12:27" ht="9.75" customHeight="1">
      <c r="L16" s="64"/>
      <c r="M16" s="254"/>
      <c r="AA16" s="1"/>
    </row>
    <row r="17" spans="12:27" ht="9.75" customHeight="1">
      <c r="L17" s="64"/>
      <c r="M17" s="254"/>
      <c r="AA17" s="1"/>
    </row>
    <row r="18" spans="12:27" ht="9.75" customHeight="1">
      <c r="L18" s="64"/>
      <c r="M18" s="254"/>
      <c r="AA18" s="1"/>
    </row>
    <row r="19" spans="12:27" ht="9.75" customHeight="1">
      <c r="L19" s="64"/>
      <c r="M19" s="254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AA24" s="1"/>
    </row>
    <row r="25" spans="1:27" ht="10.5" customHeight="1">
      <c r="A25" s="10" t="s">
        <v>212</v>
      </c>
      <c r="B25" s="251">
        <v>21.2</v>
      </c>
      <c r="C25" s="251">
        <v>23.6</v>
      </c>
      <c r="D25" s="251">
        <v>23.5</v>
      </c>
      <c r="E25" s="251">
        <v>25.2</v>
      </c>
      <c r="F25" s="251">
        <v>24.6</v>
      </c>
      <c r="G25" s="251">
        <v>28.3</v>
      </c>
      <c r="H25" s="251">
        <v>24.6</v>
      </c>
      <c r="I25" s="251">
        <v>23.4</v>
      </c>
      <c r="J25" s="251">
        <v>22.5</v>
      </c>
      <c r="K25" s="251">
        <v>23.1</v>
      </c>
      <c r="L25" s="251">
        <v>20.9</v>
      </c>
      <c r="M25" s="251">
        <v>20.6</v>
      </c>
      <c r="AA25" s="1"/>
    </row>
    <row r="26" spans="1:27" ht="10.5" customHeight="1">
      <c r="A26" s="10" t="s">
        <v>211</v>
      </c>
      <c r="B26" s="251">
        <v>18.7</v>
      </c>
      <c r="C26" s="251">
        <v>19.2</v>
      </c>
      <c r="D26" s="251">
        <v>23.7</v>
      </c>
      <c r="E26" s="251">
        <v>22.6</v>
      </c>
      <c r="F26" s="251">
        <v>25.9</v>
      </c>
      <c r="G26" s="251">
        <v>24</v>
      </c>
      <c r="H26" s="251">
        <v>23.8</v>
      </c>
      <c r="I26" s="251">
        <v>23</v>
      </c>
      <c r="J26" s="251">
        <v>21.8</v>
      </c>
      <c r="K26" s="251">
        <v>19.6</v>
      </c>
      <c r="L26" s="251">
        <v>19.1</v>
      </c>
      <c r="M26" s="251">
        <v>18.8</v>
      </c>
      <c r="AA26" s="1"/>
    </row>
    <row r="27" spans="1:27" ht="10.5" customHeight="1">
      <c r="A27" s="10" t="s">
        <v>191</v>
      </c>
      <c r="B27" s="251">
        <v>21.2</v>
      </c>
      <c r="C27" s="251">
        <v>18.2</v>
      </c>
      <c r="D27" s="251">
        <v>21.8</v>
      </c>
      <c r="E27" s="251">
        <v>21.3</v>
      </c>
      <c r="F27" s="251">
        <v>21.8</v>
      </c>
      <c r="G27" s="251">
        <v>22.4</v>
      </c>
      <c r="H27" s="251">
        <v>24.4</v>
      </c>
      <c r="I27" s="251">
        <v>20.7</v>
      </c>
      <c r="J27" s="251">
        <v>17.6</v>
      </c>
      <c r="K27" s="251">
        <v>21</v>
      </c>
      <c r="L27" s="251">
        <v>22</v>
      </c>
      <c r="M27" s="251">
        <v>20.3</v>
      </c>
      <c r="AA27" s="1"/>
    </row>
    <row r="28" spans="1:27" ht="10.5" customHeight="1">
      <c r="A28" s="10" t="s">
        <v>204</v>
      </c>
      <c r="B28" s="251">
        <v>18.4</v>
      </c>
      <c r="C28" s="251">
        <v>19.4</v>
      </c>
      <c r="D28" s="251">
        <v>19.4</v>
      </c>
      <c r="E28" s="251">
        <v>24.5</v>
      </c>
      <c r="F28" s="251">
        <v>21</v>
      </c>
      <c r="G28" s="251">
        <v>21.8</v>
      </c>
      <c r="H28" s="251">
        <v>24.5</v>
      </c>
      <c r="I28" s="251">
        <v>18.9</v>
      </c>
      <c r="J28" s="251">
        <v>22</v>
      </c>
      <c r="K28" s="251">
        <v>20.3</v>
      </c>
      <c r="L28" s="251">
        <v>16.3</v>
      </c>
      <c r="M28" s="251">
        <v>18.9</v>
      </c>
      <c r="AA28" s="1"/>
    </row>
    <row r="29" spans="1:27" ht="10.5" customHeight="1">
      <c r="A29" s="10" t="s">
        <v>220</v>
      </c>
      <c r="B29" s="251">
        <v>13.6</v>
      </c>
      <c r="C29" s="251">
        <v>16.7</v>
      </c>
      <c r="D29" s="251">
        <v>19.2</v>
      </c>
      <c r="E29" s="251">
        <v>16.9</v>
      </c>
      <c r="F29" s="251">
        <v>16.3</v>
      </c>
      <c r="G29" s="251"/>
      <c r="H29" s="251"/>
      <c r="I29" s="251"/>
      <c r="J29" s="251"/>
      <c r="K29" s="251"/>
      <c r="L29" s="251"/>
      <c r="M29" s="251"/>
      <c r="AA29" s="1"/>
    </row>
    <row r="30" ht="9.75" customHeight="1">
      <c r="AA30" s="1"/>
    </row>
    <row r="31" spans="14:27" ht="9.75" customHeight="1"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122</v>
      </c>
      <c r="C53" s="11" t="s">
        <v>123</v>
      </c>
      <c r="D53" s="11" t="s">
        <v>124</v>
      </c>
      <c r="E53" s="11" t="s">
        <v>125</v>
      </c>
      <c r="F53" s="11" t="s">
        <v>126</v>
      </c>
      <c r="G53" s="11" t="s">
        <v>127</v>
      </c>
      <c r="H53" s="11" t="s">
        <v>128</v>
      </c>
      <c r="I53" s="11" t="s">
        <v>129</v>
      </c>
      <c r="J53" s="11" t="s">
        <v>130</v>
      </c>
      <c r="K53" s="11" t="s">
        <v>131</v>
      </c>
      <c r="L53" s="11" t="s">
        <v>132</v>
      </c>
      <c r="M53" s="11" t="s">
        <v>133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212</v>
      </c>
      <c r="B54" s="251">
        <v>42</v>
      </c>
      <c r="C54" s="251">
        <v>43.4</v>
      </c>
      <c r="D54" s="251">
        <v>41</v>
      </c>
      <c r="E54" s="251">
        <v>40.6</v>
      </c>
      <c r="F54" s="251">
        <v>41.4</v>
      </c>
      <c r="G54" s="251">
        <v>43.6</v>
      </c>
      <c r="H54" s="251">
        <v>41.6</v>
      </c>
      <c r="I54" s="251">
        <v>41.2</v>
      </c>
      <c r="J54" s="251">
        <v>40.8</v>
      </c>
      <c r="K54" s="251">
        <v>41.1</v>
      </c>
      <c r="L54" s="251">
        <v>38.8</v>
      </c>
      <c r="M54" s="251">
        <v>37.3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211</v>
      </c>
      <c r="B55" s="251">
        <v>38.5</v>
      </c>
      <c r="C55" s="251">
        <v>37.5</v>
      </c>
      <c r="D55" s="251">
        <v>37.8</v>
      </c>
      <c r="E55" s="251">
        <v>36.3</v>
      </c>
      <c r="F55" s="251">
        <v>38.6</v>
      </c>
      <c r="G55" s="251">
        <v>38.7</v>
      </c>
      <c r="H55" s="251">
        <v>38.3</v>
      </c>
      <c r="I55" s="251">
        <v>38.3</v>
      </c>
      <c r="J55" s="251">
        <v>37.8</v>
      </c>
      <c r="K55" s="251">
        <v>37.3</v>
      </c>
      <c r="L55" s="251">
        <v>35.4</v>
      </c>
      <c r="M55" s="251">
        <v>32.8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191</v>
      </c>
      <c r="B56" s="251">
        <v>36.2</v>
      </c>
      <c r="C56" s="251">
        <v>36.5</v>
      </c>
      <c r="D56" s="251">
        <v>36.5</v>
      </c>
      <c r="E56" s="251">
        <v>36.3</v>
      </c>
      <c r="F56" s="251">
        <v>37.5</v>
      </c>
      <c r="G56" s="251">
        <v>37.7</v>
      </c>
      <c r="H56" s="251">
        <v>38.7</v>
      </c>
      <c r="I56" s="251">
        <v>37.1</v>
      </c>
      <c r="J56" s="251">
        <v>34.8</v>
      </c>
      <c r="K56" s="251">
        <v>35.1</v>
      </c>
      <c r="L56" s="251">
        <v>36.2</v>
      </c>
      <c r="M56" s="251">
        <v>35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204</v>
      </c>
      <c r="B57" s="251">
        <v>34.7</v>
      </c>
      <c r="C57" s="251">
        <v>34.4</v>
      </c>
      <c r="D57" s="251">
        <v>33.5</v>
      </c>
      <c r="E57" s="251">
        <v>36.6</v>
      </c>
      <c r="F57" s="251">
        <v>38</v>
      </c>
      <c r="G57" s="251">
        <v>38.1</v>
      </c>
      <c r="H57" s="251">
        <v>39.3</v>
      </c>
      <c r="I57" s="251">
        <v>38.5</v>
      </c>
      <c r="J57" s="251">
        <v>38.2</v>
      </c>
      <c r="K57" s="251">
        <v>38.6</v>
      </c>
      <c r="L57" s="251">
        <v>37.4</v>
      </c>
      <c r="M57" s="251">
        <v>36.8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220</v>
      </c>
      <c r="B58" s="251">
        <v>34.2</v>
      </c>
      <c r="C58" s="251">
        <v>34.5</v>
      </c>
      <c r="D58" s="251">
        <v>36.2</v>
      </c>
      <c r="E58" s="251">
        <v>34.8</v>
      </c>
      <c r="F58" s="251">
        <v>35.1</v>
      </c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5"/>
    </row>
    <row r="66" spans="14:26" ht="9.75" customHeight="1"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</row>
    <row r="67" spans="14:26" ht="9.75" customHeight="1"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</row>
    <row r="68" spans="14:26" ht="9.75" customHeight="1"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</row>
    <row r="69" spans="14:26" ht="9.75" customHeight="1"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122</v>
      </c>
      <c r="C83" s="11" t="s">
        <v>123</v>
      </c>
      <c r="D83" s="11" t="s">
        <v>124</v>
      </c>
      <c r="E83" s="11" t="s">
        <v>125</v>
      </c>
      <c r="F83" s="11" t="s">
        <v>126</v>
      </c>
      <c r="G83" s="11" t="s">
        <v>127</v>
      </c>
      <c r="H83" s="11" t="s">
        <v>128</v>
      </c>
      <c r="I83" s="11" t="s">
        <v>129</v>
      </c>
      <c r="J83" s="11" t="s">
        <v>130</v>
      </c>
      <c r="K83" s="11" t="s">
        <v>131</v>
      </c>
      <c r="L83" s="11" t="s">
        <v>132</v>
      </c>
      <c r="M83" s="11" t="s">
        <v>133</v>
      </c>
    </row>
    <row r="84" spans="1:13" ht="10.5" customHeight="1">
      <c r="A84" s="10" t="s">
        <v>212</v>
      </c>
      <c r="B84" s="242">
        <v>49.2</v>
      </c>
      <c r="C84" s="242">
        <v>53.5</v>
      </c>
      <c r="D84" s="242">
        <v>58.5</v>
      </c>
      <c r="E84" s="242">
        <v>62.2</v>
      </c>
      <c r="F84" s="242">
        <v>59.1</v>
      </c>
      <c r="G84" s="242">
        <v>63.9</v>
      </c>
      <c r="H84" s="242">
        <v>60.1</v>
      </c>
      <c r="I84" s="242">
        <v>57</v>
      </c>
      <c r="J84" s="242">
        <v>55.5</v>
      </c>
      <c r="K84" s="242">
        <v>56</v>
      </c>
      <c r="L84" s="242">
        <v>55.2</v>
      </c>
      <c r="M84" s="242">
        <v>55.9</v>
      </c>
    </row>
    <row r="85" spans="1:13" ht="10.5" customHeight="1">
      <c r="A85" s="10" t="s">
        <v>211</v>
      </c>
      <c r="B85" s="242">
        <v>47.8</v>
      </c>
      <c r="C85" s="242">
        <v>51.7</v>
      </c>
      <c r="D85" s="242">
        <v>62.5</v>
      </c>
      <c r="E85" s="242">
        <v>63.1</v>
      </c>
      <c r="F85" s="242">
        <v>66.1</v>
      </c>
      <c r="G85" s="242">
        <v>62</v>
      </c>
      <c r="H85" s="242">
        <v>62.3</v>
      </c>
      <c r="I85" s="242">
        <v>60</v>
      </c>
      <c r="J85" s="242">
        <v>57.9</v>
      </c>
      <c r="K85" s="242">
        <v>52.7</v>
      </c>
      <c r="L85" s="242">
        <v>55.1</v>
      </c>
      <c r="M85" s="242">
        <v>59</v>
      </c>
    </row>
    <row r="86" spans="1:13" ht="10.5" customHeight="1">
      <c r="A86" s="10" t="s">
        <v>191</v>
      </c>
      <c r="B86" s="242">
        <v>56.4</v>
      </c>
      <c r="C86" s="242">
        <v>49.6</v>
      </c>
      <c r="D86" s="242">
        <v>59.8</v>
      </c>
      <c r="E86" s="242">
        <v>58.8</v>
      </c>
      <c r="F86" s="242">
        <v>57.5</v>
      </c>
      <c r="G86" s="242">
        <v>59.3</v>
      </c>
      <c r="H86" s="242">
        <v>62.6</v>
      </c>
      <c r="I86" s="242">
        <v>56.9</v>
      </c>
      <c r="J86" s="242">
        <v>52.1</v>
      </c>
      <c r="K86" s="242">
        <v>59.6</v>
      </c>
      <c r="L86" s="242">
        <v>60.1</v>
      </c>
      <c r="M86" s="242">
        <v>58.7</v>
      </c>
    </row>
    <row r="87" spans="1:13" ht="10.5" customHeight="1">
      <c r="A87" s="10" t="s">
        <v>204</v>
      </c>
      <c r="B87" s="242">
        <v>53.3</v>
      </c>
      <c r="C87" s="242">
        <v>56.6</v>
      </c>
      <c r="D87" s="242">
        <v>58.4</v>
      </c>
      <c r="E87" s="242">
        <v>65.3</v>
      </c>
      <c r="F87" s="242">
        <v>54.6</v>
      </c>
      <c r="G87" s="242">
        <v>57.2</v>
      </c>
      <c r="H87" s="242">
        <v>61.6</v>
      </c>
      <c r="I87" s="242">
        <v>49.6</v>
      </c>
      <c r="J87" s="242">
        <v>57.6</v>
      </c>
      <c r="K87" s="242">
        <v>52.3</v>
      </c>
      <c r="L87" s="242">
        <v>44.4</v>
      </c>
      <c r="M87" s="242">
        <v>51.7</v>
      </c>
    </row>
    <row r="88" spans="1:13" ht="10.5" customHeight="1">
      <c r="A88" s="10" t="s">
        <v>220</v>
      </c>
      <c r="B88" s="242">
        <v>41.9</v>
      </c>
      <c r="C88" s="242">
        <v>48</v>
      </c>
      <c r="D88" s="242">
        <v>52.1</v>
      </c>
      <c r="E88" s="242">
        <v>49.1</v>
      </c>
      <c r="F88" s="242">
        <v>46.3</v>
      </c>
      <c r="G88" s="242"/>
      <c r="H88" s="242"/>
      <c r="I88" s="242"/>
      <c r="J88" s="242"/>
      <c r="K88" s="242"/>
      <c r="L88" s="242"/>
      <c r="M88" s="24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212</v>
      </c>
      <c r="B25" s="256">
        <v>49.9</v>
      </c>
      <c r="C25" s="256">
        <v>54.11</v>
      </c>
      <c r="D25" s="256">
        <v>67.08</v>
      </c>
      <c r="E25" s="256">
        <v>88</v>
      </c>
      <c r="F25" s="256">
        <v>85.9</v>
      </c>
      <c r="G25" s="256">
        <v>102</v>
      </c>
      <c r="H25" s="256">
        <v>94.1</v>
      </c>
      <c r="I25" s="256">
        <v>60.2</v>
      </c>
      <c r="J25" s="256">
        <v>64.4</v>
      </c>
      <c r="K25" s="256">
        <v>66.3</v>
      </c>
      <c r="L25" s="256">
        <v>54.9</v>
      </c>
      <c r="M25" s="256">
        <v>57.7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</row>
    <row r="26" spans="1:29" ht="10.5" customHeight="1">
      <c r="A26" s="10" t="s">
        <v>211</v>
      </c>
      <c r="B26" s="256">
        <v>54.7</v>
      </c>
      <c r="C26" s="256">
        <v>51.8</v>
      </c>
      <c r="D26" s="256">
        <v>58.3</v>
      </c>
      <c r="E26" s="256">
        <v>73.8</v>
      </c>
      <c r="F26" s="256">
        <v>61.7</v>
      </c>
      <c r="G26" s="256">
        <v>76.3</v>
      </c>
      <c r="H26" s="256">
        <v>56.1</v>
      </c>
      <c r="I26" s="256">
        <v>39.5</v>
      </c>
      <c r="J26" s="256">
        <v>43.6</v>
      </c>
      <c r="K26" s="256">
        <v>50.9</v>
      </c>
      <c r="L26" s="256">
        <v>55.8</v>
      </c>
      <c r="M26" s="256">
        <v>46.8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</row>
    <row r="27" spans="1:29" ht="10.5" customHeight="1">
      <c r="A27" s="10" t="s">
        <v>191</v>
      </c>
      <c r="B27" s="256">
        <v>39.2</v>
      </c>
      <c r="C27" s="256">
        <v>41.6</v>
      </c>
      <c r="D27" s="256">
        <v>49.3</v>
      </c>
      <c r="E27" s="256">
        <v>70.8</v>
      </c>
      <c r="F27" s="256">
        <v>73.4</v>
      </c>
      <c r="G27" s="256">
        <v>75</v>
      </c>
      <c r="H27" s="256">
        <v>62</v>
      </c>
      <c r="I27" s="256">
        <v>37.5</v>
      </c>
      <c r="J27" s="256">
        <v>38.2</v>
      </c>
      <c r="K27" s="256">
        <v>45.6</v>
      </c>
      <c r="L27" s="256">
        <v>43.2</v>
      </c>
      <c r="M27" s="256">
        <v>41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</row>
    <row r="28" spans="1:29" ht="10.5" customHeight="1">
      <c r="A28" s="10" t="s">
        <v>204</v>
      </c>
      <c r="B28" s="256">
        <v>35.6</v>
      </c>
      <c r="C28" s="256">
        <v>51.2</v>
      </c>
      <c r="D28" s="256">
        <v>52.2</v>
      </c>
      <c r="E28" s="256">
        <v>73.5</v>
      </c>
      <c r="F28" s="256">
        <v>71.9</v>
      </c>
      <c r="G28" s="256">
        <v>77.5</v>
      </c>
      <c r="H28" s="256">
        <v>68.4</v>
      </c>
      <c r="I28" s="256">
        <v>45</v>
      </c>
      <c r="J28" s="256">
        <v>36.7</v>
      </c>
      <c r="K28" s="256">
        <v>41.6</v>
      </c>
      <c r="L28" s="256">
        <v>35</v>
      </c>
      <c r="M28" s="256">
        <v>33.5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</row>
    <row r="29" spans="1:29" ht="10.5" customHeight="1">
      <c r="A29" s="10" t="s">
        <v>220</v>
      </c>
      <c r="B29" s="256">
        <v>28.1</v>
      </c>
      <c r="C29" s="256">
        <v>35.6</v>
      </c>
      <c r="D29" s="256">
        <v>40.9</v>
      </c>
      <c r="E29" s="256">
        <v>53.1</v>
      </c>
      <c r="F29" s="256">
        <v>36.7</v>
      </c>
      <c r="G29" s="256"/>
      <c r="H29" s="256"/>
      <c r="I29" s="256"/>
      <c r="J29" s="256"/>
      <c r="K29" s="256"/>
      <c r="L29" s="256"/>
      <c r="M29" s="256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122</v>
      </c>
      <c r="C53" s="11" t="s">
        <v>123</v>
      </c>
      <c r="D53" s="11" t="s">
        <v>124</v>
      </c>
      <c r="E53" s="11" t="s">
        <v>125</v>
      </c>
      <c r="F53" s="11" t="s">
        <v>126</v>
      </c>
      <c r="G53" s="11" t="s">
        <v>127</v>
      </c>
      <c r="H53" s="11" t="s">
        <v>128</v>
      </c>
      <c r="I53" s="11" t="s">
        <v>129</v>
      </c>
      <c r="J53" s="11" t="s">
        <v>130</v>
      </c>
      <c r="K53" s="11" t="s">
        <v>131</v>
      </c>
      <c r="L53" s="11" t="s">
        <v>132</v>
      </c>
      <c r="M53" s="11" t="s">
        <v>133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212</v>
      </c>
      <c r="B54" s="256">
        <v>45</v>
      </c>
      <c r="C54" s="256">
        <v>47.8</v>
      </c>
      <c r="D54" s="256">
        <v>46.3</v>
      </c>
      <c r="E54" s="256">
        <v>50.3</v>
      </c>
      <c r="F54" s="256">
        <v>50.1</v>
      </c>
      <c r="G54" s="256">
        <v>49.7</v>
      </c>
      <c r="H54" s="256">
        <v>45.6</v>
      </c>
      <c r="I54" s="256">
        <v>42.3</v>
      </c>
      <c r="J54" s="256">
        <v>42.1</v>
      </c>
      <c r="K54" s="256">
        <v>44.9</v>
      </c>
      <c r="L54" s="256">
        <v>47.2</v>
      </c>
      <c r="M54" s="256">
        <v>45.6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211</v>
      </c>
      <c r="B55" s="256">
        <v>48</v>
      </c>
      <c r="C55" s="256">
        <v>47.1</v>
      </c>
      <c r="D55" s="256">
        <v>45.7</v>
      </c>
      <c r="E55" s="256">
        <v>52.1</v>
      </c>
      <c r="F55" s="256">
        <v>51.4</v>
      </c>
      <c r="G55" s="256">
        <v>51.3</v>
      </c>
      <c r="H55" s="256">
        <v>44.1</v>
      </c>
      <c r="I55" s="256">
        <v>37.6</v>
      </c>
      <c r="J55" s="256">
        <v>34.4</v>
      </c>
      <c r="K55" s="256">
        <v>33.2</v>
      </c>
      <c r="L55" s="256">
        <v>41.8</v>
      </c>
      <c r="M55" s="256">
        <v>38.7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191</v>
      </c>
      <c r="B56" s="256">
        <v>36.7</v>
      </c>
      <c r="C56" s="256">
        <v>37.2</v>
      </c>
      <c r="D56" s="256">
        <v>34.8</v>
      </c>
      <c r="E56" s="256">
        <v>41.4</v>
      </c>
      <c r="F56" s="256">
        <v>41.9</v>
      </c>
      <c r="G56" s="256">
        <v>40.8</v>
      </c>
      <c r="H56" s="256">
        <v>41.3</v>
      </c>
      <c r="I56" s="256">
        <v>34.9</v>
      </c>
      <c r="J56" s="256">
        <v>34.6</v>
      </c>
      <c r="K56" s="256">
        <v>37</v>
      </c>
      <c r="L56" s="256">
        <v>37.4</v>
      </c>
      <c r="M56" s="256">
        <v>34.1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204</v>
      </c>
      <c r="B57" s="256">
        <v>34.6</v>
      </c>
      <c r="C57" s="256">
        <v>38.9</v>
      </c>
      <c r="D57" s="256">
        <v>33.8</v>
      </c>
      <c r="E57" s="256">
        <v>39.4</v>
      </c>
      <c r="F57" s="256">
        <v>40.4</v>
      </c>
      <c r="G57" s="256">
        <v>43</v>
      </c>
      <c r="H57" s="256">
        <v>32.5</v>
      </c>
      <c r="I57" s="256">
        <v>31.2</v>
      </c>
      <c r="J57" s="256">
        <v>31.6</v>
      </c>
      <c r="K57" s="256">
        <v>33.2</v>
      </c>
      <c r="L57" s="256">
        <v>35.7</v>
      </c>
      <c r="M57" s="256">
        <v>33.7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220</v>
      </c>
      <c r="B58" s="256">
        <v>32.6</v>
      </c>
      <c r="C58" s="256">
        <v>33.2</v>
      </c>
      <c r="D58" s="256">
        <v>34.9</v>
      </c>
      <c r="E58" s="256">
        <v>32.2</v>
      </c>
      <c r="F58" s="256">
        <v>35.3</v>
      </c>
      <c r="G58" s="256"/>
      <c r="H58" s="256"/>
      <c r="I58" s="256"/>
      <c r="J58" s="256"/>
      <c r="K58" s="256"/>
      <c r="L58" s="256"/>
      <c r="M58" s="256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122</v>
      </c>
      <c r="C83" s="11" t="s">
        <v>123</v>
      </c>
      <c r="D83" s="11" t="s">
        <v>124</v>
      </c>
      <c r="E83" s="11" t="s">
        <v>125</v>
      </c>
      <c r="F83" s="11" t="s">
        <v>126</v>
      </c>
      <c r="G83" s="11" t="s">
        <v>127</v>
      </c>
      <c r="H83" s="11" t="s">
        <v>128</v>
      </c>
      <c r="I83" s="11" t="s">
        <v>129</v>
      </c>
      <c r="J83" s="11" t="s">
        <v>130</v>
      </c>
      <c r="K83" s="11" t="s">
        <v>131</v>
      </c>
      <c r="L83" s="11" t="s">
        <v>132</v>
      </c>
      <c r="M83" s="11" t="s">
        <v>133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212</v>
      </c>
      <c r="B84" s="15">
        <v>111.1</v>
      </c>
      <c r="C84" s="15">
        <v>113.6</v>
      </c>
      <c r="D84" s="15">
        <v>144.3</v>
      </c>
      <c r="E84" s="15">
        <v>178.3</v>
      </c>
      <c r="F84" s="15">
        <v>171.2</v>
      </c>
      <c r="G84" s="15">
        <v>204.8</v>
      </c>
      <c r="H84" s="15">
        <v>201.9</v>
      </c>
      <c r="I84" s="15">
        <v>140.7</v>
      </c>
      <c r="J84" s="15">
        <v>152.8</v>
      </c>
      <c r="K84" s="15">
        <v>149.1</v>
      </c>
      <c r="L84" s="15">
        <v>116.9</v>
      </c>
      <c r="M84" s="15">
        <v>126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211</v>
      </c>
      <c r="B85" s="15">
        <v>114.4</v>
      </c>
      <c r="C85" s="15">
        <v>110</v>
      </c>
      <c r="D85" s="15">
        <v>127.3</v>
      </c>
      <c r="E85" s="15">
        <v>144.5</v>
      </c>
      <c r="F85" s="15">
        <v>120.1</v>
      </c>
      <c r="G85" s="15">
        <v>148.9</v>
      </c>
      <c r="H85" s="15">
        <v>125.3</v>
      </c>
      <c r="I85" s="15">
        <v>104.8</v>
      </c>
      <c r="J85" s="15">
        <v>125.6</v>
      </c>
      <c r="K85" s="15">
        <v>152.4</v>
      </c>
      <c r="L85" s="15">
        <v>137.3</v>
      </c>
      <c r="M85" s="15">
        <v>120.1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191</v>
      </c>
      <c r="B86" s="15">
        <v>106.7</v>
      </c>
      <c r="C86" s="15">
        <v>112</v>
      </c>
      <c r="D86" s="15">
        <v>140.2</v>
      </c>
      <c r="E86" s="15">
        <v>177.4</v>
      </c>
      <c r="F86" s="15">
        <v>175.8</v>
      </c>
      <c r="G86" s="15">
        <v>182.5</v>
      </c>
      <c r="H86" s="15">
        <v>150.5</v>
      </c>
      <c r="I86" s="15">
        <v>106.8</v>
      </c>
      <c r="J86" s="15">
        <v>110.6</v>
      </c>
      <c r="K86" s="15">
        <v>124.1</v>
      </c>
      <c r="L86" s="15">
        <v>115.6</v>
      </c>
      <c r="M86" s="15">
        <v>119.2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204</v>
      </c>
      <c r="B87" s="15">
        <v>103.1</v>
      </c>
      <c r="C87" s="15">
        <v>133.5</v>
      </c>
      <c r="D87" s="15">
        <v>150.6</v>
      </c>
      <c r="E87" s="15">
        <v>193.1</v>
      </c>
      <c r="F87" s="15">
        <v>179.1</v>
      </c>
      <c r="G87" s="15">
        <v>182.6</v>
      </c>
      <c r="H87" s="15">
        <v>194.9</v>
      </c>
      <c r="I87" s="15">
        <v>143.1</v>
      </c>
      <c r="J87" s="15">
        <v>116.2</v>
      </c>
      <c r="K87" s="15">
        <v>126</v>
      </c>
      <c r="L87" s="15">
        <v>97.9</v>
      </c>
      <c r="M87" s="15">
        <v>99.5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220</v>
      </c>
      <c r="B88" s="15">
        <v>86.4</v>
      </c>
      <c r="C88" s="15">
        <v>107.2</v>
      </c>
      <c r="D88" s="15">
        <v>117.6</v>
      </c>
      <c r="E88" s="15">
        <v>162.2</v>
      </c>
      <c r="F88" s="15">
        <v>104.1</v>
      </c>
      <c r="G88" s="15"/>
      <c r="H88" s="15"/>
      <c r="I88" s="15"/>
      <c r="J88" s="15"/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</row>
    <row r="9" spans="1:26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</row>
    <row r="10" spans="1:26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</row>
    <row r="11" spans="1:26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</row>
    <row r="12" spans="1:26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9" spans="1:26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0" spans="1:26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</row>
    <row r="21" spans="1:26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</row>
    <row r="22" spans="1:55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212</v>
      </c>
      <c r="B25" s="251">
        <v>9.502</v>
      </c>
      <c r="C25" s="251">
        <v>11.333</v>
      </c>
      <c r="D25" s="251">
        <v>13.779</v>
      </c>
      <c r="E25" s="251">
        <v>14.1</v>
      </c>
      <c r="F25" s="251">
        <v>15.6</v>
      </c>
      <c r="G25" s="251">
        <v>16.2</v>
      </c>
      <c r="H25" s="251">
        <v>15.5</v>
      </c>
      <c r="I25" s="251">
        <v>12.9</v>
      </c>
      <c r="J25" s="251">
        <v>13</v>
      </c>
      <c r="K25" s="251">
        <v>12.8</v>
      </c>
      <c r="L25" s="251">
        <v>13.9</v>
      </c>
      <c r="M25" s="251">
        <v>11.8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211</v>
      </c>
      <c r="B26" s="251">
        <v>8.7</v>
      </c>
      <c r="C26" s="251">
        <v>9.7</v>
      </c>
      <c r="D26" s="251">
        <v>12.1</v>
      </c>
      <c r="E26" s="251">
        <v>12.2</v>
      </c>
      <c r="F26" s="251">
        <v>11.3</v>
      </c>
      <c r="G26" s="251">
        <v>12.2</v>
      </c>
      <c r="H26" s="251">
        <v>11.7</v>
      </c>
      <c r="I26" s="251">
        <v>10.2</v>
      </c>
      <c r="J26" s="251">
        <v>11.8</v>
      </c>
      <c r="K26" s="251">
        <v>11</v>
      </c>
      <c r="L26" s="251">
        <v>12.1</v>
      </c>
      <c r="M26" s="251">
        <v>11.7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191</v>
      </c>
      <c r="B27" s="251">
        <v>9.8</v>
      </c>
      <c r="C27" s="251">
        <v>11.3</v>
      </c>
      <c r="D27" s="251">
        <v>13.8</v>
      </c>
      <c r="E27" s="251">
        <v>13.1</v>
      </c>
      <c r="F27" s="251">
        <v>14.3</v>
      </c>
      <c r="G27" s="251">
        <v>14.1</v>
      </c>
      <c r="H27" s="251">
        <v>12.3</v>
      </c>
      <c r="I27" s="251">
        <v>13</v>
      </c>
      <c r="J27" s="251">
        <v>13.2</v>
      </c>
      <c r="K27" s="251">
        <v>13</v>
      </c>
      <c r="L27" s="251">
        <v>12.4</v>
      </c>
      <c r="M27" s="251">
        <v>12.3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204</v>
      </c>
      <c r="B28" s="251">
        <v>9.1</v>
      </c>
      <c r="C28" s="251">
        <v>10.5</v>
      </c>
      <c r="D28" s="251">
        <v>13.7</v>
      </c>
      <c r="E28" s="251">
        <v>13.4</v>
      </c>
      <c r="F28" s="251">
        <v>13.6</v>
      </c>
      <c r="G28" s="251">
        <v>13.3</v>
      </c>
      <c r="H28" s="251">
        <v>15.1</v>
      </c>
      <c r="I28" s="251">
        <v>13.4</v>
      </c>
      <c r="J28" s="251">
        <v>13.3</v>
      </c>
      <c r="K28" s="251">
        <v>13.5</v>
      </c>
      <c r="L28" s="251">
        <v>11.8</v>
      </c>
      <c r="M28" s="251">
        <v>12.7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220</v>
      </c>
      <c r="B29" s="251">
        <v>9.4</v>
      </c>
      <c r="C29" s="251">
        <v>10.4</v>
      </c>
      <c r="D29" s="251">
        <v>13.7</v>
      </c>
      <c r="E29" s="251">
        <v>13.6</v>
      </c>
      <c r="F29" s="251">
        <v>14.1</v>
      </c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15"/>
    </row>
    <row r="53" spans="1:48" s="248" customFormat="1" ht="10.5" customHeight="1">
      <c r="A53" s="15"/>
      <c r="B53" s="242" t="s">
        <v>122</v>
      </c>
      <c r="C53" s="242" t="s">
        <v>123</v>
      </c>
      <c r="D53" s="242" t="s">
        <v>124</v>
      </c>
      <c r="E53" s="242" t="s">
        <v>125</v>
      </c>
      <c r="F53" s="242" t="s">
        <v>126</v>
      </c>
      <c r="G53" s="242" t="s">
        <v>127</v>
      </c>
      <c r="H53" s="242" t="s">
        <v>128</v>
      </c>
      <c r="I53" s="242" t="s">
        <v>129</v>
      </c>
      <c r="J53" s="242" t="s">
        <v>130</v>
      </c>
      <c r="K53" s="242" t="s">
        <v>131</v>
      </c>
      <c r="L53" s="242" t="s">
        <v>132</v>
      </c>
      <c r="M53" s="242" t="s">
        <v>133</v>
      </c>
      <c r="N53" s="246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</row>
    <row r="54" spans="1:48" s="248" customFormat="1" ht="10.5" customHeight="1">
      <c r="A54" s="10" t="s">
        <v>212</v>
      </c>
      <c r="B54" s="251">
        <v>12.017</v>
      </c>
      <c r="C54" s="251">
        <v>12.349</v>
      </c>
      <c r="D54" s="251">
        <v>13.055</v>
      </c>
      <c r="E54" s="251">
        <v>13</v>
      </c>
      <c r="F54" s="251">
        <v>13.8</v>
      </c>
      <c r="G54" s="251">
        <v>13.5</v>
      </c>
      <c r="H54" s="251">
        <v>13.5</v>
      </c>
      <c r="I54" s="251">
        <v>12.4</v>
      </c>
      <c r="J54" s="251">
        <v>11.8</v>
      </c>
      <c r="K54" s="251">
        <v>12.5</v>
      </c>
      <c r="L54" s="251">
        <v>12.6</v>
      </c>
      <c r="M54" s="251">
        <v>11.6</v>
      </c>
      <c r="N54" s="246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</row>
    <row r="55" spans="1:48" s="248" customFormat="1" ht="10.5" customHeight="1">
      <c r="A55" s="10" t="s">
        <v>211</v>
      </c>
      <c r="B55" s="251">
        <v>11</v>
      </c>
      <c r="C55" s="251">
        <v>11.6</v>
      </c>
      <c r="D55" s="251">
        <v>12</v>
      </c>
      <c r="E55" s="251">
        <v>12</v>
      </c>
      <c r="F55" s="251">
        <v>12.7</v>
      </c>
      <c r="G55" s="251">
        <v>12.6</v>
      </c>
      <c r="H55" s="251">
        <v>11.5</v>
      </c>
      <c r="I55" s="251">
        <v>10.7</v>
      </c>
      <c r="J55" s="251">
        <v>11.1</v>
      </c>
      <c r="K55" s="251">
        <v>11.1</v>
      </c>
      <c r="L55" s="251">
        <v>10.9</v>
      </c>
      <c r="M55" s="251">
        <v>9.9</v>
      </c>
      <c r="N55" s="246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</row>
    <row r="56" spans="1:27" s="248" customFormat="1" ht="10.5" customHeight="1">
      <c r="A56" s="10" t="s">
        <v>191</v>
      </c>
      <c r="B56" s="251">
        <v>10.7</v>
      </c>
      <c r="C56" s="251">
        <v>11.4</v>
      </c>
      <c r="D56" s="251">
        <v>12.2</v>
      </c>
      <c r="E56" s="251">
        <v>12</v>
      </c>
      <c r="F56" s="251">
        <v>13</v>
      </c>
      <c r="G56" s="251">
        <v>13.2</v>
      </c>
      <c r="H56" s="251">
        <v>12.8</v>
      </c>
      <c r="I56" s="251">
        <v>11.9</v>
      </c>
      <c r="J56" s="251">
        <v>11.8</v>
      </c>
      <c r="K56" s="251">
        <v>12.1</v>
      </c>
      <c r="L56" s="251">
        <v>11.8</v>
      </c>
      <c r="M56" s="251">
        <v>11.5</v>
      </c>
      <c r="N56" s="246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46"/>
    </row>
    <row r="57" spans="1:27" s="248" customFormat="1" ht="10.5" customHeight="1">
      <c r="A57" s="10" t="s">
        <v>204</v>
      </c>
      <c r="B57" s="251">
        <v>11.4</v>
      </c>
      <c r="C57" s="251">
        <v>11.1</v>
      </c>
      <c r="D57" s="251">
        <v>12.3</v>
      </c>
      <c r="E57" s="251">
        <v>12.2</v>
      </c>
      <c r="F57" s="251">
        <v>12.9</v>
      </c>
      <c r="G57" s="251">
        <v>13.1</v>
      </c>
      <c r="H57" s="251">
        <v>13.2</v>
      </c>
      <c r="I57" s="251">
        <v>13.4</v>
      </c>
      <c r="J57" s="251">
        <v>13.6</v>
      </c>
      <c r="K57" s="251">
        <v>13.5</v>
      </c>
      <c r="L57" s="251">
        <v>13.2</v>
      </c>
      <c r="M57" s="251">
        <v>12.2</v>
      </c>
      <c r="N57" s="246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46"/>
    </row>
    <row r="58" spans="1:27" s="248" customFormat="1" ht="10.5" customHeight="1">
      <c r="A58" s="10" t="s">
        <v>220</v>
      </c>
      <c r="B58" s="251">
        <v>11.9</v>
      </c>
      <c r="C58" s="251">
        <v>12.3</v>
      </c>
      <c r="D58" s="251">
        <v>13.3</v>
      </c>
      <c r="E58" s="251">
        <v>13.8</v>
      </c>
      <c r="F58" s="251">
        <v>14.8</v>
      </c>
      <c r="G58" s="251"/>
      <c r="H58" s="251"/>
      <c r="I58" s="251"/>
      <c r="J58" s="251"/>
      <c r="K58" s="251"/>
      <c r="L58" s="251"/>
      <c r="M58" s="251"/>
      <c r="N58" s="246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46"/>
    </row>
    <row r="59" spans="1:27" ht="9.75" customHeight="1">
      <c r="A59" s="24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4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48" customFormat="1" ht="10.5" customHeight="1">
      <c r="A83" s="15"/>
      <c r="B83" s="242" t="s">
        <v>122</v>
      </c>
      <c r="C83" s="242" t="s">
        <v>123</v>
      </c>
      <c r="D83" s="242" t="s">
        <v>124</v>
      </c>
      <c r="E83" s="242" t="s">
        <v>125</v>
      </c>
      <c r="F83" s="242" t="s">
        <v>126</v>
      </c>
      <c r="G83" s="242" t="s">
        <v>127</v>
      </c>
      <c r="H83" s="242" t="s">
        <v>128</v>
      </c>
      <c r="I83" s="242" t="s">
        <v>129</v>
      </c>
      <c r="J83" s="242" t="s">
        <v>130</v>
      </c>
      <c r="K83" s="242" t="s">
        <v>131</v>
      </c>
      <c r="L83" s="242" t="s">
        <v>132</v>
      </c>
      <c r="M83" s="242" t="s">
        <v>133</v>
      </c>
      <c r="N83" s="246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spans="1:26" s="248" customFormat="1" ht="10.5" customHeight="1">
      <c r="A84" s="10" t="s">
        <v>212</v>
      </c>
      <c r="B84" s="244">
        <v>80.2</v>
      </c>
      <c r="C84" s="244">
        <v>91.7</v>
      </c>
      <c r="D84" s="244">
        <v>105.7</v>
      </c>
      <c r="E84" s="244">
        <v>109.1</v>
      </c>
      <c r="F84" s="244">
        <v>113.3</v>
      </c>
      <c r="G84" s="244">
        <v>119.8</v>
      </c>
      <c r="H84" s="244">
        <v>115</v>
      </c>
      <c r="I84" s="244">
        <v>104.6</v>
      </c>
      <c r="J84" s="244">
        <v>109.5</v>
      </c>
      <c r="K84" s="244">
        <v>102.3</v>
      </c>
      <c r="L84" s="244">
        <v>110.6</v>
      </c>
      <c r="M84" s="244">
        <v>101.7</v>
      </c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s="248" customFormat="1" ht="10.5" customHeight="1">
      <c r="A85" s="10" t="s">
        <v>211</v>
      </c>
      <c r="B85" s="244">
        <v>79.1</v>
      </c>
      <c r="C85" s="244">
        <v>83.6</v>
      </c>
      <c r="D85" s="244">
        <v>100.7</v>
      </c>
      <c r="E85" s="244">
        <v>101.4</v>
      </c>
      <c r="F85" s="244">
        <v>89.1</v>
      </c>
      <c r="G85" s="244">
        <v>96.9</v>
      </c>
      <c r="H85" s="244">
        <v>101.8</v>
      </c>
      <c r="I85" s="244">
        <v>95.6</v>
      </c>
      <c r="J85" s="244">
        <v>106.4</v>
      </c>
      <c r="K85" s="244">
        <v>99.4</v>
      </c>
      <c r="L85" s="244">
        <v>111.7</v>
      </c>
      <c r="M85" s="244">
        <v>117.1</v>
      </c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s="248" customFormat="1" ht="10.5" customHeight="1">
      <c r="A86" s="10" t="s">
        <v>191</v>
      </c>
      <c r="B86" s="244">
        <v>90.7</v>
      </c>
      <c r="C86" s="244">
        <v>98.4</v>
      </c>
      <c r="D86" s="244">
        <v>113.3</v>
      </c>
      <c r="E86" s="244">
        <v>108.9</v>
      </c>
      <c r="F86" s="244">
        <v>110.8</v>
      </c>
      <c r="G86" s="244">
        <v>107.2</v>
      </c>
      <c r="H86" s="244">
        <v>96.5</v>
      </c>
      <c r="I86" s="244">
        <v>108.5</v>
      </c>
      <c r="J86" s="244">
        <v>111.9</v>
      </c>
      <c r="K86" s="244">
        <v>107</v>
      </c>
      <c r="L86" s="244">
        <v>105.6</v>
      </c>
      <c r="M86" s="244">
        <v>107.1</v>
      </c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s="248" customFormat="1" ht="10.5" customHeight="1">
      <c r="A87" s="10" t="s">
        <v>204</v>
      </c>
      <c r="B87" s="244">
        <v>79.6</v>
      </c>
      <c r="C87" s="244">
        <v>94</v>
      </c>
      <c r="D87" s="244">
        <v>112.1</v>
      </c>
      <c r="E87" s="244">
        <v>110.4</v>
      </c>
      <c r="F87" s="244">
        <v>105.4</v>
      </c>
      <c r="G87" s="244">
        <v>101.3</v>
      </c>
      <c r="H87" s="244">
        <v>114.2</v>
      </c>
      <c r="I87" s="244">
        <v>99.8</v>
      </c>
      <c r="J87" s="244">
        <v>97.3</v>
      </c>
      <c r="K87" s="244">
        <v>100.4</v>
      </c>
      <c r="L87" s="244">
        <v>89.5</v>
      </c>
      <c r="M87" s="244">
        <v>104</v>
      </c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s="248" customFormat="1" ht="10.5" customHeight="1">
      <c r="A88" s="10" t="s">
        <v>220</v>
      </c>
      <c r="B88" s="244">
        <v>79.3</v>
      </c>
      <c r="C88" s="244">
        <v>84.3</v>
      </c>
      <c r="D88" s="244">
        <v>103.6</v>
      </c>
      <c r="E88" s="244">
        <v>99.6</v>
      </c>
      <c r="F88" s="244">
        <v>94.9</v>
      </c>
      <c r="G88" s="244"/>
      <c r="H88" s="244"/>
      <c r="I88" s="244"/>
      <c r="J88" s="244"/>
      <c r="K88" s="244"/>
      <c r="L88" s="244"/>
      <c r="M88" s="244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9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</row>
    <row r="9" spans="1:13" ht="9.7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  <row r="10" spans="1:13" ht="9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9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4" spans="14:15" ht="9.75" customHeight="1">
      <c r="N14" s="259"/>
      <c r="O14" s="259"/>
    </row>
    <row r="17" ht="9.75" customHeight="1">
      <c r="O17" s="259"/>
    </row>
    <row r="18" spans="1:13" ht="9.7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9.7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1:14" ht="9.75" customHeight="1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59"/>
    </row>
    <row r="21" spans="1:14" ht="9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9"/>
    </row>
    <row r="22" spans="1:48" ht="9.75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132</v>
      </c>
      <c r="M24" s="11" t="s">
        <v>133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212</v>
      </c>
      <c r="B25" s="251">
        <v>12.14</v>
      </c>
      <c r="C25" s="251">
        <v>12.1</v>
      </c>
      <c r="D25" s="251">
        <v>13.79</v>
      </c>
      <c r="E25" s="251">
        <v>15.4</v>
      </c>
      <c r="F25" s="251">
        <v>13.5</v>
      </c>
      <c r="G25" s="251">
        <v>16.1</v>
      </c>
      <c r="H25" s="251">
        <v>14.4</v>
      </c>
      <c r="I25" s="251">
        <v>11.8</v>
      </c>
      <c r="J25" s="251">
        <v>14.6</v>
      </c>
      <c r="K25" s="251">
        <v>14.5</v>
      </c>
      <c r="L25" s="251">
        <v>15</v>
      </c>
      <c r="M25" s="251">
        <v>14.4</v>
      </c>
      <c r="N25" s="6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211</v>
      </c>
      <c r="B26" s="251">
        <v>12.6</v>
      </c>
      <c r="C26" s="251">
        <v>13.2</v>
      </c>
      <c r="D26" s="251">
        <v>15</v>
      </c>
      <c r="E26" s="251">
        <v>14</v>
      </c>
      <c r="F26" s="251">
        <v>14.4</v>
      </c>
      <c r="G26" s="251">
        <v>16.1</v>
      </c>
      <c r="H26" s="251">
        <v>15.2</v>
      </c>
      <c r="I26" s="251">
        <v>13.9</v>
      </c>
      <c r="J26" s="251">
        <v>14.5</v>
      </c>
      <c r="K26" s="251">
        <v>15.5</v>
      </c>
      <c r="L26" s="251">
        <v>14.8</v>
      </c>
      <c r="M26" s="251">
        <v>16</v>
      </c>
      <c r="N26" s="6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191</v>
      </c>
      <c r="B27" s="251">
        <v>13.2</v>
      </c>
      <c r="C27" s="251">
        <v>15.3</v>
      </c>
      <c r="D27" s="251">
        <v>16.6</v>
      </c>
      <c r="E27" s="251">
        <v>16.7</v>
      </c>
      <c r="F27" s="251">
        <v>16.6</v>
      </c>
      <c r="G27" s="251">
        <v>16.9</v>
      </c>
      <c r="H27" s="251">
        <v>18.2</v>
      </c>
      <c r="I27" s="251">
        <v>14.4</v>
      </c>
      <c r="J27" s="251">
        <v>15.8</v>
      </c>
      <c r="K27" s="251">
        <v>19.3</v>
      </c>
      <c r="L27" s="251">
        <v>19.5</v>
      </c>
      <c r="M27" s="251">
        <v>15.9</v>
      </c>
      <c r="N27" s="6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204</v>
      </c>
      <c r="B28" s="251">
        <v>15.2</v>
      </c>
      <c r="C28" s="251">
        <v>15.3</v>
      </c>
      <c r="D28" s="251">
        <v>16.6</v>
      </c>
      <c r="E28" s="251">
        <v>16.4</v>
      </c>
      <c r="F28" s="251">
        <v>14.4</v>
      </c>
      <c r="G28" s="251">
        <v>15.1</v>
      </c>
      <c r="H28" s="251">
        <v>15.1</v>
      </c>
      <c r="I28" s="251">
        <v>13.4</v>
      </c>
      <c r="J28" s="251">
        <v>20.8</v>
      </c>
      <c r="K28" s="251">
        <v>25.2</v>
      </c>
      <c r="L28" s="251">
        <v>24.7</v>
      </c>
      <c r="M28" s="251">
        <v>18.2</v>
      </c>
      <c r="N28" s="6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220</v>
      </c>
      <c r="B29" s="251">
        <v>14.3</v>
      </c>
      <c r="C29" s="251">
        <v>12.8</v>
      </c>
      <c r="D29" s="251">
        <v>16.6</v>
      </c>
      <c r="E29" s="251">
        <v>13.5</v>
      </c>
      <c r="F29" s="251">
        <v>11.3</v>
      </c>
      <c r="G29" s="251"/>
      <c r="H29" s="251"/>
      <c r="I29" s="251"/>
      <c r="J29" s="251"/>
      <c r="K29" s="251"/>
      <c r="L29" s="251"/>
      <c r="M29" s="251"/>
      <c r="N29" s="6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5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122</v>
      </c>
      <c r="C53" s="11" t="s">
        <v>123</v>
      </c>
      <c r="D53" s="11" t="s">
        <v>124</v>
      </c>
      <c r="E53" s="11" t="s">
        <v>125</v>
      </c>
      <c r="F53" s="11" t="s">
        <v>126</v>
      </c>
      <c r="G53" s="11" t="s">
        <v>127</v>
      </c>
      <c r="H53" s="11" t="s">
        <v>128</v>
      </c>
      <c r="I53" s="11" t="s">
        <v>129</v>
      </c>
      <c r="J53" s="11" t="s">
        <v>130</v>
      </c>
      <c r="K53" s="11" t="s">
        <v>131</v>
      </c>
      <c r="L53" s="11" t="s">
        <v>132</v>
      </c>
      <c r="M53" s="11" t="s">
        <v>133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212</v>
      </c>
      <c r="B54" s="251">
        <v>20.8</v>
      </c>
      <c r="C54" s="251">
        <v>21</v>
      </c>
      <c r="D54" s="251">
        <v>20</v>
      </c>
      <c r="E54" s="251">
        <v>21.4</v>
      </c>
      <c r="F54" s="251">
        <v>22.3</v>
      </c>
      <c r="G54" s="251">
        <v>23</v>
      </c>
      <c r="H54" s="251">
        <v>21.7</v>
      </c>
      <c r="I54" s="251">
        <v>19.7</v>
      </c>
      <c r="J54" s="251">
        <v>20.4</v>
      </c>
      <c r="K54" s="251">
        <v>20.8</v>
      </c>
      <c r="L54" s="251">
        <v>21.3</v>
      </c>
      <c r="M54" s="251">
        <v>20.3</v>
      </c>
      <c r="N54" s="6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211</v>
      </c>
      <c r="B55" s="251">
        <v>21.1</v>
      </c>
      <c r="C55" s="251">
        <v>21.7</v>
      </c>
      <c r="D55" s="251">
        <v>20.3</v>
      </c>
      <c r="E55" s="251">
        <v>20.5</v>
      </c>
      <c r="F55" s="251">
        <v>21.1</v>
      </c>
      <c r="G55" s="251">
        <v>21.5</v>
      </c>
      <c r="H55" s="251">
        <v>21</v>
      </c>
      <c r="I55" s="251">
        <v>21</v>
      </c>
      <c r="J55" s="251">
        <v>20.9</v>
      </c>
      <c r="K55" s="251">
        <v>21.5</v>
      </c>
      <c r="L55" s="251">
        <v>21.2</v>
      </c>
      <c r="M55" s="251">
        <v>20.9</v>
      </c>
      <c r="N55" s="6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191</v>
      </c>
      <c r="B56" s="251">
        <v>21.6</v>
      </c>
      <c r="C56" s="251">
        <v>21.5</v>
      </c>
      <c r="D56" s="251">
        <v>20.6</v>
      </c>
      <c r="E56" s="251">
        <v>21.7</v>
      </c>
      <c r="F56" s="251">
        <v>21</v>
      </c>
      <c r="G56" s="251">
        <v>22</v>
      </c>
      <c r="H56" s="251">
        <v>23.4</v>
      </c>
      <c r="I56" s="251">
        <v>20.3</v>
      </c>
      <c r="J56" s="251">
        <v>20.6</v>
      </c>
      <c r="K56" s="251">
        <v>22.4</v>
      </c>
      <c r="L56" s="251">
        <v>23.8</v>
      </c>
      <c r="M56" s="251">
        <v>22.3</v>
      </c>
      <c r="N56" s="6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204</v>
      </c>
      <c r="B57" s="251">
        <v>22.9</v>
      </c>
      <c r="C57" s="251">
        <v>23.8</v>
      </c>
      <c r="D57" s="251">
        <v>24.6</v>
      </c>
      <c r="E57" s="251">
        <v>26.1</v>
      </c>
      <c r="F57" s="251">
        <v>26.8</v>
      </c>
      <c r="G57" s="251">
        <v>27.4</v>
      </c>
      <c r="H57" s="251">
        <v>26.2</v>
      </c>
      <c r="I57" s="251">
        <v>25.4</v>
      </c>
      <c r="J57" s="251">
        <v>27.1</v>
      </c>
      <c r="K57" s="251">
        <v>27.7</v>
      </c>
      <c r="L57" s="251">
        <v>28.5</v>
      </c>
      <c r="M57" s="251">
        <v>27.5</v>
      </c>
      <c r="N57" s="6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220</v>
      </c>
      <c r="B58" s="251">
        <v>29</v>
      </c>
      <c r="C58" s="251">
        <v>28</v>
      </c>
      <c r="D58" s="251">
        <v>26.5</v>
      </c>
      <c r="E58" s="251">
        <v>25.4</v>
      </c>
      <c r="F58" s="251">
        <v>25</v>
      </c>
      <c r="G58" s="251"/>
      <c r="H58" s="251"/>
      <c r="I58" s="251"/>
      <c r="J58" s="251"/>
      <c r="K58" s="251"/>
      <c r="L58" s="251"/>
      <c r="M58" s="251"/>
      <c r="N58" s="6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122</v>
      </c>
      <c r="C83" s="11" t="s">
        <v>123</v>
      </c>
      <c r="D83" s="11" t="s">
        <v>124</v>
      </c>
      <c r="E83" s="11" t="s">
        <v>125</v>
      </c>
      <c r="F83" s="11" t="s">
        <v>126</v>
      </c>
      <c r="G83" s="11" t="s">
        <v>127</v>
      </c>
      <c r="H83" s="11" t="s">
        <v>128</v>
      </c>
      <c r="I83" s="11" t="s">
        <v>129</v>
      </c>
      <c r="J83" s="11" t="s">
        <v>130</v>
      </c>
      <c r="K83" s="11" t="s">
        <v>131</v>
      </c>
      <c r="L83" s="11" t="s">
        <v>132</v>
      </c>
      <c r="M83" s="11" t="s">
        <v>133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212</v>
      </c>
      <c r="B84" s="242">
        <v>58.2</v>
      </c>
      <c r="C84" s="242">
        <v>57.6</v>
      </c>
      <c r="D84" s="242">
        <v>69.8</v>
      </c>
      <c r="E84" s="242">
        <v>70.8</v>
      </c>
      <c r="F84" s="242">
        <v>60.1</v>
      </c>
      <c r="G84" s="242">
        <v>69.3</v>
      </c>
      <c r="H84" s="242">
        <v>67.3</v>
      </c>
      <c r="I84" s="242">
        <v>62</v>
      </c>
      <c r="J84" s="242">
        <v>70.9</v>
      </c>
      <c r="K84" s="242">
        <v>69.5</v>
      </c>
      <c r="L84" s="242">
        <v>70</v>
      </c>
      <c r="M84" s="242">
        <v>71.5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211</v>
      </c>
      <c r="B85" s="242">
        <v>58.9</v>
      </c>
      <c r="C85" s="242">
        <v>60.2</v>
      </c>
      <c r="D85" s="242">
        <v>74.4</v>
      </c>
      <c r="E85" s="242">
        <v>68.2</v>
      </c>
      <c r="F85" s="242">
        <v>67.6</v>
      </c>
      <c r="G85" s="242">
        <v>74.5</v>
      </c>
      <c r="H85" s="242">
        <v>73</v>
      </c>
      <c r="I85" s="242">
        <v>66.4</v>
      </c>
      <c r="J85" s="242">
        <v>69.5</v>
      </c>
      <c r="K85" s="242">
        <v>71.6</v>
      </c>
      <c r="L85" s="242">
        <v>69.7</v>
      </c>
      <c r="M85" s="242">
        <v>76.7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191</v>
      </c>
      <c r="B86" s="242">
        <v>60.5</v>
      </c>
      <c r="C86" s="242">
        <v>71.2</v>
      </c>
      <c r="D86" s="242">
        <v>80.9</v>
      </c>
      <c r="E86" s="242">
        <v>76.2</v>
      </c>
      <c r="F86" s="242">
        <v>79.7</v>
      </c>
      <c r="G86" s="242">
        <v>76.6</v>
      </c>
      <c r="H86" s="242">
        <v>77.5</v>
      </c>
      <c r="I86" s="242">
        <v>72.8</v>
      </c>
      <c r="J86" s="242">
        <v>76.1</v>
      </c>
      <c r="K86" s="242">
        <v>85.6</v>
      </c>
      <c r="L86" s="242">
        <v>81.3</v>
      </c>
      <c r="M86" s="242">
        <v>72.4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204</v>
      </c>
      <c r="B87" s="242">
        <v>66.1</v>
      </c>
      <c r="C87" s="242">
        <v>63.9</v>
      </c>
      <c r="D87" s="242">
        <v>66.9</v>
      </c>
      <c r="E87" s="242">
        <v>61.9</v>
      </c>
      <c r="F87" s="242">
        <v>53.1</v>
      </c>
      <c r="G87" s="242">
        <v>54.6</v>
      </c>
      <c r="H87" s="242">
        <v>58.5</v>
      </c>
      <c r="I87" s="242">
        <v>53.5</v>
      </c>
      <c r="J87" s="242">
        <v>75.9</v>
      </c>
      <c r="K87" s="242">
        <v>90.8</v>
      </c>
      <c r="L87" s="242">
        <v>86.5</v>
      </c>
      <c r="M87" s="242">
        <v>66.8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220</v>
      </c>
      <c r="B88" s="242">
        <v>48.3</v>
      </c>
      <c r="C88" s="242">
        <v>46.8</v>
      </c>
      <c r="D88" s="242">
        <v>63.7</v>
      </c>
      <c r="E88" s="242">
        <v>54.6</v>
      </c>
      <c r="F88" s="242">
        <v>45.4</v>
      </c>
      <c r="G88" s="242"/>
      <c r="H88" s="242"/>
      <c r="I88" s="242"/>
      <c r="J88" s="242"/>
      <c r="K88" s="242"/>
      <c r="L88" s="242"/>
      <c r="M88" s="242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8" t="s">
        <v>186</v>
      </c>
      <c r="F1" s="237"/>
      <c r="G1" s="237"/>
      <c r="H1" s="237"/>
    </row>
    <row r="2" ht="13.5">
      <c r="A2" s="442"/>
    </row>
    <row r="3" spans="1:3" ht="17.25">
      <c r="A3" s="442"/>
      <c r="C3" s="237"/>
    </row>
    <row r="4" spans="1:13" ht="17.25">
      <c r="A4" s="442"/>
      <c r="J4" s="237"/>
      <c r="K4" s="237"/>
      <c r="L4" s="237"/>
      <c r="M4" s="237"/>
    </row>
    <row r="5" ht="13.5">
      <c r="A5" s="442"/>
    </row>
    <row r="6" ht="13.5">
      <c r="A6" s="442"/>
    </row>
    <row r="7" ht="13.5">
      <c r="A7" s="442"/>
    </row>
    <row r="8" ht="13.5">
      <c r="A8" s="442"/>
    </row>
    <row r="9" ht="13.5">
      <c r="A9" s="442"/>
    </row>
    <row r="10" ht="13.5">
      <c r="A10" s="442"/>
    </row>
    <row r="11" ht="13.5">
      <c r="A11" s="442"/>
    </row>
    <row r="12" ht="13.5">
      <c r="A12" s="442"/>
    </row>
    <row r="13" ht="13.5">
      <c r="A13" s="442"/>
    </row>
    <row r="14" ht="13.5">
      <c r="A14" s="442"/>
    </row>
    <row r="15" ht="13.5">
      <c r="A15" s="442"/>
    </row>
    <row r="16" ht="13.5">
      <c r="A16" s="442"/>
    </row>
    <row r="17" ht="13.5">
      <c r="A17" s="442"/>
    </row>
    <row r="18" ht="13.5">
      <c r="A18" s="442"/>
    </row>
    <row r="19" ht="13.5">
      <c r="A19" s="442"/>
    </row>
    <row r="20" ht="13.5">
      <c r="A20" s="442"/>
    </row>
    <row r="21" ht="13.5">
      <c r="A21" s="442"/>
    </row>
    <row r="22" ht="13.5">
      <c r="A22" s="442"/>
    </row>
    <row r="23" ht="13.5">
      <c r="A23" s="442"/>
    </row>
    <row r="24" ht="13.5">
      <c r="A24" s="442"/>
    </row>
    <row r="25" ht="13.5">
      <c r="A25" s="442"/>
    </row>
    <row r="26" ht="13.5">
      <c r="A26" s="442"/>
    </row>
    <row r="27" ht="13.5">
      <c r="A27" s="442"/>
    </row>
    <row r="28" ht="13.5">
      <c r="A28" s="442"/>
    </row>
    <row r="29" ht="13.5">
      <c r="A29" s="442"/>
    </row>
    <row r="30" ht="13.5">
      <c r="A30" s="442"/>
    </row>
    <row r="31" ht="13.5">
      <c r="A31" s="442"/>
    </row>
    <row r="32" ht="13.5">
      <c r="A32" s="442"/>
    </row>
    <row r="33" ht="13.5">
      <c r="A33" s="442"/>
    </row>
    <row r="34" ht="13.5">
      <c r="A34" s="442"/>
    </row>
    <row r="35" spans="1:15" s="57" customFormat="1" ht="19.5" customHeight="1">
      <c r="A35" s="442"/>
      <c r="B35" s="12"/>
      <c r="C35" s="238" t="s">
        <v>134</v>
      </c>
      <c r="D35" s="238" t="s">
        <v>135</v>
      </c>
      <c r="E35" s="238" t="s">
        <v>136</v>
      </c>
      <c r="F35" s="238" t="s">
        <v>188</v>
      </c>
      <c r="G35" s="238" t="s">
        <v>187</v>
      </c>
      <c r="H35" s="238" t="s">
        <v>137</v>
      </c>
      <c r="I35" s="238" t="s">
        <v>189</v>
      </c>
      <c r="J35" s="238" t="s">
        <v>141</v>
      </c>
      <c r="K35" s="238" t="s">
        <v>191</v>
      </c>
      <c r="L35" s="238" t="s">
        <v>204</v>
      </c>
      <c r="M35" s="11" t="s">
        <v>228</v>
      </c>
      <c r="N35" s="63"/>
      <c r="O35" s="239"/>
    </row>
    <row r="36" spans="1:15" ht="25.5" customHeight="1">
      <c r="A36" s="442"/>
      <c r="B36" s="419" t="s">
        <v>214</v>
      </c>
      <c r="C36" s="13">
        <v>139.8</v>
      </c>
      <c r="D36" s="13">
        <v>140.7</v>
      </c>
      <c r="E36" s="13">
        <v>138</v>
      </c>
      <c r="F36" s="13">
        <v>120.3</v>
      </c>
      <c r="G36" s="13">
        <v>113</v>
      </c>
      <c r="H36" s="13">
        <v>115.8</v>
      </c>
      <c r="I36" s="12">
        <v>115.1</v>
      </c>
      <c r="J36" s="12">
        <v>110.1</v>
      </c>
      <c r="K36" s="12">
        <v>110.6</v>
      </c>
      <c r="L36" s="12">
        <v>116.1</v>
      </c>
      <c r="M36" s="12">
        <v>114.1</v>
      </c>
      <c r="N36" s="1"/>
      <c r="O36" s="1"/>
    </row>
    <row r="37" spans="1:15" ht="25.5" customHeight="1">
      <c r="A37" s="442"/>
      <c r="B37" s="418" t="s">
        <v>215</v>
      </c>
      <c r="C37" s="13">
        <v>185.5</v>
      </c>
      <c r="D37" s="13">
        <v>186.7</v>
      </c>
      <c r="E37" s="13">
        <v>189.8</v>
      </c>
      <c r="F37" s="13">
        <v>190.2</v>
      </c>
      <c r="G37" s="13">
        <v>191.7</v>
      </c>
      <c r="H37" s="13">
        <v>198.8</v>
      </c>
      <c r="I37" s="12">
        <v>201.7</v>
      </c>
      <c r="J37" s="12">
        <v>204</v>
      </c>
      <c r="K37" s="12">
        <v>205.5</v>
      </c>
      <c r="L37" s="12">
        <v>214.4</v>
      </c>
      <c r="M37" s="12">
        <v>217.1</v>
      </c>
      <c r="N37" s="1"/>
      <c r="O37" s="1"/>
    </row>
    <row r="38" spans="1:13" ht="24.75" customHeight="1">
      <c r="A38" s="442"/>
      <c r="B38" s="372" t="s">
        <v>185</v>
      </c>
      <c r="C38" s="12">
        <v>185</v>
      </c>
      <c r="D38" s="12">
        <v>184</v>
      </c>
      <c r="E38" s="12">
        <v>184</v>
      </c>
      <c r="F38" s="12">
        <v>187</v>
      </c>
      <c r="G38" s="12">
        <v>185</v>
      </c>
      <c r="H38" s="12">
        <v>185</v>
      </c>
      <c r="I38" s="12">
        <v>182</v>
      </c>
      <c r="J38" s="12">
        <v>178</v>
      </c>
      <c r="K38" s="12">
        <v>177</v>
      </c>
      <c r="L38" s="12">
        <v>176</v>
      </c>
      <c r="M38" s="12">
        <v>178</v>
      </c>
    </row>
    <row r="40" spans="3:4" ht="14.25">
      <c r="C40" s="3"/>
      <c r="D40" s="335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191075</v>
      </c>
      <c r="K2" s="7" t="s">
        <v>11</v>
      </c>
      <c r="L2" s="6">
        <f aca="true" t="shared" si="0" ref="L2:L7">SUM(J2)</f>
        <v>191075</v>
      </c>
      <c r="M2" s="6">
        <v>136658</v>
      </c>
    </row>
    <row r="3" spans="10:13" ht="13.5">
      <c r="J3" s="6">
        <v>381512</v>
      </c>
      <c r="K3" s="5" t="s">
        <v>12</v>
      </c>
      <c r="L3" s="6">
        <f t="shared" si="0"/>
        <v>381512</v>
      </c>
      <c r="M3" s="6">
        <v>223313</v>
      </c>
    </row>
    <row r="4" spans="10:13" ht="13.5">
      <c r="J4" s="6">
        <v>427171</v>
      </c>
      <c r="K4" s="5" t="s">
        <v>13</v>
      </c>
      <c r="L4" s="6">
        <f t="shared" si="0"/>
        <v>427171</v>
      </c>
      <c r="M4" s="6">
        <v>242558</v>
      </c>
    </row>
    <row r="5" spans="10:13" ht="13.5">
      <c r="J5" s="6">
        <v>94672</v>
      </c>
      <c r="K5" s="5" t="s">
        <v>14</v>
      </c>
      <c r="L5" s="6">
        <f t="shared" si="0"/>
        <v>94672</v>
      </c>
      <c r="M5" s="6">
        <v>58182</v>
      </c>
    </row>
    <row r="6" spans="10:13" ht="13.5">
      <c r="J6" s="6">
        <v>386863</v>
      </c>
      <c r="K6" s="5" t="s">
        <v>15</v>
      </c>
      <c r="L6" s="6">
        <f t="shared" si="0"/>
        <v>386863</v>
      </c>
      <c r="M6" s="6">
        <v>275437</v>
      </c>
    </row>
    <row r="7" spans="10:13" ht="13.5">
      <c r="J7" s="6">
        <v>690131</v>
      </c>
      <c r="K7" s="5" t="s">
        <v>16</v>
      </c>
      <c r="L7" s="6">
        <f t="shared" si="0"/>
        <v>690131</v>
      </c>
      <c r="M7" s="6">
        <v>419825</v>
      </c>
    </row>
    <row r="8" spans="10:13" ht="13.5">
      <c r="J8" s="6">
        <f>SUM(J2:J7)</f>
        <v>2171424</v>
      </c>
      <c r="K8" s="5" t="s">
        <v>9</v>
      </c>
      <c r="L8" s="67">
        <f>SUM(L2:L7)</f>
        <v>2171424</v>
      </c>
      <c r="M8" s="6">
        <f>SUM(M2:M7)</f>
        <v>1355973</v>
      </c>
    </row>
    <row r="10" spans="10:13" ht="13.5">
      <c r="J10" t="s">
        <v>101</v>
      </c>
      <c r="L10" t="s">
        <v>116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136658</v>
      </c>
      <c r="M11" s="6">
        <f>SUM(N11-L11)</f>
        <v>54417</v>
      </c>
      <c r="N11" s="6">
        <f>SUM(L2)</f>
        <v>191075</v>
      </c>
    </row>
    <row r="12" spans="11:14" ht="13.5">
      <c r="K12" s="5" t="s">
        <v>12</v>
      </c>
      <c r="L12" s="6">
        <f t="shared" si="1"/>
        <v>223313</v>
      </c>
      <c r="M12" s="6">
        <f aca="true" t="shared" si="2" ref="M12:M17">SUM(N12-L12)</f>
        <v>158199</v>
      </c>
      <c r="N12" s="6">
        <f aca="true" t="shared" si="3" ref="N12:N17">SUM(L3)</f>
        <v>381512</v>
      </c>
    </row>
    <row r="13" spans="11:14" ht="13.5">
      <c r="K13" s="5" t="s">
        <v>13</v>
      </c>
      <c r="L13" s="6">
        <f t="shared" si="1"/>
        <v>242558</v>
      </c>
      <c r="M13" s="6">
        <f t="shared" si="2"/>
        <v>184613</v>
      </c>
      <c r="N13" s="6">
        <f t="shared" si="3"/>
        <v>427171</v>
      </c>
    </row>
    <row r="14" spans="11:14" ht="13.5">
      <c r="K14" s="5" t="s">
        <v>14</v>
      </c>
      <c r="L14" s="6">
        <f t="shared" si="1"/>
        <v>58182</v>
      </c>
      <c r="M14" s="6">
        <f t="shared" si="2"/>
        <v>36490</v>
      </c>
      <c r="N14" s="6">
        <f t="shared" si="3"/>
        <v>94672</v>
      </c>
    </row>
    <row r="15" spans="11:14" ht="13.5">
      <c r="K15" s="5" t="s">
        <v>15</v>
      </c>
      <c r="L15" s="6">
        <f t="shared" si="1"/>
        <v>275437</v>
      </c>
      <c r="M15" s="6">
        <f t="shared" si="2"/>
        <v>111426</v>
      </c>
      <c r="N15" s="6">
        <f t="shared" si="3"/>
        <v>386863</v>
      </c>
    </row>
    <row r="16" spans="11:14" ht="13.5">
      <c r="K16" s="5" t="s">
        <v>16</v>
      </c>
      <c r="L16" s="6">
        <f t="shared" si="1"/>
        <v>419825</v>
      </c>
      <c r="M16" s="6">
        <f t="shared" si="2"/>
        <v>270306</v>
      </c>
      <c r="N16" s="6">
        <f t="shared" si="3"/>
        <v>690131</v>
      </c>
    </row>
    <row r="17" spans="11:14" ht="13.5">
      <c r="K17" s="5" t="s">
        <v>9</v>
      </c>
      <c r="L17" s="6">
        <f>SUM(L11:L16)</f>
        <v>1355973</v>
      </c>
      <c r="M17" s="6">
        <f t="shared" si="2"/>
        <v>815451</v>
      </c>
      <c r="N17" s="6">
        <f t="shared" si="3"/>
        <v>2171424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69</v>
      </c>
      <c r="B56" s="50"/>
      <c r="C56" s="449" t="s">
        <v>17</v>
      </c>
      <c r="D56" s="450"/>
      <c r="E56" s="449" t="s">
        <v>64</v>
      </c>
      <c r="F56" s="450"/>
      <c r="G56" s="453" t="s">
        <v>63</v>
      </c>
      <c r="H56" s="449" t="s">
        <v>65</v>
      </c>
      <c r="I56" s="450"/>
    </row>
    <row r="57" spans="1:9" ht="14.25">
      <c r="A57" s="51" t="s">
        <v>70</v>
      </c>
      <c r="B57" s="52"/>
      <c r="C57" s="451"/>
      <c r="D57" s="452"/>
      <c r="E57" s="451"/>
      <c r="F57" s="452"/>
      <c r="G57" s="454"/>
      <c r="H57" s="451"/>
      <c r="I57" s="452"/>
    </row>
    <row r="58" spans="1:9" ht="19.5" customHeight="1">
      <c r="A58" s="56" t="s">
        <v>94</v>
      </c>
      <c r="B58" s="53"/>
      <c r="C58" s="457" t="s">
        <v>193</v>
      </c>
      <c r="D58" s="456"/>
      <c r="E58" s="458" t="s">
        <v>229</v>
      </c>
      <c r="F58" s="456"/>
      <c r="G58" s="125">
        <v>17.2</v>
      </c>
      <c r="H58" s="54"/>
      <c r="I58" s="55"/>
    </row>
    <row r="59" spans="1:9" ht="19.5" customHeight="1">
      <c r="A59" s="56" t="s">
        <v>66</v>
      </c>
      <c r="B59" s="53"/>
      <c r="C59" s="455" t="s">
        <v>68</v>
      </c>
      <c r="D59" s="456"/>
      <c r="E59" s="458" t="s">
        <v>230</v>
      </c>
      <c r="F59" s="456"/>
      <c r="G59" s="131">
        <v>41.7</v>
      </c>
      <c r="H59" s="54"/>
      <c r="I59" s="55"/>
    </row>
    <row r="60" spans="1:9" ht="19.5" customHeight="1">
      <c r="A60" s="56" t="s">
        <v>67</v>
      </c>
      <c r="B60" s="53"/>
      <c r="C60" s="458" t="s">
        <v>226</v>
      </c>
      <c r="D60" s="459"/>
      <c r="E60" s="455" t="s">
        <v>231</v>
      </c>
      <c r="F60" s="456"/>
      <c r="G60" s="125">
        <v>59.1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0"/>
    </row>
    <row r="3" spans="1:2" ht="9.75" customHeight="1">
      <c r="A3" s="36"/>
      <c r="B3" s="36"/>
    </row>
    <row r="4" spans="10:13" ht="9.75" customHeight="1">
      <c r="J4" s="237"/>
      <c r="K4" s="3"/>
      <c r="L4" s="3"/>
      <c r="M4" s="124"/>
    </row>
    <row r="20" ht="9.75" customHeight="1">
      <c r="AI20" s="241"/>
    </row>
    <row r="25" spans="1:35" s="241" customFormat="1" ht="9.75" customHeight="1">
      <c r="A25" s="242"/>
      <c r="B25" s="242" t="s">
        <v>122</v>
      </c>
      <c r="C25" s="242" t="s">
        <v>123</v>
      </c>
      <c r="D25" s="242" t="s">
        <v>124</v>
      </c>
      <c r="E25" s="242" t="s">
        <v>125</v>
      </c>
      <c r="F25" s="242" t="s">
        <v>126</v>
      </c>
      <c r="G25" s="242" t="s">
        <v>127</v>
      </c>
      <c r="H25" s="242" t="s">
        <v>128</v>
      </c>
      <c r="I25" s="242" t="s">
        <v>129</v>
      </c>
      <c r="J25" s="242" t="s">
        <v>130</v>
      </c>
      <c r="K25" s="242" t="s">
        <v>131</v>
      </c>
      <c r="L25" s="242" t="s">
        <v>132</v>
      </c>
      <c r="M25" s="242" t="s">
        <v>133</v>
      </c>
      <c r="AI25"/>
    </row>
    <row r="26" spans="1:13" ht="9.75" customHeight="1">
      <c r="A26" s="10" t="s">
        <v>205</v>
      </c>
      <c r="B26" s="242">
        <v>70.4</v>
      </c>
      <c r="C26" s="242">
        <v>73.6</v>
      </c>
      <c r="D26" s="244">
        <v>80</v>
      </c>
      <c r="E26" s="242">
        <v>89.5</v>
      </c>
      <c r="F26" s="242">
        <v>86.8</v>
      </c>
      <c r="G26" s="242">
        <v>93.7</v>
      </c>
      <c r="H26" s="242">
        <v>87</v>
      </c>
      <c r="I26" s="242">
        <v>78.2</v>
      </c>
      <c r="J26" s="242">
        <v>80.5</v>
      </c>
      <c r="K26" s="242">
        <v>79.8</v>
      </c>
      <c r="L26" s="242">
        <v>78.1</v>
      </c>
      <c r="M26" s="242">
        <v>76.7</v>
      </c>
    </row>
    <row r="27" spans="1:13" ht="9.75" customHeight="1">
      <c r="A27" s="10" t="s">
        <v>206</v>
      </c>
      <c r="B27" s="242">
        <v>67.2</v>
      </c>
      <c r="C27" s="242">
        <v>70.1</v>
      </c>
      <c r="D27" s="244">
        <v>81.3</v>
      </c>
      <c r="E27" s="242">
        <v>80</v>
      </c>
      <c r="F27" s="242">
        <v>82.1</v>
      </c>
      <c r="G27" s="242">
        <v>84.3</v>
      </c>
      <c r="H27" s="242">
        <v>79.1</v>
      </c>
      <c r="I27" s="242">
        <v>76</v>
      </c>
      <c r="J27" s="242">
        <v>76.7</v>
      </c>
      <c r="K27" s="242">
        <v>77.5</v>
      </c>
      <c r="L27" s="242">
        <v>77.2</v>
      </c>
      <c r="M27" s="242">
        <v>74.1</v>
      </c>
    </row>
    <row r="28" spans="1:13" ht="9.75" customHeight="1">
      <c r="A28" s="10" t="s">
        <v>191</v>
      </c>
      <c r="B28" s="242">
        <v>70.3</v>
      </c>
      <c r="C28" s="242">
        <v>72.8</v>
      </c>
      <c r="D28" s="244">
        <v>83.8</v>
      </c>
      <c r="E28" s="242">
        <v>83.2</v>
      </c>
      <c r="F28" s="242">
        <v>86.4</v>
      </c>
      <c r="G28" s="242">
        <v>86.6</v>
      </c>
      <c r="H28" s="242">
        <v>84.3</v>
      </c>
      <c r="I28" s="242">
        <v>74.5</v>
      </c>
      <c r="J28" s="242">
        <v>75.1</v>
      </c>
      <c r="K28" s="242">
        <v>83.3</v>
      </c>
      <c r="L28" s="242">
        <v>83.1</v>
      </c>
      <c r="M28" s="244">
        <v>77</v>
      </c>
    </row>
    <row r="29" spans="1:13" ht="9.75" customHeight="1">
      <c r="A29" s="10" t="s">
        <v>204</v>
      </c>
      <c r="B29" s="242">
        <v>69.3</v>
      </c>
      <c r="C29" s="242">
        <v>74.9</v>
      </c>
      <c r="D29" s="244">
        <v>78.8</v>
      </c>
      <c r="E29" s="242">
        <v>86.8</v>
      </c>
      <c r="F29" s="242">
        <v>79.3</v>
      </c>
      <c r="G29" s="242">
        <v>81.6</v>
      </c>
      <c r="H29" s="242">
        <v>86.9</v>
      </c>
      <c r="I29" s="242">
        <v>72.6</v>
      </c>
      <c r="J29" s="242">
        <v>82.8</v>
      </c>
      <c r="K29" s="242">
        <v>88.5</v>
      </c>
      <c r="L29" s="242">
        <v>79.9</v>
      </c>
      <c r="M29" s="244">
        <v>75.4</v>
      </c>
    </row>
    <row r="30" spans="1:13" ht="9.75" customHeight="1">
      <c r="A30" s="10" t="s">
        <v>220</v>
      </c>
      <c r="B30" s="242">
        <v>58.3</v>
      </c>
      <c r="C30" s="242">
        <v>60.6</v>
      </c>
      <c r="D30" s="244">
        <v>70.7</v>
      </c>
      <c r="E30" s="242">
        <v>69.6</v>
      </c>
      <c r="F30" s="242">
        <v>66.6</v>
      </c>
      <c r="G30" s="242"/>
      <c r="H30" s="242"/>
      <c r="I30" s="242"/>
      <c r="J30" s="242"/>
      <c r="K30" s="242"/>
      <c r="L30" s="242"/>
      <c r="M30" s="244"/>
    </row>
    <row r="31" spans="2:13" s="1" customFormat="1" ht="9.75" customHeight="1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2"/>
      <c r="B55" s="242" t="s">
        <v>122</v>
      </c>
      <c r="C55" s="242" t="s">
        <v>123</v>
      </c>
      <c r="D55" s="242" t="s">
        <v>124</v>
      </c>
      <c r="E55" s="242" t="s">
        <v>125</v>
      </c>
      <c r="F55" s="242" t="s">
        <v>126</v>
      </c>
      <c r="G55" s="242" t="s">
        <v>127</v>
      </c>
      <c r="H55" s="242" t="s">
        <v>128</v>
      </c>
      <c r="I55" s="242" t="s">
        <v>129</v>
      </c>
      <c r="J55" s="242" t="s">
        <v>130</v>
      </c>
      <c r="K55" s="242" t="s">
        <v>131</v>
      </c>
      <c r="L55" s="242" t="s">
        <v>132</v>
      </c>
      <c r="M55" s="242" t="s">
        <v>133</v>
      </c>
    </row>
    <row r="56" spans="1:13" ht="9.75" customHeight="1">
      <c r="A56" s="10" t="s">
        <v>205</v>
      </c>
      <c r="B56" s="242">
        <v>115.3</v>
      </c>
      <c r="C56" s="242">
        <v>117.2</v>
      </c>
      <c r="D56" s="242">
        <v>111.2</v>
      </c>
      <c r="E56" s="242">
        <v>115.9</v>
      </c>
      <c r="F56" s="242">
        <v>120.8</v>
      </c>
      <c r="G56" s="242">
        <v>121</v>
      </c>
      <c r="H56" s="242">
        <v>116.7</v>
      </c>
      <c r="I56" s="242">
        <v>113.9</v>
      </c>
      <c r="J56" s="243">
        <v>113.5</v>
      </c>
      <c r="K56" s="242">
        <v>114.8</v>
      </c>
      <c r="L56" s="242">
        <v>112</v>
      </c>
      <c r="M56" s="242">
        <v>108.4</v>
      </c>
    </row>
    <row r="57" spans="1:13" ht="9.75" customHeight="1">
      <c r="A57" s="10" t="s">
        <v>206</v>
      </c>
      <c r="B57" s="242">
        <v>109.8</v>
      </c>
      <c r="C57" s="242">
        <v>110.7</v>
      </c>
      <c r="D57" s="242">
        <v>109.8</v>
      </c>
      <c r="E57" s="242">
        <v>109.2</v>
      </c>
      <c r="F57" s="242">
        <v>114.7</v>
      </c>
      <c r="G57" s="242">
        <v>114.5</v>
      </c>
      <c r="H57" s="242">
        <v>110.4</v>
      </c>
      <c r="I57" s="242">
        <v>109.7</v>
      </c>
      <c r="J57" s="243">
        <v>109.6</v>
      </c>
      <c r="K57" s="242">
        <v>110.3</v>
      </c>
      <c r="L57" s="242">
        <v>108.6</v>
      </c>
      <c r="M57" s="242">
        <v>103.4</v>
      </c>
    </row>
    <row r="58" spans="1:13" ht="9.75" customHeight="1">
      <c r="A58" s="10" t="s">
        <v>191</v>
      </c>
      <c r="B58" s="242">
        <v>108.7</v>
      </c>
      <c r="C58" s="242">
        <v>110.2</v>
      </c>
      <c r="D58" s="242">
        <v>109.7</v>
      </c>
      <c r="E58" s="242">
        <v>110.8</v>
      </c>
      <c r="F58" s="242">
        <v>112.8</v>
      </c>
      <c r="G58" s="242">
        <v>114.4</v>
      </c>
      <c r="H58" s="242">
        <v>115.4</v>
      </c>
      <c r="I58" s="242">
        <v>108.5</v>
      </c>
      <c r="J58" s="243">
        <v>106.7</v>
      </c>
      <c r="K58" s="242">
        <v>109.6</v>
      </c>
      <c r="L58" s="242">
        <v>112.1</v>
      </c>
      <c r="M58" s="242">
        <v>108.8</v>
      </c>
    </row>
    <row r="59" spans="1:13" ht="10.5" customHeight="1">
      <c r="A59" s="10" t="s">
        <v>204</v>
      </c>
      <c r="B59" s="242">
        <v>110.6</v>
      </c>
      <c r="C59" s="242">
        <v>110.5</v>
      </c>
      <c r="D59" s="242">
        <v>109.7</v>
      </c>
      <c r="E59" s="242">
        <v>114.3</v>
      </c>
      <c r="F59" s="242">
        <v>117.7</v>
      </c>
      <c r="G59" s="242">
        <v>119.6</v>
      </c>
      <c r="H59" s="242">
        <v>118</v>
      </c>
      <c r="I59" s="242">
        <v>116.5</v>
      </c>
      <c r="J59" s="243">
        <v>118</v>
      </c>
      <c r="K59" s="242">
        <v>120</v>
      </c>
      <c r="L59" s="242">
        <v>120.3</v>
      </c>
      <c r="M59" s="242">
        <v>118</v>
      </c>
    </row>
    <row r="60" spans="1:13" ht="10.5" customHeight="1">
      <c r="A60" s="10" t="s">
        <v>220</v>
      </c>
      <c r="B60" s="242">
        <v>116.1</v>
      </c>
      <c r="C60" s="242">
        <v>114.5</v>
      </c>
      <c r="D60" s="242">
        <v>114.7</v>
      </c>
      <c r="E60" s="242">
        <v>111.1</v>
      </c>
      <c r="F60" s="242">
        <v>114</v>
      </c>
      <c r="G60" s="242"/>
      <c r="H60" s="242"/>
      <c r="I60" s="242"/>
      <c r="J60" s="243"/>
      <c r="K60" s="242"/>
      <c r="L60" s="242"/>
      <c r="M60" s="242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2"/>
      <c r="B85" s="242" t="s">
        <v>122</v>
      </c>
      <c r="C85" s="242" t="s">
        <v>123</v>
      </c>
      <c r="D85" s="242" t="s">
        <v>124</v>
      </c>
      <c r="E85" s="242" t="s">
        <v>125</v>
      </c>
      <c r="F85" s="242" t="s">
        <v>126</v>
      </c>
      <c r="G85" s="242" t="s">
        <v>127</v>
      </c>
      <c r="H85" s="242" t="s">
        <v>128</v>
      </c>
      <c r="I85" s="242" t="s">
        <v>129</v>
      </c>
      <c r="J85" s="242" t="s">
        <v>130</v>
      </c>
      <c r="K85" s="242" t="s">
        <v>131</v>
      </c>
      <c r="L85" s="242" t="s">
        <v>132</v>
      </c>
      <c r="M85" s="242" t="s">
        <v>133</v>
      </c>
    </row>
    <row r="86" spans="1:25" ht="9.75" customHeight="1">
      <c r="A86" s="10" t="s">
        <v>205</v>
      </c>
      <c r="B86" s="242">
        <v>60.7</v>
      </c>
      <c r="C86" s="242">
        <v>62.5</v>
      </c>
      <c r="D86" s="242">
        <v>72.7</v>
      </c>
      <c r="E86" s="242">
        <v>76.8</v>
      </c>
      <c r="F86" s="242">
        <v>71.3</v>
      </c>
      <c r="G86" s="242">
        <v>77.4</v>
      </c>
      <c r="H86" s="242">
        <v>75</v>
      </c>
      <c r="I86" s="242">
        <v>69</v>
      </c>
      <c r="J86" s="243">
        <v>71</v>
      </c>
      <c r="K86" s="242">
        <v>69.4</v>
      </c>
      <c r="L86" s="242">
        <v>70.2</v>
      </c>
      <c r="M86" s="242">
        <v>71.2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47"/>
    </row>
    <row r="87" spans="1:25" ht="9.75" customHeight="1">
      <c r="A87" s="10" t="s">
        <v>206</v>
      </c>
      <c r="B87" s="242">
        <v>61</v>
      </c>
      <c r="C87" s="242">
        <v>63.2</v>
      </c>
      <c r="D87" s="242">
        <v>74.1</v>
      </c>
      <c r="E87" s="242">
        <v>73.3</v>
      </c>
      <c r="F87" s="242">
        <v>70.9</v>
      </c>
      <c r="G87" s="242">
        <v>73.6</v>
      </c>
      <c r="H87" s="242">
        <v>72.2</v>
      </c>
      <c r="I87" s="242">
        <v>69.3</v>
      </c>
      <c r="J87" s="243">
        <v>70</v>
      </c>
      <c r="K87" s="242">
        <v>70.2</v>
      </c>
      <c r="L87" s="242">
        <v>71.3</v>
      </c>
      <c r="M87" s="242">
        <v>72.3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ht="10.5" customHeight="1">
      <c r="A88" s="10" t="s">
        <v>191</v>
      </c>
      <c r="B88" s="242">
        <v>63.8</v>
      </c>
      <c r="C88" s="242">
        <v>65.8</v>
      </c>
      <c r="D88" s="242">
        <v>76.4</v>
      </c>
      <c r="E88" s="242">
        <v>74.9</v>
      </c>
      <c r="F88" s="242">
        <v>76.4</v>
      </c>
      <c r="G88" s="242">
        <v>75.5</v>
      </c>
      <c r="H88" s="242">
        <v>72.9</v>
      </c>
      <c r="I88" s="242">
        <v>69.7</v>
      </c>
      <c r="J88" s="243">
        <v>70.6</v>
      </c>
      <c r="K88" s="242">
        <v>75.7</v>
      </c>
      <c r="L88" s="242">
        <v>73.9</v>
      </c>
      <c r="M88" s="242">
        <v>71.2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204</v>
      </c>
      <c r="B89" s="242">
        <v>62.4</v>
      </c>
      <c r="C89" s="242">
        <v>67.8</v>
      </c>
      <c r="D89" s="242">
        <v>71.9</v>
      </c>
      <c r="E89" s="242">
        <v>75.5</v>
      </c>
      <c r="F89" s="242">
        <v>66.9</v>
      </c>
      <c r="G89" s="242">
        <v>68</v>
      </c>
      <c r="H89" s="242">
        <v>73.8</v>
      </c>
      <c r="I89" s="242">
        <v>62.6</v>
      </c>
      <c r="J89" s="243">
        <v>70</v>
      </c>
      <c r="K89" s="242">
        <v>73.5</v>
      </c>
      <c r="L89" s="242">
        <v>66.4</v>
      </c>
      <c r="M89" s="242">
        <v>64.2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220</v>
      </c>
      <c r="B90" s="242">
        <v>50.6</v>
      </c>
      <c r="C90" s="242">
        <v>53.3</v>
      </c>
      <c r="D90" s="242">
        <v>61.6</v>
      </c>
      <c r="E90" s="242">
        <v>63.2</v>
      </c>
      <c r="F90" s="242">
        <v>57.9</v>
      </c>
      <c r="G90" s="242"/>
      <c r="H90" s="242"/>
      <c r="I90" s="242"/>
      <c r="J90" s="243"/>
      <c r="K90" s="242"/>
      <c r="L90" s="242"/>
      <c r="M90" s="24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6"/>
      <c r="L91" s="248"/>
      <c r="M91" s="24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0" t="s">
        <v>232</v>
      </c>
      <c r="B1" s="460"/>
      <c r="C1" s="460"/>
      <c r="D1" s="460"/>
      <c r="E1" s="460"/>
      <c r="F1" s="460"/>
      <c r="G1" s="460"/>
      <c r="M1" s="20"/>
      <c r="N1" t="s">
        <v>220</v>
      </c>
      <c r="O1" s="167"/>
      <c r="P1" s="65"/>
      <c r="Q1" s="170" t="s">
        <v>204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38" t="s">
        <v>21</v>
      </c>
      <c r="J2" s="12" t="s">
        <v>102</v>
      </c>
      <c r="K2" s="5" t="s">
        <v>57</v>
      </c>
      <c r="L2" s="5"/>
      <c r="M2" s="12" t="s">
        <v>21</v>
      </c>
      <c r="N2" s="12"/>
      <c r="O2" s="138"/>
      <c r="P2" s="128"/>
      <c r="Q2" s="136"/>
    </row>
    <row r="3" spans="1:17" ht="13.5" customHeight="1">
      <c r="A3" s="1"/>
      <c r="B3" s="1"/>
      <c r="C3" s="1"/>
      <c r="D3" s="1"/>
      <c r="E3" s="1"/>
      <c r="F3" s="1"/>
      <c r="H3" s="128">
        <v>33</v>
      </c>
      <c r="I3" s="325" t="s">
        <v>0</v>
      </c>
      <c r="J3" s="17">
        <v>160138</v>
      </c>
      <c r="K3" s="423">
        <v>1</v>
      </c>
      <c r="L3" s="5">
        <f>SUM(H3)</f>
        <v>33</v>
      </c>
      <c r="M3" s="325" t="s">
        <v>0</v>
      </c>
      <c r="N3" s="17">
        <f>SUM(J3)</f>
        <v>160138</v>
      </c>
      <c r="O3" s="5">
        <f>SUM(H3)</f>
        <v>33</v>
      </c>
      <c r="P3" s="325" t="s">
        <v>0</v>
      </c>
      <c r="Q3" s="426">
        <v>151026</v>
      </c>
    </row>
    <row r="4" spans="8:17" ht="13.5" customHeight="1">
      <c r="H4" s="128">
        <v>26</v>
      </c>
      <c r="I4" s="325" t="s">
        <v>43</v>
      </c>
      <c r="J4" s="225">
        <v>111186</v>
      </c>
      <c r="K4" s="423">
        <v>2</v>
      </c>
      <c r="L4" s="5">
        <f aca="true" t="shared" si="0" ref="L4:L12">SUM(H4)</f>
        <v>26</v>
      </c>
      <c r="M4" s="325" t="s">
        <v>43</v>
      </c>
      <c r="N4" s="17">
        <f aca="true" t="shared" si="1" ref="N4:N13">SUM(J4)</f>
        <v>111186</v>
      </c>
      <c r="O4" s="5">
        <f aca="true" t="shared" si="2" ref="O4:O12">SUM(H4)</f>
        <v>26</v>
      </c>
      <c r="P4" s="325" t="s">
        <v>43</v>
      </c>
      <c r="Q4" s="135">
        <v>134261</v>
      </c>
    </row>
    <row r="5" spans="8:19" ht="13.5" customHeight="1">
      <c r="H5" s="128">
        <v>16</v>
      </c>
      <c r="I5" s="325" t="s">
        <v>3</v>
      </c>
      <c r="J5" s="17">
        <v>74418</v>
      </c>
      <c r="K5" s="423">
        <v>3</v>
      </c>
      <c r="L5" s="5">
        <f t="shared" si="0"/>
        <v>16</v>
      </c>
      <c r="M5" s="325" t="s">
        <v>3</v>
      </c>
      <c r="N5" s="17">
        <f t="shared" si="1"/>
        <v>74418</v>
      </c>
      <c r="O5" s="5">
        <f t="shared" si="2"/>
        <v>16</v>
      </c>
      <c r="P5" s="325" t="s">
        <v>3</v>
      </c>
      <c r="Q5" s="135">
        <v>109001</v>
      </c>
      <c r="S5" s="65"/>
    </row>
    <row r="6" spans="8:17" ht="13.5" customHeight="1">
      <c r="H6" s="433">
        <v>40</v>
      </c>
      <c r="I6" s="326" t="s">
        <v>2</v>
      </c>
      <c r="J6" s="136">
        <v>40617</v>
      </c>
      <c r="K6" s="423">
        <v>4</v>
      </c>
      <c r="L6" s="5">
        <f t="shared" si="0"/>
        <v>40</v>
      </c>
      <c r="M6" s="326" t="s">
        <v>2</v>
      </c>
      <c r="N6" s="17">
        <f t="shared" si="1"/>
        <v>40617</v>
      </c>
      <c r="O6" s="5">
        <f t="shared" si="2"/>
        <v>40</v>
      </c>
      <c r="P6" s="326" t="s">
        <v>2</v>
      </c>
      <c r="Q6" s="135">
        <v>38766</v>
      </c>
    </row>
    <row r="7" spans="8:17" ht="13.5" customHeight="1">
      <c r="H7" s="128">
        <v>34</v>
      </c>
      <c r="I7" s="325" t="s">
        <v>1</v>
      </c>
      <c r="J7" s="17">
        <v>39781</v>
      </c>
      <c r="K7" s="423">
        <v>5</v>
      </c>
      <c r="L7" s="5">
        <f t="shared" si="0"/>
        <v>34</v>
      </c>
      <c r="M7" s="325" t="s">
        <v>1</v>
      </c>
      <c r="N7" s="17">
        <f t="shared" si="1"/>
        <v>39781</v>
      </c>
      <c r="O7" s="5">
        <f t="shared" si="2"/>
        <v>34</v>
      </c>
      <c r="P7" s="325" t="s">
        <v>1</v>
      </c>
      <c r="Q7" s="135">
        <v>44545</v>
      </c>
    </row>
    <row r="8" spans="8:17" ht="13.5" customHeight="1">
      <c r="H8" s="128">
        <v>36</v>
      </c>
      <c r="I8" s="325" t="s">
        <v>5</v>
      </c>
      <c r="J8" s="17">
        <v>26941</v>
      </c>
      <c r="K8" s="423">
        <v>6</v>
      </c>
      <c r="L8" s="5">
        <f t="shared" si="0"/>
        <v>36</v>
      </c>
      <c r="M8" s="325" t="s">
        <v>5</v>
      </c>
      <c r="N8" s="17">
        <f t="shared" si="1"/>
        <v>26941</v>
      </c>
      <c r="O8" s="5">
        <f t="shared" si="2"/>
        <v>36</v>
      </c>
      <c r="P8" s="325" t="s">
        <v>5</v>
      </c>
      <c r="Q8" s="135">
        <v>39686</v>
      </c>
    </row>
    <row r="9" spans="8:17" ht="13.5" customHeight="1">
      <c r="H9" s="226">
        <v>38</v>
      </c>
      <c r="I9" s="329" t="s">
        <v>51</v>
      </c>
      <c r="J9" s="17">
        <v>26729</v>
      </c>
      <c r="K9" s="423">
        <v>7</v>
      </c>
      <c r="L9" s="5">
        <f t="shared" si="0"/>
        <v>38</v>
      </c>
      <c r="M9" s="329" t="s">
        <v>51</v>
      </c>
      <c r="N9" s="17">
        <f t="shared" si="1"/>
        <v>26729</v>
      </c>
      <c r="O9" s="5">
        <f t="shared" si="2"/>
        <v>38</v>
      </c>
      <c r="P9" s="329" t="s">
        <v>51</v>
      </c>
      <c r="Q9" s="135">
        <v>30175</v>
      </c>
    </row>
    <row r="10" spans="8:17" ht="13.5" customHeight="1">
      <c r="H10" s="128">
        <v>3</v>
      </c>
      <c r="I10" s="325" t="s">
        <v>22</v>
      </c>
      <c r="J10" s="17">
        <v>26136</v>
      </c>
      <c r="K10" s="423">
        <v>8</v>
      </c>
      <c r="L10" s="5">
        <f t="shared" si="0"/>
        <v>3</v>
      </c>
      <c r="M10" s="325" t="s">
        <v>22</v>
      </c>
      <c r="N10" s="17">
        <f t="shared" si="1"/>
        <v>26136</v>
      </c>
      <c r="O10" s="5">
        <f t="shared" si="2"/>
        <v>3</v>
      </c>
      <c r="P10" s="325" t="s">
        <v>22</v>
      </c>
      <c r="Q10" s="135">
        <v>19363</v>
      </c>
    </row>
    <row r="11" spans="8:17" ht="13.5" customHeight="1">
      <c r="H11" s="226">
        <v>31</v>
      </c>
      <c r="I11" s="329" t="s">
        <v>200</v>
      </c>
      <c r="J11" s="17">
        <v>25319</v>
      </c>
      <c r="K11" s="423">
        <v>9</v>
      </c>
      <c r="L11" s="5">
        <f t="shared" si="0"/>
        <v>31</v>
      </c>
      <c r="M11" s="329" t="s">
        <v>200</v>
      </c>
      <c r="N11" s="17">
        <f t="shared" si="1"/>
        <v>25319</v>
      </c>
      <c r="O11" s="5">
        <f t="shared" si="2"/>
        <v>31</v>
      </c>
      <c r="P11" s="329" t="s">
        <v>200</v>
      </c>
      <c r="Q11" s="135">
        <v>27307</v>
      </c>
    </row>
    <row r="12" spans="8:17" ht="13.5" customHeight="1" thickBot="1">
      <c r="H12" s="220">
        <v>17</v>
      </c>
      <c r="I12" s="330" t="s">
        <v>34</v>
      </c>
      <c r="J12" s="428">
        <v>19210</v>
      </c>
      <c r="K12" s="422">
        <v>10</v>
      </c>
      <c r="L12" s="5">
        <f t="shared" si="0"/>
        <v>17</v>
      </c>
      <c r="M12" s="330" t="s">
        <v>34</v>
      </c>
      <c r="N12" s="428">
        <f t="shared" si="1"/>
        <v>19210</v>
      </c>
      <c r="O12" s="5">
        <f t="shared" si="2"/>
        <v>17</v>
      </c>
      <c r="P12" s="330" t="s">
        <v>34</v>
      </c>
      <c r="Q12" s="429">
        <v>31242</v>
      </c>
    </row>
    <row r="13" spans="8:17" ht="13.5" customHeight="1">
      <c r="H13" s="190">
        <v>24</v>
      </c>
      <c r="I13" s="375" t="s">
        <v>41</v>
      </c>
      <c r="J13" s="376">
        <v>18740</v>
      </c>
      <c r="K13" s="158"/>
      <c r="L13" s="122"/>
      <c r="M13" s="122"/>
      <c r="N13" s="19">
        <f t="shared" si="1"/>
        <v>18740</v>
      </c>
      <c r="O13" s="1"/>
      <c r="P13" s="234" t="s">
        <v>111</v>
      </c>
      <c r="Q13" s="437">
        <v>793371</v>
      </c>
    </row>
    <row r="14" spans="2:15" ht="13.5" customHeight="1">
      <c r="B14" s="24"/>
      <c r="H14" s="128">
        <v>13</v>
      </c>
      <c r="I14" s="325" t="s">
        <v>7</v>
      </c>
      <c r="J14" s="17">
        <v>18662</v>
      </c>
      <c r="K14" s="158"/>
      <c r="L14" s="31"/>
      <c r="N14" t="s">
        <v>88</v>
      </c>
      <c r="O14"/>
    </row>
    <row r="15" spans="8:17" ht="13.5" customHeight="1">
      <c r="H15" s="128">
        <v>25</v>
      </c>
      <c r="I15" s="325" t="s">
        <v>42</v>
      </c>
      <c r="J15" s="17">
        <v>14670</v>
      </c>
      <c r="K15" s="158"/>
      <c r="L15" s="31"/>
      <c r="M15" s="1" t="s">
        <v>221</v>
      </c>
      <c r="N15" s="19"/>
      <c r="O15"/>
      <c r="P15" t="s">
        <v>222</v>
      </c>
      <c r="Q15" s="133" t="s">
        <v>92</v>
      </c>
    </row>
    <row r="16" spans="2:18" ht="13.5" customHeight="1">
      <c r="B16" s="1"/>
      <c r="C16" s="19"/>
      <c r="D16" s="1"/>
      <c r="E16" s="22"/>
      <c r="F16" s="1"/>
      <c r="H16" s="128">
        <v>9</v>
      </c>
      <c r="I16" s="325" t="s">
        <v>28</v>
      </c>
      <c r="J16" s="17">
        <v>10667</v>
      </c>
      <c r="K16" s="158"/>
      <c r="L16" s="5">
        <f>SUM(L3)</f>
        <v>33</v>
      </c>
      <c r="M16" s="17">
        <f>SUM(N3)</f>
        <v>160138</v>
      </c>
      <c r="N16" s="325" t="s">
        <v>0</v>
      </c>
      <c r="O16" s="5">
        <f>SUM(O3)</f>
        <v>33</v>
      </c>
      <c r="P16" s="17">
        <f>SUM(M16)</f>
        <v>160138</v>
      </c>
      <c r="Q16" s="134">
        <v>134063</v>
      </c>
      <c r="R16" s="123"/>
    </row>
    <row r="17" spans="2:19" ht="13.5" customHeight="1">
      <c r="B17" s="1"/>
      <c r="C17" s="19"/>
      <c r="D17" s="1"/>
      <c r="E17" s="22"/>
      <c r="F17" s="1"/>
      <c r="H17" s="128">
        <v>2</v>
      </c>
      <c r="I17" s="325" t="s">
        <v>6</v>
      </c>
      <c r="J17" s="17">
        <v>10444</v>
      </c>
      <c r="K17" s="158"/>
      <c r="L17" s="5">
        <f aca="true" t="shared" si="3" ref="L17:L25">SUM(L4)</f>
        <v>26</v>
      </c>
      <c r="M17" s="17">
        <f aca="true" t="shared" si="4" ref="M17:M25">SUM(N4)</f>
        <v>111186</v>
      </c>
      <c r="N17" s="325" t="s">
        <v>43</v>
      </c>
      <c r="O17" s="5">
        <f aca="true" t="shared" si="5" ref="O17:O25">SUM(O4)</f>
        <v>26</v>
      </c>
      <c r="P17" s="17">
        <f aca="true" t="shared" si="6" ref="P17:P25">SUM(M17)</f>
        <v>111186</v>
      </c>
      <c r="Q17" s="134">
        <v>98513</v>
      </c>
      <c r="R17" s="123"/>
      <c r="S17" s="57"/>
    </row>
    <row r="18" spans="2:19" ht="13.5" customHeight="1">
      <c r="B18" s="1"/>
      <c r="C18" s="19"/>
      <c r="D18" s="1"/>
      <c r="E18" s="22"/>
      <c r="F18" s="1"/>
      <c r="H18" s="128">
        <v>14</v>
      </c>
      <c r="I18" s="325" t="s">
        <v>32</v>
      </c>
      <c r="J18" s="225">
        <v>8130</v>
      </c>
      <c r="K18" s="158"/>
      <c r="L18" s="5">
        <f t="shared" si="3"/>
        <v>16</v>
      </c>
      <c r="M18" s="17">
        <f t="shared" si="4"/>
        <v>74418</v>
      </c>
      <c r="N18" s="325" t="s">
        <v>3</v>
      </c>
      <c r="O18" s="5">
        <f t="shared" si="5"/>
        <v>16</v>
      </c>
      <c r="P18" s="17">
        <f t="shared" si="6"/>
        <v>74418</v>
      </c>
      <c r="Q18" s="134">
        <v>104169</v>
      </c>
      <c r="R18" s="123"/>
      <c r="S18" s="177"/>
    </row>
    <row r="19" spans="2:19" ht="13.5" customHeight="1">
      <c r="B19" s="1"/>
      <c r="C19" s="19"/>
      <c r="D19" s="1"/>
      <c r="E19" s="22"/>
      <c r="F19" s="1"/>
      <c r="G19" s="1"/>
      <c r="H19" s="128">
        <v>22</v>
      </c>
      <c r="I19" s="325" t="s">
        <v>39</v>
      </c>
      <c r="J19" s="17">
        <v>3935</v>
      </c>
      <c r="L19" s="5">
        <f t="shared" si="3"/>
        <v>40</v>
      </c>
      <c r="M19" s="17">
        <f t="shared" si="4"/>
        <v>40617</v>
      </c>
      <c r="N19" s="326" t="s">
        <v>2</v>
      </c>
      <c r="O19" s="5">
        <f t="shared" si="5"/>
        <v>40</v>
      </c>
      <c r="P19" s="17">
        <f t="shared" si="6"/>
        <v>40617</v>
      </c>
      <c r="Q19" s="134">
        <v>44858</v>
      </c>
      <c r="R19" s="123"/>
      <c r="S19" s="202"/>
    </row>
    <row r="20" spans="2:19" ht="13.5" customHeight="1">
      <c r="B20" s="23"/>
      <c r="C20" s="19"/>
      <c r="D20" s="1"/>
      <c r="E20" s="22"/>
      <c r="F20" s="1"/>
      <c r="H20" s="128">
        <v>39</v>
      </c>
      <c r="I20" s="325" t="s">
        <v>52</v>
      </c>
      <c r="J20" s="17">
        <v>3508</v>
      </c>
      <c r="L20" s="5">
        <f t="shared" si="3"/>
        <v>34</v>
      </c>
      <c r="M20" s="17">
        <f t="shared" si="4"/>
        <v>39781</v>
      </c>
      <c r="N20" s="325" t="s">
        <v>1</v>
      </c>
      <c r="O20" s="5">
        <f t="shared" si="5"/>
        <v>34</v>
      </c>
      <c r="P20" s="17">
        <f t="shared" si="6"/>
        <v>39781</v>
      </c>
      <c r="Q20" s="134">
        <v>44453</v>
      </c>
      <c r="R20" s="123"/>
      <c r="S20" s="202"/>
    </row>
    <row r="21" spans="2:19" ht="13.5" customHeight="1">
      <c r="B21" s="23"/>
      <c r="C21" s="19"/>
      <c r="D21" s="1"/>
      <c r="E21" s="22"/>
      <c r="F21" s="1"/>
      <c r="H21" s="128">
        <v>37</v>
      </c>
      <c r="I21" s="325" t="s">
        <v>50</v>
      </c>
      <c r="J21" s="17">
        <v>3440</v>
      </c>
      <c r="L21" s="5">
        <f t="shared" si="3"/>
        <v>36</v>
      </c>
      <c r="M21" s="17">
        <f t="shared" si="4"/>
        <v>26941</v>
      </c>
      <c r="N21" s="325" t="s">
        <v>5</v>
      </c>
      <c r="O21" s="5">
        <f t="shared" si="5"/>
        <v>36</v>
      </c>
      <c r="P21" s="17">
        <f t="shared" si="6"/>
        <v>26941</v>
      </c>
      <c r="Q21" s="134">
        <v>33103</v>
      </c>
      <c r="R21" s="123"/>
      <c r="S21" s="33"/>
    </row>
    <row r="22" spans="2:18" ht="13.5" customHeight="1">
      <c r="B22" s="1"/>
      <c r="C22" s="19"/>
      <c r="D22" s="1"/>
      <c r="E22" s="22"/>
      <c r="F22" s="1"/>
      <c r="H22" s="128">
        <v>30</v>
      </c>
      <c r="I22" s="325" t="s">
        <v>46</v>
      </c>
      <c r="J22" s="17">
        <v>3232</v>
      </c>
      <c r="K22" s="19"/>
      <c r="L22" s="5">
        <f t="shared" si="3"/>
        <v>38</v>
      </c>
      <c r="M22" s="17">
        <f t="shared" si="4"/>
        <v>26729</v>
      </c>
      <c r="N22" s="329" t="s">
        <v>51</v>
      </c>
      <c r="O22" s="5">
        <f t="shared" si="5"/>
        <v>38</v>
      </c>
      <c r="P22" s="17">
        <f t="shared" si="6"/>
        <v>26729</v>
      </c>
      <c r="Q22" s="134">
        <v>27211</v>
      </c>
      <c r="R22" s="123"/>
    </row>
    <row r="23" spans="2:19" ht="13.5" customHeight="1">
      <c r="B23" s="23"/>
      <c r="C23" s="19"/>
      <c r="D23" s="1"/>
      <c r="E23" s="22"/>
      <c r="F23" s="1"/>
      <c r="H23" s="128">
        <v>15</v>
      </c>
      <c r="I23" s="325" t="s">
        <v>33</v>
      </c>
      <c r="J23" s="17">
        <v>3117</v>
      </c>
      <c r="K23" s="19"/>
      <c r="L23" s="5">
        <f t="shared" si="3"/>
        <v>3</v>
      </c>
      <c r="M23" s="17">
        <f t="shared" si="4"/>
        <v>26136</v>
      </c>
      <c r="N23" s="325" t="s">
        <v>22</v>
      </c>
      <c r="O23" s="5">
        <f t="shared" si="5"/>
        <v>3</v>
      </c>
      <c r="P23" s="17">
        <f t="shared" si="6"/>
        <v>26136</v>
      </c>
      <c r="Q23" s="134">
        <v>19783</v>
      </c>
      <c r="R23" s="123"/>
      <c r="S23" s="57"/>
    </row>
    <row r="24" spans="2:19" ht="13.5" customHeight="1">
      <c r="B24" s="1"/>
      <c r="C24" s="19"/>
      <c r="D24" s="1"/>
      <c r="E24" s="22"/>
      <c r="F24" s="1"/>
      <c r="H24" s="128">
        <v>12</v>
      </c>
      <c r="I24" s="325" t="s">
        <v>31</v>
      </c>
      <c r="J24" s="17">
        <v>2577</v>
      </c>
      <c r="K24" s="19"/>
      <c r="L24" s="5">
        <f t="shared" si="3"/>
        <v>31</v>
      </c>
      <c r="M24" s="17">
        <f t="shared" si="4"/>
        <v>25319</v>
      </c>
      <c r="N24" s="329" t="s">
        <v>200</v>
      </c>
      <c r="O24" s="5">
        <f t="shared" si="5"/>
        <v>31</v>
      </c>
      <c r="P24" s="17">
        <f t="shared" si="6"/>
        <v>25319</v>
      </c>
      <c r="Q24" s="134">
        <v>28592</v>
      </c>
      <c r="R24" s="123"/>
      <c r="S24" s="177"/>
    </row>
    <row r="25" spans="2:20" ht="13.5" customHeight="1" thickBot="1">
      <c r="B25" s="1"/>
      <c r="C25" s="19"/>
      <c r="D25" s="1"/>
      <c r="E25" s="22"/>
      <c r="F25" s="1"/>
      <c r="H25" s="128">
        <v>35</v>
      </c>
      <c r="I25" s="325" t="s">
        <v>49</v>
      </c>
      <c r="J25" s="17">
        <v>2539</v>
      </c>
      <c r="K25" s="19"/>
      <c r="L25" s="18">
        <f t="shared" si="3"/>
        <v>17</v>
      </c>
      <c r="M25" s="179">
        <f t="shared" si="4"/>
        <v>19210</v>
      </c>
      <c r="N25" s="330" t="s">
        <v>34</v>
      </c>
      <c r="O25" s="18">
        <f t="shared" si="5"/>
        <v>17</v>
      </c>
      <c r="P25" s="179">
        <f t="shared" si="6"/>
        <v>19210</v>
      </c>
      <c r="Q25" s="134">
        <v>26846</v>
      </c>
      <c r="R25" s="206" t="s">
        <v>107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28">
        <v>1</v>
      </c>
      <c r="I26" s="325" t="s">
        <v>4</v>
      </c>
      <c r="J26" s="17">
        <v>2158</v>
      </c>
      <c r="K26" s="19"/>
      <c r="L26" s="180"/>
      <c r="M26" s="327">
        <f>SUM(J43-(M16+M17+M18+M19+M20+M21+M22+M23+M24+M25))</f>
        <v>115785</v>
      </c>
      <c r="N26" s="328" t="s">
        <v>58</v>
      </c>
      <c r="O26" s="181"/>
      <c r="P26" s="327">
        <f>SUM(M26)</f>
        <v>115785</v>
      </c>
      <c r="Q26" s="327">
        <f>SUM(R26-(Q16+Q17+Q18+Q19+Q20+Q21+Q22+Q23+Q24+Q25))</f>
        <v>134633</v>
      </c>
      <c r="R26" s="377">
        <v>696224</v>
      </c>
      <c r="T26" s="33"/>
    </row>
    <row r="27" spans="8:16" ht="13.5" customHeight="1">
      <c r="H27" s="128">
        <v>4</v>
      </c>
      <c r="I27" s="325" t="s">
        <v>23</v>
      </c>
      <c r="J27" s="17">
        <v>2105</v>
      </c>
      <c r="K27" s="19"/>
      <c r="M27" s="65" t="s">
        <v>207</v>
      </c>
      <c r="N27" s="65"/>
      <c r="O27" s="167"/>
      <c r="P27" s="168" t="s">
        <v>208</v>
      </c>
    </row>
    <row r="28" spans="8:16" ht="13.5" customHeight="1">
      <c r="H28" s="128">
        <v>18</v>
      </c>
      <c r="I28" s="325" t="s">
        <v>35</v>
      </c>
      <c r="J28" s="17">
        <v>1613</v>
      </c>
      <c r="K28" s="19"/>
      <c r="M28" s="135">
        <f>SUM(Q3)</f>
        <v>151026</v>
      </c>
      <c r="N28" s="325" t="s">
        <v>0</v>
      </c>
      <c r="O28" s="5">
        <f>SUM(L3)</f>
        <v>33</v>
      </c>
      <c r="P28" s="135">
        <f>SUM(Q3)</f>
        <v>151026</v>
      </c>
    </row>
    <row r="29" spans="8:16" ht="13.5" customHeight="1">
      <c r="H29" s="128">
        <v>29</v>
      </c>
      <c r="I29" s="325" t="s">
        <v>183</v>
      </c>
      <c r="J29" s="17">
        <v>1258</v>
      </c>
      <c r="K29" s="19"/>
      <c r="M29" s="135">
        <f aca="true" t="shared" si="7" ref="M29:M37">SUM(Q4)</f>
        <v>134261</v>
      </c>
      <c r="N29" s="325" t="s">
        <v>43</v>
      </c>
      <c r="O29" s="5">
        <f aca="true" t="shared" si="8" ref="O29:O37">SUM(L4)</f>
        <v>26</v>
      </c>
      <c r="P29" s="135">
        <f aca="true" t="shared" si="9" ref="P29:P37">SUM(Q4)</f>
        <v>134261</v>
      </c>
    </row>
    <row r="30" spans="8:16" ht="13.5" customHeight="1">
      <c r="H30" s="128">
        <v>21</v>
      </c>
      <c r="I30" s="325" t="s">
        <v>38</v>
      </c>
      <c r="J30" s="17">
        <v>1202</v>
      </c>
      <c r="K30" s="19"/>
      <c r="M30" s="135">
        <f t="shared" si="7"/>
        <v>109001</v>
      </c>
      <c r="N30" s="325" t="s">
        <v>3</v>
      </c>
      <c r="O30" s="5">
        <f t="shared" si="8"/>
        <v>16</v>
      </c>
      <c r="P30" s="135">
        <f t="shared" si="9"/>
        <v>109001</v>
      </c>
    </row>
    <row r="31" spans="8:16" ht="13.5" customHeight="1">
      <c r="H31" s="128">
        <v>20</v>
      </c>
      <c r="I31" s="325" t="s">
        <v>37</v>
      </c>
      <c r="J31" s="17">
        <v>849</v>
      </c>
      <c r="K31" s="19"/>
      <c r="M31" s="135">
        <f t="shared" si="7"/>
        <v>38766</v>
      </c>
      <c r="N31" s="326" t="s">
        <v>2</v>
      </c>
      <c r="O31" s="5">
        <f t="shared" si="8"/>
        <v>40</v>
      </c>
      <c r="P31" s="135">
        <f t="shared" si="9"/>
        <v>38766</v>
      </c>
    </row>
    <row r="32" spans="8:19" ht="13.5" customHeight="1">
      <c r="H32" s="128">
        <v>11</v>
      </c>
      <c r="I32" s="325" t="s">
        <v>30</v>
      </c>
      <c r="J32" s="17">
        <v>669</v>
      </c>
      <c r="K32" s="19"/>
      <c r="M32" s="135">
        <f t="shared" si="7"/>
        <v>44545</v>
      </c>
      <c r="N32" s="325" t="s">
        <v>1</v>
      </c>
      <c r="O32" s="5">
        <f t="shared" si="8"/>
        <v>34</v>
      </c>
      <c r="P32" s="135">
        <f t="shared" si="9"/>
        <v>44545</v>
      </c>
      <c r="S32" s="14"/>
    </row>
    <row r="33" spans="8:20" ht="13.5" customHeight="1">
      <c r="H33" s="128">
        <v>19</v>
      </c>
      <c r="I33" s="325" t="s">
        <v>36</v>
      </c>
      <c r="J33" s="17">
        <v>623</v>
      </c>
      <c r="K33" s="19"/>
      <c r="M33" s="135">
        <f t="shared" si="7"/>
        <v>39686</v>
      </c>
      <c r="N33" s="325" t="s">
        <v>5</v>
      </c>
      <c r="O33" s="5">
        <f t="shared" si="8"/>
        <v>36</v>
      </c>
      <c r="P33" s="135">
        <f t="shared" si="9"/>
        <v>39686</v>
      </c>
      <c r="S33" s="33"/>
      <c r="T33" s="33"/>
    </row>
    <row r="34" spans="8:20" ht="13.5" customHeight="1">
      <c r="H34" s="128">
        <v>6</v>
      </c>
      <c r="I34" s="325" t="s">
        <v>25</v>
      </c>
      <c r="J34" s="17">
        <v>503</v>
      </c>
      <c r="K34" s="19"/>
      <c r="M34" s="135">
        <f t="shared" si="7"/>
        <v>30175</v>
      </c>
      <c r="N34" s="329" t="s">
        <v>51</v>
      </c>
      <c r="O34" s="5">
        <f t="shared" si="8"/>
        <v>38</v>
      </c>
      <c r="P34" s="135">
        <f t="shared" si="9"/>
        <v>30175</v>
      </c>
      <c r="S34" s="33"/>
      <c r="T34" s="33"/>
    </row>
    <row r="35" spans="8:19" ht="13.5" customHeight="1">
      <c r="H35" s="128">
        <v>10</v>
      </c>
      <c r="I35" s="325" t="s">
        <v>29</v>
      </c>
      <c r="J35" s="17">
        <v>386</v>
      </c>
      <c r="K35" s="19"/>
      <c r="M35" s="135">
        <f t="shared" si="7"/>
        <v>19363</v>
      </c>
      <c r="N35" s="325" t="s">
        <v>22</v>
      </c>
      <c r="O35" s="5">
        <f t="shared" si="8"/>
        <v>3</v>
      </c>
      <c r="P35" s="135">
        <f t="shared" si="9"/>
        <v>19363</v>
      </c>
      <c r="S35" s="33"/>
    </row>
    <row r="36" spans="8:19" ht="13.5" customHeight="1">
      <c r="H36" s="128">
        <v>23</v>
      </c>
      <c r="I36" s="325" t="s">
        <v>40</v>
      </c>
      <c r="J36" s="17">
        <v>266</v>
      </c>
      <c r="K36" s="19"/>
      <c r="M36" s="135">
        <f t="shared" si="7"/>
        <v>27307</v>
      </c>
      <c r="N36" s="329" t="s">
        <v>200</v>
      </c>
      <c r="O36" s="5">
        <f t="shared" si="8"/>
        <v>31</v>
      </c>
      <c r="P36" s="135">
        <f t="shared" si="9"/>
        <v>27307</v>
      </c>
      <c r="S36" s="33"/>
    </row>
    <row r="37" spans="8:19" ht="13.5" customHeight="1" thickBot="1">
      <c r="H37" s="128">
        <v>32</v>
      </c>
      <c r="I37" s="325" t="s">
        <v>48</v>
      </c>
      <c r="J37" s="225">
        <v>183</v>
      </c>
      <c r="K37" s="19"/>
      <c r="M37" s="178">
        <f t="shared" si="7"/>
        <v>31242</v>
      </c>
      <c r="N37" s="330" t="s">
        <v>34</v>
      </c>
      <c r="O37" s="18">
        <f t="shared" si="8"/>
        <v>17</v>
      </c>
      <c r="P37" s="178">
        <f t="shared" si="9"/>
        <v>31242</v>
      </c>
      <c r="S37" s="33"/>
    </row>
    <row r="38" spans="7:21" ht="13.5" customHeight="1">
      <c r="G38" s="21"/>
      <c r="H38" s="128">
        <v>28</v>
      </c>
      <c r="I38" s="325" t="s">
        <v>45</v>
      </c>
      <c r="J38" s="17">
        <v>148</v>
      </c>
      <c r="K38" s="19"/>
      <c r="M38" s="420">
        <f>SUM(Q13-(Q3+Q4+Q5+Q6+Q7+Q8+Q9+Q10+Q11+Q12))</f>
        <v>167999</v>
      </c>
      <c r="N38" s="5" t="s">
        <v>58</v>
      </c>
      <c r="O38" s="421"/>
      <c r="P38" s="196">
        <f>SUM(M38)</f>
        <v>167999</v>
      </c>
      <c r="U38" s="33"/>
    </row>
    <row r="39" spans="8:16" ht="13.5" customHeight="1">
      <c r="H39" s="128">
        <v>27</v>
      </c>
      <c r="I39" s="325" t="s">
        <v>44</v>
      </c>
      <c r="J39" s="17">
        <v>120</v>
      </c>
      <c r="K39" s="19"/>
      <c r="P39" s="33"/>
    </row>
    <row r="40" spans="8:11" ht="13.5" customHeight="1">
      <c r="H40" s="128">
        <v>7</v>
      </c>
      <c r="I40" s="325" t="s">
        <v>26</v>
      </c>
      <c r="J40" s="17">
        <v>40</v>
      </c>
      <c r="K40" s="19"/>
    </row>
    <row r="41" spans="8:11" ht="13.5" customHeight="1">
      <c r="H41" s="128">
        <v>5</v>
      </c>
      <c r="I41" s="325" t="s">
        <v>24</v>
      </c>
      <c r="J41" s="17">
        <v>1</v>
      </c>
      <c r="K41" s="19"/>
    </row>
    <row r="42" spans="8:11" ht="13.5" customHeight="1">
      <c r="H42" s="128">
        <v>8</v>
      </c>
      <c r="I42" s="325" t="s">
        <v>27</v>
      </c>
      <c r="J42" s="17">
        <v>0</v>
      </c>
      <c r="K42" s="19"/>
    </row>
    <row r="43" spans="8:10" ht="13.5" customHeight="1">
      <c r="H43" s="1"/>
      <c r="I43" s="424" t="s">
        <v>175</v>
      </c>
      <c r="J43" s="425">
        <f>SUM(J3:J42)</f>
        <v>666260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59</v>
      </c>
      <c r="B52" s="27" t="s">
        <v>21</v>
      </c>
      <c r="C52" s="83" t="s">
        <v>220</v>
      </c>
      <c r="D52" s="83" t="s">
        <v>204</v>
      </c>
      <c r="E52" s="29" t="s">
        <v>56</v>
      </c>
      <c r="F52" s="28" t="s">
        <v>55</v>
      </c>
      <c r="G52" s="28" t="s">
        <v>53</v>
      </c>
      <c r="I52" s="332"/>
    </row>
    <row r="53" spans="1:9" ht="13.5" customHeight="1">
      <c r="A53" s="13">
        <v>1</v>
      </c>
      <c r="B53" s="325" t="s">
        <v>0</v>
      </c>
      <c r="C53" s="17">
        <f aca="true" t="shared" si="10" ref="C53:C62">SUM(J3)</f>
        <v>160138</v>
      </c>
      <c r="D53" s="136">
        <f aca="true" t="shared" si="11" ref="D53:D62">SUM(Q3)</f>
        <v>151026</v>
      </c>
      <c r="E53" s="132">
        <f aca="true" t="shared" si="12" ref="E53:E62">SUM(P16/Q16*100)</f>
        <v>119.44981090979614</v>
      </c>
      <c r="F53" s="25">
        <f aca="true" t="shared" si="13" ref="F53:F63">SUM(C53/D53*100)</f>
        <v>106.03339822282256</v>
      </c>
      <c r="G53" s="26"/>
      <c r="I53" s="332"/>
    </row>
    <row r="54" spans="1:9" ht="13.5" customHeight="1">
      <c r="A54" s="13">
        <v>2</v>
      </c>
      <c r="B54" s="325" t="s">
        <v>43</v>
      </c>
      <c r="C54" s="17">
        <f t="shared" si="10"/>
        <v>111186</v>
      </c>
      <c r="D54" s="136">
        <f t="shared" si="11"/>
        <v>134261</v>
      </c>
      <c r="E54" s="132">
        <f t="shared" si="12"/>
        <v>112.8642920223727</v>
      </c>
      <c r="F54" s="25">
        <f t="shared" si="13"/>
        <v>82.81332628239026</v>
      </c>
      <c r="G54" s="26"/>
      <c r="I54" s="332"/>
    </row>
    <row r="55" spans="1:9" ht="13.5" customHeight="1">
      <c r="A55" s="13">
        <v>3</v>
      </c>
      <c r="B55" s="325" t="s">
        <v>3</v>
      </c>
      <c r="C55" s="17">
        <f t="shared" si="10"/>
        <v>74418</v>
      </c>
      <c r="D55" s="136">
        <f t="shared" si="11"/>
        <v>109001</v>
      </c>
      <c r="E55" s="132">
        <f t="shared" si="12"/>
        <v>71.43967975117357</v>
      </c>
      <c r="F55" s="25">
        <f t="shared" si="13"/>
        <v>68.27276813974183</v>
      </c>
      <c r="G55" s="26"/>
      <c r="I55" s="332"/>
    </row>
    <row r="56" spans="1:9" ht="13.5" customHeight="1">
      <c r="A56" s="13">
        <v>4</v>
      </c>
      <c r="B56" s="326" t="s">
        <v>2</v>
      </c>
      <c r="C56" s="17">
        <f t="shared" si="10"/>
        <v>40617</v>
      </c>
      <c r="D56" s="136">
        <f t="shared" si="11"/>
        <v>38766</v>
      </c>
      <c r="E56" s="132">
        <f t="shared" si="12"/>
        <v>90.54572205626644</v>
      </c>
      <c r="F56" s="25">
        <f t="shared" si="13"/>
        <v>104.7748026621266</v>
      </c>
      <c r="G56" s="26"/>
      <c r="I56" s="332"/>
    </row>
    <row r="57" spans="1:16" ht="13.5" customHeight="1">
      <c r="A57" s="13">
        <v>5</v>
      </c>
      <c r="B57" s="325" t="s">
        <v>1</v>
      </c>
      <c r="C57" s="17">
        <f t="shared" si="10"/>
        <v>39781</v>
      </c>
      <c r="D57" s="136">
        <f t="shared" si="11"/>
        <v>44545</v>
      </c>
      <c r="E57" s="132">
        <f t="shared" si="12"/>
        <v>89.49002317053967</v>
      </c>
      <c r="F57" s="25">
        <f t="shared" si="13"/>
        <v>89.30519699180604</v>
      </c>
      <c r="G57" s="26"/>
      <c r="I57" s="332"/>
      <c r="P57" s="33"/>
    </row>
    <row r="58" spans="1:7" ht="13.5" customHeight="1">
      <c r="A58" s="13">
        <v>6</v>
      </c>
      <c r="B58" s="325" t="s">
        <v>5</v>
      </c>
      <c r="C58" s="17">
        <f t="shared" si="10"/>
        <v>26941</v>
      </c>
      <c r="D58" s="136">
        <f t="shared" si="11"/>
        <v>39686</v>
      </c>
      <c r="E58" s="132">
        <f t="shared" si="12"/>
        <v>81.38537292692504</v>
      </c>
      <c r="F58" s="25">
        <f t="shared" si="13"/>
        <v>67.88540039308573</v>
      </c>
      <c r="G58" s="26"/>
    </row>
    <row r="59" spans="1:7" ht="13.5" customHeight="1">
      <c r="A59" s="13">
        <v>7</v>
      </c>
      <c r="B59" s="329" t="s">
        <v>51</v>
      </c>
      <c r="C59" s="17">
        <f t="shared" si="10"/>
        <v>26729</v>
      </c>
      <c r="D59" s="136">
        <f t="shared" si="11"/>
        <v>30175</v>
      </c>
      <c r="E59" s="132">
        <f t="shared" si="12"/>
        <v>98.2286575282055</v>
      </c>
      <c r="F59" s="25">
        <f t="shared" si="13"/>
        <v>88.57995028997514</v>
      </c>
      <c r="G59" s="26"/>
    </row>
    <row r="60" spans="1:7" ht="13.5" customHeight="1">
      <c r="A60" s="13">
        <v>8</v>
      </c>
      <c r="B60" s="325" t="s">
        <v>22</v>
      </c>
      <c r="C60" s="17">
        <f t="shared" si="10"/>
        <v>26136</v>
      </c>
      <c r="D60" s="136">
        <f t="shared" si="11"/>
        <v>19363</v>
      </c>
      <c r="E60" s="132">
        <f t="shared" si="12"/>
        <v>132.11343072334833</v>
      </c>
      <c r="F60" s="25">
        <f t="shared" si="13"/>
        <v>134.97908381965604</v>
      </c>
      <c r="G60" s="26"/>
    </row>
    <row r="61" spans="1:7" ht="13.5" customHeight="1">
      <c r="A61" s="13">
        <v>9</v>
      </c>
      <c r="B61" s="329" t="s">
        <v>200</v>
      </c>
      <c r="C61" s="17">
        <f t="shared" si="10"/>
        <v>25319</v>
      </c>
      <c r="D61" s="136">
        <f t="shared" si="11"/>
        <v>27307</v>
      </c>
      <c r="E61" s="132">
        <f t="shared" si="12"/>
        <v>88.55274202574147</v>
      </c>
      <c r="F61" s="25">
        <f t="shared" si="13"/>
        <v>92.71981543194053</v>
      </c>
      <c r="G61" s="26"/>
    </row>
    <row r="62" spans="1:7" ht="13.5" customHeight="1" thickBot="1">
      <c r="A62" s="207">
        <v>10</v>
      </c>
      <c r="B62" s="330" t="s">
        <v>34</v>
      </c>
      <c r="C62" s="179">
        <f t="shared" si="10"/>
        <v>19210</v>
      </c>
      <c r="D62" s="208">
        <f t="shared" si="11"/>
        <v>31242</v>
      </c>
      <c r="E62" s="209">
        <f t="shared" si="12"/>
        <v>71.55628399016614</v>
      </c>
      <c r="F62" s="210">
        <f t="shared" si="13"/>
        <v>61.48774086166059</v>
      </c>
      <c r="G62" s="211"/>
    </row>
    <row r="63" spans="1:7" ht="13.5" customHeight="1" thickTop="1">
      <c r="A63" s="180"/>
      <c r="B63" s="212" t="s">
        <v>108</v>
      </c>
      <c r="C63" s="213">
        <f>SUM(J43)</f>
        <v>666260</v>
      </c>
      <c r="D63" s="213">
        <f>SUM(Q13)</f>
        <v>793371</v>
      </c>
      <c r="E63" s="214">
        <f>SUM(C63/R26*100)</f>
        <v>95.69621271314979</v>
      </c>
      <c r="F63" s="215">
        <f t="shared" si="13"/>
        <v>83.97836573305553</v>
      </c>
      <c r="G63" s="18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6" t="s">
        <v>97</v>
      </c>
      <c r="J1" t="s">
        <v>72</v>
      </c>
      <c r="R1" s="159"/>
    </row>
    <row r="2" spans="8:30" ht="13.5">
      <c r="H2" s="395" t="s">
        <v>220</v>
      </c>
      <c r="I2" s="128"/>
      <c r="J2" s="397" t="s">
        <v>197</v>
      </c>
      <c r="K2" s="5"/>
      <c r="L2" s="232" t="s">
        <v>204</v>
      </c>
      <c r="R2" s="63"/>
      <c r="S2" s="160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78" t="s">
        <v>194</v>
      </c>
      <c r="I3" s="128"/>
      <c r="J3" s="238" t="s">
        <v>195</v>
      </c>
      <c r="K3" s="5"/>
      <c r="L3" s="394" t="s">
        <v>194</v>
      </c>
      <c r="M3" s="1"/>
      <c r="N3" s="139"/>
      <c r="O3" s="139"/>
      <c r="S3" s="31"/>
      <c r="T3" s="31"/>
      <c r="U3" s="31"/>
    </row>
    <row r="4" spans="8:21" ht="13.5">
      <c r="H4" s="58">
        <v>27236</v>
      </c>
      <c r="I4" s="128">
        <v>33</v>
      </c>
      <c r="J4" s="325" t="s">
        <v>0</v>
      </c>
      <c r="K4" s="183">
        <f>SUM(I4)</f>
        <v>33</v>
      </c>
      <c r="L4" s="338">
        <v>15248</v>
      </c>
      <c r="M4" s="61"/>
      <c r="N4" s="140"/>
      <c r="O4" s="140"/>
      <c r="S4" s="31"/>
      <c r="T4" s="31"/>
      <c r="U4" s="31"/>
    </row>
    <row r="5" spans="8:21" ht="13.5">
      <c r="H5" s="137">
        <v>22056</v>
      </c>
      <c r="I5" s="128">
        <v>26</v>
      </c>
      <c r="J5" s="325" t="s">
        <v>43</v>
      </c>
      <c r="K5" s="183">
        <f aca="true" t="shared" si="0" ref="K5:K13">SUM(I5)</f>
        <v>26</v>
      </c>
      <c r="L5" s="339">
        <v>21891</v>
      </c>
      <c r="M5" s="61"/>
      <c r="N5" s="140"/>
      <c r="O5" s="140"/>
      <c r="S5" s="31"/>
      <c r="T5" s="31"/>
      <c r="U5" s="31"/>
    </row>
    <row r="6" spans="8:21" ht="13.5">
      <c r="H6" s="59">
        <v>11780</v>
      </c>
      <c r="I6" s="128">
        <v>16</v>
      </c>
      <c r="J6" s="325" t="s">
        <v>3</v>
      </c>
      <c r="K6" s="183">
        <f t="shared" si="0"/>
        <v>16</v>
      </c>
      <c r="L6" s="339">
        <v>12014</v>
      </c>
      <c r="M6" s="61"/>
      <c r="N6" s="396"/>
      <c r="O6" s="140"/>
      <c r="S6" s="31"/>
      <c r="T6" s="31"/>
      <c r="U6" s="31"/>
    </row>
    <row r="7" spans="8:21" ht="13.5">
      <c r="H7" s="417">
        <v>3580</v>
      </c>
      <c r="I7" s="128">
        <v>24</v>
      </c>
      <c r="J7" s="325" t="s">
        <v>41</v>
      </c>
      <c r="K7" s="183">
        <f t="shared" si="0"/>
        <v>24</v>
      </c>
      <c r="L7" s="339">
        <v>4596</v>
      </c>
      <c r="M7" s="61"/>
      <c r="N7" s="140"/>
      <c r="O7" s="140"/>
      <c r="S7" s="31"/>
      <c r="T7" s="31"/>
      <c r="U7" s="31"/>
    </row>
    <row r="8" spans="8:21" ht="13.5">
      <c r="H8" s="137">
        <v>3528</v>
      </c>
      <c r="I8" s="128">
        <v>14</v>
      </c>
      <c r="J8" s="325" t="s">
        <v>32</v>
      </c>
      <c r="K8" s="183">
        <f t="shared" si="0"/>
        <v>14</v>
      </c>
      <c r="L8" s="339">
        <v>5536</v>
      </c>
      <c r="M8" s="61"/>
      <c r="N8" s="140"/>
      <c r="O8" s="140"/>
      <c r="S8" s="31"/>
      <c r="T8" s="31"/>
      <c r="U8" s="31"/>
    </row>
    <row r="9" spans="8:21" ht="13.5">
      <c r="H9" s="59">
        <v>3480</v>
      </c>
      <c r="I9" s="128">
        <v>38</v>
      </c>
      <c r="J9" s="325" t="s">
        <v>51</v>
      </c>
      <c r="K9" s="183">
        <f t="shared" si="0"/>
        <v>38</v>
      </c>
      <c r="L9" s="339">
        <v>5206</v>
      </c>
      <c r="M9" s="61"/>
      <c r="N9" s="140"/>
      <c r="O9" s="140"/>
      <c r="S9" s="31"/>
      <c r="T9" s="31"/>
      <c r="U9" s="31"/>
    </row>
    <row r="10" spans="8:21" ht="13.5">
      <c r="H10" s="137">
        <v>2850</v>
      </c>
      <c r="I10" s="226">
        <v>17</v>
      </c>
      <c r="J10" s="329" t="s">
        <v>34</v>
      </c>
      <c r="K10" s="183">
        <f t="shared" si="0"/>
        <v>17</v>
      </c>
      <c r="L10" s="339">
        <v>3547</v>
      </c>
      <c r="S10" s="31"/>
      <c r="T10" s="31"/>
      <c r="U10" s="31"/>
    </row>
    <row r="11" spans="8:21" ht="13.5">
      <c r="H11" s="58">
        <v>1021</v>
      </c>
      <c r="I11" s="128">
        <v>34</v>
      </c>
      <c r="J11" s="325" t="s">
        <v>1</v>
      </c>
      <c r="K11" s="183">
        <f t="shared" si="0"/>
        <v>34</v>
      </c>
      <c r="L11" s="339">
        <v>1212</v>
      </c>
      <c r="M11" s="61"/>
      <c r="N11" s="140"/>
      <c r="O11" s="140"/>
      <c r="S11" s="31"/>
      <c r="T11" s="31"/>
      <c r="U11" s="31"/>
    </row>
    <row r="12" spans="8:21" ht="13.5">
      <c r="H12" s="351">
        <v>812</v>
      </c>
      <c r="I12" s="226">
        <v>37</v>
      </c>
      <c r="J12" s="329" t="s">
        <v>50</v>
      </c>
      <c r="K12" s="183">
        <f t="shared" si="0"/>
        <v>37</v>
      </c>
      <c r="L12" s="339">
        <v>916</v>
      </c>
      <c r="M12" s="61"/>
      <c r="N12" s="140"/>
      <c r="O12" s="140"/>
      <c r="S12" s="31"/>
      <c r="T12" s="31"/>
      <c r="U12" s="31"/>
    </row>
    <row r="13" spans="8:21" ht="14.25" thickBot="1">
      <c r="H13" s="431">
        <v>715</v>
      </c>
      <c r="I13" s="220">
        <v>36</v>
      </c>
      <c r="J13" s="330" t="s">
        <v>5</v>
      </c>
      <c r="K13" s="183">
        <f t="shared" si="0"/>
        <v>36</v>
      </c>
      <c r="L13" s="339">
        <v>1298</v>
      </c>
      <c r="M13" s="61"/>
      <c r="N13" s="140"/>
      <c r="O13" s="140"/>
      <c r="S13" s="31"/>
      <c r="T13" s="31"/>
      <c r="U13" s="31"/>
    </row>
    <row r="14" spans="8:21" ht="14.25" thickTop="1">
      <c r="H14" s="59">
        <v>630</v>
      </c>
      <c r="I14" s="190">
        <v>25</v>
      </c>
      <c r="J14" s="375" t="s">
        <v>42</v>
      </c>
      <c r="K14" s="162" t="s">
        <v>9</v>
      </c>
      <c r="L14" s="340">
        <v>76934</v>
      </c>
      <c r="S14" s="31"/>
      <c r="T14" s="31"/>
      <c r="U14" s="31"/>
    </row>
    <row r="15" spans="8:21" ht="13.5">
      <c r="H15" s="417">
        <v>498</v>
      </c>
      <c r="I15" s="433">
        <v>40</v>
      </c>
      <c r="J15" s="326" t="s">
        <v>2</v>
      </c>
      <c r="K15" s="68"/>
      <c r="L15" s="1" t="s">
        <v>89</v>
      </c>
      <c r="M15" s="333" t="s">
        <v>176</v>
      </c>
      <c r="N15" s="57" t="s">
        <v>112</v>
      </c>
      <c r="S15" s="31"/>
      <c r="T15" s="31"/>
      <c r="U15" s="31"/>
    </row>
    <row r="16" spans="8:21" ht="13.5">
      <c r="H16" s="137">
        <v>250</v>
      </c>
      <c r="I16" s="128">
        <v>19</v>
      </c>
      <c r="J16" s="325" t="s">
        <v>36</v>
      </c>
      <c r="K16" s="183">
        <f>SUM(I4)</f>
        <v>33</v>
      </c>
      <c r="L16" s="325" t="s">
        <v>0</v>
      </c>
      <c r="M16" s="357">
        <v>11146</v>
      </c>
      <c r="N16" s="138">
        <f>SUM(H4)</f>
        <v>27236</v>
      </c>
      <c r="O16" s="61"/>
      <c r="P16" s="21"/>
      <c r="S16" s="31"/>
      <c r="T16" s="31"/>
      <c r="U16" s="31"/>
    </row>
    <row r="17" spans="8:21" ht="13.5">
      <c r="H17" s="137">
        <v>204</v>
      </c>
      <c r="I17" s="128">
        <v>1</v>
      </c>
      <c r="J17" s="325" t="s">
        <v>4</v>
      </c>
      <c r="K17" s="183">
        <f aca="true" t="shared" si="1" ref="K17:K25">SUM(I5)</f>
        <v>26</v>
      </c>
      <c r="L17" s="325" t="s">
        <v>43</v>
      </c>
      <c r="M17" s="358">
        <v>22002</v>
      </c>
      <c r="N17" s="138">
        <f aca="true" t="shared" si="2" ref="N17:N25">SUM(H5)</f>
        <v>22056</v>
      </c>
      <c r="O17" s="61"/>
      <c r="P17" s="21"/>
      <c r="S17" s="31"/>
      <c r="T17" s="31"/>
      <c r="U17" s="31"/>
    </row>
    <row r="18" spans="8:21" ht="13.5">
      <c r="H18" s="60">
        <v>189</v>
      </c>
      <c r="I18" s="128">
        <v>18</v>
      </c>
      <c r="J18" s="325" t="s">
        <v>35</v>
      </c>
      <c r="K18" s="183">
        <f t="shared" si="1"/>
        <v>16</v>
      </c>
      <c r="L18" s="325" t="s">
        <v>3</v>
      </c>
      <c r="M18" s="358">
        <v>11715</v>
      </c>
      <c r="N18" s="138">
        <f t="shared" si="2"/>
        <v>11780</v>
      </c>
      <c r="O18" s="61"/>
      <c r="P18" s="21"/>
      <c r="S18" s="31"/>
      <c r="T18" s="31"/>
      <c r="U18" s="31"/>
    </row>
    <row r="19" spans="8:21" ht="13.5">
      <c r="H19" s="138">
        <v>139</v>
      </c>
      <c r="I19" s="128">
        <v>15</v>
      </c>
      <c r="J19" s="325" t="s">
        <v>33</v>
      </c>
      <c r="K19" s="183">
        <f t="shared" si="1"/>
        <v>24</v>
      </c>
      <c r="L19" s="325" t="s">
        <v>41</v>
      </c>
      <c r="M19" s="358">
        <v>3024</v>
      </c>
      <c r="N19" s="138">
        <f t="shared" si="2"/>
        <v>3580</v>
      </c>
      <c r="O19" s="61"/>
      <c r="P19" s="21"/>
      <c r="S19" s="31"/>
      <c r="T19" s="31"/>
      <c r="U19" s="31"/>
    </row>
    <row r="20" spans="8:21" ht="14.25" thickBot="1">
      <c r="H20" s="137">
        <v>136</v>
      </c>
      <c r="I20" s="128">
        <v>22</v>
      </c>
      <c r="J20" s="325" t="s">
        <v>39</v>
      </c>
      <c r="K20" s="183">
        <f t="shared" si="1"/>
        <v>14</v>
      </c>
      <c r="L20" s="325" t="s">
        <v>32</v>
      </c>
      <c r="M20" s="358">
        <v>3688</v>
      </c>
      <c r="N20" s="138">
        <f t="shared" si="2"/>
        <v>3528</v>
      </c>
      <c r="O20" s="61"/>
      <c r="P20" s="21"/>
      <c r="S20" s="31"/>
      <c r="T20" s="31"/>
      <c r="U20" s="31"/>
    </row>
    <row r="21" spans="1:21" ht="13.5">
      <c r="A21" s="82" t="s">
        <v>59</v>
      </c>
      <c r="B21" s="83" t="s">
        <v>76</v>
      </c>
      <c r="C21" s="83" t="s">
        <v>220</v>
      </c>
      <c r="D21" s="83" t="s">
        <v>204</v>
      </c>
      <c r="E21" s="83" t="s">
        <v>74</v>
      </c>
      <c r="F21" s="83" t="s">
        <v>73</v>
      </c>
      <c r="G21" s="83" t="s">
        <v>75</v>
      </c>
      <c r="H21" s="417">
        <v>110</v>
      </c>
      <c r="I21" s="128">
        <v>23</v>
      </c>
      <c r="J21" s="325" t="s">
        <v>40</v>
      </c>
      <c r="K21" s="183">
        <f t="shared" si="1"/>
        <v>38</v>
      </c>
      <c r="L21" s="325" t="s">
        <v>51</v>
      </c>
      <c r="M21" s="358">
        <v>3349</v>
      </c>
      <c r="N21" s="138">
        <f t="shared" si="2"/>
        <v>3480</v>
      </c>
      <c r="O21" s="61"/>
      <c r="P21" s="21"/>
      <c r="S21" s="31"/>
      <c r="T21" s="31"/>
      <c r="U21" s="31"/>
    </row>
    <row r="22" spans="1:21" ht="13.5">
      <c r="A22" s="85">
        <v>1</v>
      </c>
      <c r="B22" s="325" t="s">
        <v>0</v>
      </c>
      <c r="C22" s="58">
        <f aca="true" t="shared" si="3" ref="C22:C31">SUM(H4)</f>
        <v>27236</v>
      </c>
      <c r="D22" s="138">
        <f>SUM(L4)</f>
        <v>15248</v>
      </c>
      <c r="E22" s="73">
        <f aca="true" t="shared" si="4" ref="E22:E32">SUM(N16/M16*100)</f>
        <v>244.35671989951553</v>
      </c>
      <c r="F22" s="79">
        <f>SUM(C22/D22*100)</f>
        <v>178.62014690451207</v>
      </c>
      <c r="G22" s="5"/>
      <c r="H22" s="141">
        <v>84</v>
      </c>
      <c r="I22" s="128">
        <v>2</v>
      </c>
      <c r="J22" s="325" t="s">
        <v>6</v>
      </c>
      <c r="K22" s="183">
        <f t="shared" si="1"/>
        <v>17</v>
      </c>
      <c r="L22" s="329" t="s">
        <v>34</v>
      </c>
      <c r="M22" s="358">
        <v>2986</v>
      </c>
      <c r="N22" s="138">
        <f t="shared" si="2"/>
        <v>2850</v>
      </c>
      <c r="O22" s="61"/>
      <c r="P22" s="21"/>
      <c r="S22" s="31"/>
      <c r="T22" s="31"/>
      <c r="U22" s="31"/>
    </row>
    <row r="23" spans="1:21" ht="13.5">
      <c r="A23" s="85">
        <v>2</v>
      </c>
      <c r="B23" s="325" t="s">
        <v>43</v>
      </c>
      <c r="C23" s="58">
        <f t="shared" si="3"/>
        <v>22056</v>
      </c>
      <c r="D23" s="138">
        <f aca="true" t="shared" si="5" ref="D23:D31">SUM(L5)</f>
        <v>21891</v>
      </c>
      <c r="E23" s="73">
        <f t="shared" si="4"/>
        <v>100.24543223343332</v>
      </c>
      <c r="F23" s="79">
        <f aca="true" t="shared" si="6" ref="F23:F32">SUM(C23/D23*100)</f>
        <v>100.75373441140194</v>
      </c>
      <c r="G23" s="5"/>
      <c r="H23" s="141">
        <v>57</v>
      </c>
      <c r="I23" s="128">
        <v>6</v>
      </c>
      <c r="J23" s="325" t="s">
        <v>25</v>
      </c>
      <c r="K23" s="183">
        <f t="shared" si="1"/>
        <v>34</v>
      </c>
      <c r="L23" s="325" t="s">
        <v>1</v>
      </c>
      <c r="M23" s="358">
        <v>959</v>
      </c>
      <c r="N23" s="138">
        <f t="shared" si="2"/>
        <v>1021</v>
      </c>
      <c r="O23" s="61"/>
      <c r="P23" s="21"/>
      <c r="S23" s="31"/>
      <c r="T23" s="31"/>
      <c r="U23" s="31"/>
    </row>
    <row r="24" spans="1:21" ht="13.5">
      <c r="A24" s="85">
        <v>3</v>
      </c>
      <c r="B24" s="325" t="s">
        <v>3</v>
      </c>
      <c r="C24" s="58">
        <f t="shared" si="3"/>
        <v>11780</v>
      </c>
      <c r="D24" s="138">
        <f t="shared" si="5"/>
        <v>12014</v>
      </c>
      <c r="E24" s="73">
        <f t="shared" si="4"/>
        <v>100.55484421681604</v>
      </c>
      <c r="F24" s="79">
        <f t="shared" si="6"/>
        <v>98.05227234892625</v>
      </c>
      <c r="G24" s="5"/>
      <c r="H24" s="435">
        <v>53</v>
      </c>
      <c r="I24" s="128">
        <v>21</v>
      </c>
      <c r="J24" s="325" t="s">
        <v>38</v>
      </c>
      <c r="K24" s="183">
        <f t="shared" si="1"/>
        <v>37</v>
      </c>
      <c r="L24" s="329" t="s">
        <v>50</v>
      </c>
      <c r="M24" s="358">
        <v>1202</v>
      </c>
      <c r="N24" s="138">
        <f t="shared" si="2"/>
        <v>812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5" t="s">
        <v>41</v>
      </c>
      <c r="C25" s="58">
        <f t="shared" si="3"/>
        <v>3580</v>
      </c>
      <c r="D25" s="138">
        <f t="shared" si="5"/>
        <v>4596</v>
      </c>
      <c r="E25" s="73">
        <f t="shared" si="4"/>
        <v>118.3862433862434</v>
      </c>
      <c r="F25" s="79">
        <f t="shared" si="6"/>
        <v>77.89382071366406</v>
      </c>
      <c r="G25" s="5"/>
      <c r="H25" s="203">
        <v>33</v>
      </c>
      <c r="I25" s="128">
        <v>9</v>
      </c>
      <c r="J25" s="325" t="s">
        <v>28</v>
      </c>
      <c r="K25" s="183">
        <f t="shared" si="1"/>
        <v>36</v>
      </c>
      <c r="L25" s="330" t="s">
        <v>5</v>
      </c>
      <c r="M25" s="359">
        <v>1200</v>
      </c>
      <c r="N25" s="351">
        <f t="shared" si="2"/>
        <v>715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5" t="s">
        <v>32</v>
      </c>
      <c r="C26" s="58">
        <f t="shared" si="3"/>
        <v>3528</v>
      </c>
      <c r="D26" s="138">
        <f t="shared" si="5"/>
        <v>5536</v>
      </c>
      <c r="E26" s="73">
        <f t="shared" si="4"/>
        <v>95.66160520607376</v>
      </c>
      <c r="F26" s="79">
        <f t="shared" si="6"/>
        <v>63.72832369942196</v>
      </c>
      <c r="G26" s="16"/>
      <c r="H26" s="427">
        <v>14</v>
      </c>
      <c r="I26" s="128">
        <v>32</v>
      </c>
      <c r="J26" s="325" t="s">
        <v>48</v>
      </c>
      <c r="K26" s="182"/>
      <c r="L26" s="5" t="s">
        <v>95</v>
      </c>
      <c r="M26" s="413">
        <v>65583</v>
      </c>
      <c r="N26" s="414">
        <f>SUM(H44)</f>
        <v>79475</v>
      </c>
      <c r="S26" s="31"/>
      <c r="T26" s="31"/>
      <c r="U26" s="31"/>
    </row>
    <row r="27" spans="1:21" ht="13.5">
      <c r="A27" s="85">
        <v>6</v>
      </c>
      <c r="B27" s="325" t="s">
        <v>51</v>
      </c>
      <c r="C27" s="58">
        <f t="shared" si="3"/>
        <v>3480</v>
      </c>
      <c r="D27" s="138">
        <f t="shared" si="5"/>
        <v>5206</v>
      </c>
      <c r="E27" s="73">
        <f t="shared" si="4"/>
        <v>103.91161540758435</v>
      </c>
      <c r="F27" s="79">
        <f t="shared" si="6"/>
        <v>66.84594698424894</v>
      </c>
      <c r="G27" s="5"/>
      <c r="H27" s="141">
        <v>13</v>
      </c>
      <c r="I27" s="128">
        <v>12</v>
      </c>
      <c r="J27" s="325" t="s">
        <v>31</v>
      </c>
      <c r="L27" s="64"/>
      <c r="M27" s="31"/>
      <c r="S27" s="31"/>
      <c r="T27" s="31"/>
      <c r="U27" s="31"/>
    </row>
    <row r="28" spans="1:21" ht="13.5">
      <c r="A28" s="85">
        <v>7</v>
      </c>
      <c r="B28" s="329" t="s">
        <v>34</v>
      </c>
      <c r="C28" s="58">
        <f t="shared" si="3"/>
        <v>2850</v>
      </c>
      <c r="D28" s="138">
        <f t="shared" si="5"/>
        <v>3547</v>
      </c>
      <c r="E28" s="73">
        <f t="shared" si="4"/>
        <v>95.44541192230409</v>
      </c>
      <c r="F28" s="79">
        <f t="shared" si="6"/>
        <v>80.34959120383422</v>
      </c>
      <c r="G28" s="5"/>
      <c r="H28" s="427">
        <v>7</v>
      </c>
      <c r="I28" s="128">
        <v>4</v>
      </c>
      <c r="J28" s="325" t="s">
        <v>23</v>
      </c>
      <c r="S28" s="31"/>
      <c r="T28" s="31"/>
      <c r="U28" s="31"/>
    </row>
    <row r="29" spans="1:21" ht="13.5">
      <c r="A29" s="85">
        <v>8</v>
      </c>
      <c r="B29" s="325" t="s">
        <v>1</v>
      </c>
      <c r="C29" s="58">
        <f t="shared" si="3"/>
        <v>1021</v>
      </c>
      <c r="D29" s="138">
        <f t="shared" si="5"/>
        <v>1212</v>
      </c>
      <c r="E29" s="73">
        <f t="shared" si="4"/>
        <v>106.46506777893639</v>
      </c>
      <c r="F29" s="79">
        <f t="shared" si="6"/>
        <v>84.24092409240924</v>
      </c>
      <c r="G29" s="15"/>
      <c r="H29" s="203">
        <v>0</v>
      </c>
      <c r="I29" s="128">
        <v>3</v>
      </c>
      <c r="J29" s="325" t="s">
        <v>22</v>
      </c>
      <c r="L29" s="64"/>
      <c r="M29" s="31"/>
      <c r="S29" s="31"/>
      <c r="T29" s="31"/>
      <c r="U29" s="31"/>
    </row>
    <row r="30" spans="1:21" ht="13.5">
      <c r="A30" s="85">
        <v>9</v>
      </c>
      <c r="B30" s="329" t="s">
        <v>50</v>
      </c>
      <c r="C30" s="58">
        <f t="shared" si="3"/>
        <v>812</v>
      </c>
      <c r="D30" s="138">
        <f t="shared" si="5"/>
        <v>916</v>
      </c>
      <c r="E30" s="73">
        <f t="shared" si="4"/>
        <v>67.55407653910149</v>
      </c>
      <c r="F30" s="79">
        <f t="shared" si="6"/>
        <v>88.64628820960698</v>
      </c>
      <c r="G30" s="16"/>
      <c r="H30" s="203">
        <v>0</v>
      </c>
      <c r="I30" s="128">
        <v>5</v>
      </c>
      <c r="J30" s="325" t="s">
        <v>24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0" t="s">
        <v>5</v>
      </c>
      <c r="C31" s="58">
        <f t="shared" si="3"/>
        <v>715</v>
      </c>
      <c r="D31" s="138">
        <f t="shared" si="5"/>
        <v>1298</v>
      </c>
      <c r="E31" s="73">
        <f t="shared" si="4"/>
        <v>59.583333333333336</v>
      </c>
      <c r="F31" s="80">
        <f t="shared" si="6"/>
        <v>55.08474576271186</v>
      </c>
      <c r="G31" s="142"/>
      <c r="H31" s="141">
        <v>0</v>
      </c>
      <c r="I31" s="128">
        <v>7</v>
      </c>
      <c r="J31" s="325" t="s">
        <v>26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80</v>
      </c>
      <c r="C32" s="91">
        <f>SUM(H44)</f>
        <v>79475</v>
      </c>
      <c r="D32" s="91">
        <f>SUM(L14)</f>
        <v>76934</v>
      </c>
      <c r="E32" s="94">
        <f t="shared" si="4"/>
        <v>121.18231858865865</v>
      </c>
      <c r="F32" s="92">
        <f t="shared" si="6"/>
        <v>103.30283099799829</v>
      </c>
      <c r="G32" s="93"/>
      <c r="H32" s="438">
        <v>0</v>
      </c>
      <c r="I32" s="128">
        <v>8</v>
      </c>
      <c r="J32" s="325" t="s">
        <v>27</v>
      </c>
      <c r="L32" s="64"/>
      <c r="M32" s="31"/>
      <c r="S32" s="31"/>
      <c r="T32" s="31"/>
      <c r="U32" s="31"/>
    </row>
    <row r="33" spans="8:21" ht="13.5">
      <c r="H33" s="203">
        <v>0</v>
      </c>
      <c r="I33" s="128">
        <v>10</v>
      </c>
      <c r="J33" s="325" t="s">
        <v>29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439">
        <v>0</v>
      </c>
      <c r="I34" s="128">
        <v>11</v>
      </c>
      <c r="J34" s="325" t="s">
        <v>30</v>
      </c>
      <c r="L34" s="64"/>
      <c r="M34" s="31"/>
      <c r="S34" s="31"/>
      <c r="T34" s="31"/>
      <c r="U34" s="31"/>
    </row>
    <row r="35" spans="8:21" ht="13.5">
      <c r="H35" s="138">
        <v>0</v>
      </c>
      <c r="I35" s="128">
        <v>13</v>
      </c>
      <c r="J35" s="325" t="s">
        <v>7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8">
        <v>20</v>
      </c>
      <c r="J36" s="325" t="s">
        <v>37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137">
        <v>0</v>
      </c>
      <c r="I37" s="128">
        <v>27</v>
      </c>
      <c r="J37" s="325" t="s">
        <v>44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8">
        <v>28</v>
      </c>
      <c r="J38" s="325" t="s">
        <v>45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59">
        <v>0</v>
      </c>
      <c r="I39" s="128">
        <v>29</v>
      </c>
      <c r="J39" s="325" t="s">
        <v>183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8">
        <v>30</v>
      </c>
      <c r="J40" s="325" t="s">
        <v>46</v>
      </c>
      <c r="L40" s="64"/>
      <c r="M40" s="31"/>
      <c r="S40" s="31"/>
      <c r="T40" s="31"/>
      <c r="U40" s="31"/>
    </row>
    <row r="41" spans="8:21" ht="13.5">
      <c r="H41" s="137">
        <v>0</v>
      </c>
      <c r="I41" s="128">
        <v>31</v>
      </c>
      <c r="J41" s="325" t="s">
        <v>200</v>
      </c>
      <c r="L41" s="64"/>
      <c r="M41" s="31"/>
      <c r="S41" s="31"/>
      <c r="T41" s="31"/>
      <c r="U41" s="31"/>
    </row>
    <row r="42" spans="8:21" ht="13.5">
      <c r="H42" s="137">
        <v>0</v>
      </c>
      <c r="I42" s="128">
        <v>35</v>
      </c>
      <c r="J42" s="325" t="s">
        <v>49</v>
      </c>
      <c r="L42" s="64"/>
      <c r="M42" s="31"/>
      <c r="S42" s="31"/>
      <c r="T42" s="31"/>
      <c r="U42" s="31"/>
    </row>
    <row r="43" spans="8:21" ht="13.5">
      <c r="H43" s="59">
        <v>0</v>
      </c>
      <c r="I43" s="128">
        <v>39</v>
      </c>
      <c r="J43" s="325" t="s">
        <v>52</v>
      </c>
      <c r="L43" s="64"/>
      <c r="M43" s="31"/>
      <c r="S43" s="39"/>
      <c r="T43" s="39"/>
      <c r="U43" s="39"/>
    </row>
    <row r="44" spans="8:13" ht="13.5">
      <c r="H44" s="185">
        <f>SUM(H4:H43)</f>
        <v>79475</v>
      </c>
      <c r="I44" s="128"/>
      <c r="J44" s="350" t="s">
        <v>190</v>
      </c>
      <c r="L44" s="64"/>
      <c r="M44" s="31"/>
    </row>
    <row r="45" ht="13.5">
      <c r="R45" s="159"/>
    </row>
    <row r="46" spans="18:30" ht="13.5" customHeight="1"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398" t="s">
        <v>223</v>
      </c>
      <c r="I47" s="128"/>
      <c r="J47" s="382" t="s">
        <v>105</v>
      </c>
      <c r="K47" s="5"/>
      <c r="L47" s="380" t="s">
        <v>204</v>
      </c>
      <c r="S47" s="31"/>
      <c r="T47" s="31"/>
      <c r="U47" s="31"/>
      <c r="V47" s="31"/>
    </row>
    <row r="48" spans="8:22" ht="13.5">
      <c r="H48" s="399" t="s">
        <v>194</v>
      </c>
      <c r="I48" s="190"/>
      <c r="J48" s="381" t="s">
        <v>76</v>
      </c>
      <c r="K48" s="373"/>
      <c r="L48" s="383" t="s">
        <v>194</v>
      </c>
      <c r="S48" s="31"/>
      <c r="T48" s="31"/>
      <c r="U48" s="31"/>
      <c r="V48" s="31"/>
    </row>
    <row r="49" spans="8:22" ht="13.5">
      <c r="H49" s="138">
        <v>68606</v>
      </c>
      <c r="I49" s="128">
        <v>26</v>
      </c>
      <c r="J49" s="325" t="s">
        <v>43</v>
      </c>
      <c r="K49" s="5">
        <f>SUM(I49)</f>
        <v>26</v>
      </c>
      <c r="L49" s="341">
        <v>79401</v>
      </c>
      <c r="M49" s="1"/>
      <c r="N49" s="139"/>
      <c r="O49" s="139"/>
      <c r="S49" s="31"/>
      <c r="T49" s="31"/>
      <c r="U49" s="31"/>
      <c r="V49" s="31"/>
    </row>
    <row r="50" spans="8:22" ht="13.5">
      <c r="H50" s="138">
        <v>17864</v>
      </c>
      <c r="I50" s="128">
        <v>33</v>
      </c>
      <c r="J50" s="325" t="s">
        <v>0</v>
      </c>
      <c r="K50" s="5">
        <f aca="true" t="shared" si="7" ref="K50:K58">SUM(I50)</f>
        <v>33</v>
      </c>
      <c r="L50" s="341">
        <v>8104</v>
      </c>
      <c r="M50" s="31"/>
      <c r="N50" s="140"/>
      <c r="O50" s="140"/>
      <c r="S50" s="31"/>
      <c r="T50" s="31"/>
      <c r="U50" s="31"/>
      <c r="V50" s="31"/>
    </row>
    <row r="51" spans="8:22" ht="13.5">
      <c r="H51" s="59">
        <v>11038</v>
      </c>
      <c r="I51" s="128">
        <v>34</v>
      </c>
      <c r="J51" s="325" t="s">
        <v>1</v>
      </c>
      <c r="K51" s="5">
        <f t="shared" si="7"/>
        <v>34</v>
      </c>
      <c r="L51" s="341">
        <v>13139</v>
      </c>
      <c r="M51" s="31"/>
      <c r="N51" s="140"/>
      <c r="O51" s="140"/>
      <c r="S51" s="31"/>
      <c r="T51" s="31"/>
      <c r="U51" s="31"/>
      <c r="V51" s="31"/>
    </row>
    <row r="52" spans="8:22" ht="14.25" thickBot="1">
      <c r="H52" s="59">
        <v>9803</v>
      </c>
      <c r="I52" s="128">
        <v>16</v>
      </c>
      <c r="J52" s="325" t="s">
        <v>3</v>
      </c>
      <c r="K52" s="5">
        <f t="shared" si="7"/>
        <v>16</v>
      </c>
      <c r="L52" s="341">
        <v>12972</v>
      </c>
      <c r="M52" s="31"/>
      <c r="N52" s="140"/>
      <c r="O52" s="140"/>
      <c r="S52" s="31"/>
      <c r="T52" s="31"/>
      <c r="U52" s="31"/>
      <c r="V52" s="31"/>
    </row>
    <row r="53" spans="1:22" ht="13.5">
      <c r="A53" s="82" t="s">
        <v>59</v>
      </c>
      <c r="B53" s="83" t="s">
        <v>76</v>
      </c>
      <c r="C53" s="83" t="s">
        <v>220</v>
      </c>
      <c r="D53" s="83" t="s">
        <v>204</v>
      </c>
      <c r="E53" s="83" t="s">
        <v>74</v>
      </c>
      <c r="F53" s="83" t="s">
        <v>73</v>
      </c>
      <c r="G53" s="83" t="s">
        <v>75</v>
      </c>
      <c r="H53" s="59">
        <v>8133</v>
      </c>
      <c r="I53" s="128">
        <v>13</v>
      </c>
      <c r="J53" s="325" t="s">
        <v>7</v>
      </c>
      <c r="K53" s="5">
        <f t="shared" si="7"/>
        <v>13</v>
      </c>
      <c r="L53" s="341">
        <v>15690</v>
      </c>
      <c r="M53" s="31"/>
      <c r="N53" s="140"/>
      <c r="O53" s="140"/>
      <c r="S53" s="31"/>
      <c r="T53" s="31"/>
      <c r="U53" s="31"/>
      <c r="V53" s="31"/>
    </row>
    <row r="54" spans="1:22" ht="13.5">
      <c r="A54" s="85">
        <v>1</v>
      </c>
      <c r="B54" s="325" t="s">
        <v>43</v>
      </c>
      <c r="C54" s="58">
        <f aca="true" t="shared" si="8" ref="C54:C63">SUM(H49)</f>
        <v>68606</v>
      </c>
      <c r="D54" s="150">
        <f>SUM(L49)</f>
        <v>79401</v>
      </c>
      <c r="E54" s="73">
        <f aca="true" t="shared" si="9" ref="E54:E64">SUM(N63/M63*100)</f>
        <v>121.86439774765974</v>
      </c>
      <c r="F54" s="73">
        <f>SUM(C54/D54*100)</f>
        <v>86.40445334441632</v>
      </c>
      <c r="G54" s="5"/>
      <c r="H54" s="59">
        <v>4096</v>
      </c>
      <c r="I54" s="128">
        <v>25</v>
      </c>
      <c r="J54" s="325" t="s">
        <v>42</v>
      </c>
      <c r="K54" s="5">
        <f t="shared" si="7"/>
        <v>25</v>
      </c>
      <c r="L54" s="341">
        <v>7158</v>
      </c>
      <c r="M54" s="31"/>
      <c r="N54" s="140"/>
      <c r="O54" s="140"/>
      <c r="S54" s="31"/>
      <c r="T54" s="31"/>
      <c r="U54" s="31"/>
      <c r="V54" s="31"/>
    </row>
    <row r="55" spans="1:22" ht="13.5">
      <c r="A55" s="85">
        <v>2</v>
      </c>
      <c r="B55" s="325" t="s">
        <v>0</v>
      </c>
      <c r="C55" s="58">
        <f t="shared" si="8"/>
        <v>17864</v>
      </c>
      <c r="D55" s="150">
        <f aca="true" t="shared" si="10" ref="D55:D64">SUM(L50)</f>
        <v>8104</v>
      </c>
      <c r="E55" s="73">
        <f t="shared" si="9"/>
        <v>95.41206003311436</v>
      </c>
      <c r="F55" s="73">
        <f aca="true" t="shared" si="11" ref="F55:F64">SUM(C55/D55*100)</f>
        <v>220.43435340572555</v>
      </c>
      <c r="G55" s="5"/>
      <c r="H55" s="59">
        <v>2128</v>
      </c>
      <c r="I55" s="128">
        <v>24</v>
      </c>
      <c r="J55" s="325" t="s">
        <v>41</v>
      </c>
      <c r="K55" s="5">
        <f t="shared" si="7"/>
        <v>24</v>
      </c>
      <c r="L55" s="341">
        <v>5092</v>
      </c>
      <c r="M55" s="31"/>
      <c r="N55" s="140"/>
      <c r="O55" s="140"/>
      <c r="S55" s="31"/>
      <c r="T55" s="31"/>
      <c r="U55" s="31"/>
      <c r="V55" s="31"/>
    </row>
    <row r="56" spans="1:22" ht="13.5">
      <c r="A56" s="85">
        <v>3</v>
      </c>
      <c r="B56" s="325" t="s">
        <v>1</v>
      </c>
      <c r="C56" s="58">
        <f t="shared" si="8"/>
        <v>11038</v>
      </c>
      <c r="D56" s="150">
        <f t="shared" si="10"/>
        <v>13139</v>
      </c>
      <c r="E56" s="73">
        <f t="shared" si="9"/>
        <v>97.63821318000885</v>
      </c>
      <c r="F56" s="73">
        <f t="shared" si="11"/>
        <v>84.00943755232514</v>
      </c>
      <c r="G56" s="5"/>
      <c r="H56" s="137">
        <v>2115</v>
      </c>
      <c r="I56" s="128">
        <v>40</v>
      </c>
      <c r="J56" s="325" t="s">
        <v>2</v>
      </c>
      <c r="K56" s="5">
        <f t="shared" si="7"/>
        <v>40</v>
      </c>
      <c r="L56" s="341">
        <v>2780</v>
      </c>
      <c r="M56" s="31"/>
      <c r="N56" s="140"/>
      <c r="O56" s="140"/>
      <c r="S56" s="31"/>
      <c r="T56" s="31"/>
      <c r="U56" s="31"/>
      <c r="V56" s="31"/>
    </row>
    <row r="57" spans="1:22" ht="13.5">
      <c r="A57" s="85">
        <v>4</v>
      </c>
      <c r="B57" s="325" t="s">
        <v>3</v>
      </c>
      <c r="C57" s="58">
        <f t="shared" si="8"/>
        <v>9803</v>
      </c>
      <c r="D57" s="150">
        <f t="shared" si="10"/>
        <v>12972</v>
      </c>
      <c r="E57" s="73">
        <f t="shared" si="9"/>
        <v>84.79370296687138</v>
      </c>
      <c r="F57" s="73">
        <f t="shared" si="11"/>
        <v>75.5704594511255</v>
      </c>
      <c r="G57" s="5"/>
      <c r="H57" s="141">
        <v>2074</v>
      </c>
      <c r="I57" s="128">
        <v>22</v>
      </c>
      <c r="J57" s="325" t="s">
        <v>39</v>
      </c>
      <c r="K57" s="5">
        <f t="shared" si="7"/>
        <v>22</v>
      </c>
      <c r="L57" s="341">
        <v>0</v>
      </c>
      <c r="M57" s="31"/>
      <c r="N57" s="140"/>
      <c r="O57" s="140"/>
      <c r="S57" s="31"/>
      <c r="T57" s="31"/>
      <c r="U57" s="31"/>
      <c r="V57" s="31"/>
    </row>
    <row r="58" spans="1:22" ht="14.25" thickBot="1">
      <c r="A58" s="85">
        <v>5</v>
      </c>
      <c r="B58" s="325" t="s">
        <v>7</v>
      </c>
      <c r="C58" s="58">
        <f t="shared" si="8"/>
        <v>8133</v>
      </c>
      <c r="D58" s="150">
        <f t="shared" si="10"/>
        <v>15690</v>
      </c>
      <c r="E58" s="73">
        <f t="shared" si="9"/>
        <v>110.84912089409839</v>
      </c>
      <c r="F58" s="73">
        <f t="shared" si="11"/>
        <v>51.83556405353728</v>
      </c>
      <c r="G58" s="16"/>
      <c r="H58" s="431">
        <v>2035</v>
      </c>
      <c r="I58" s="220">
        <v>36</v>
      </c>
      <c r="J58" s="330" t="s">
        <v>5</v>
      </c>
      <c r="K58" s="18">
        <f t="shared" si="7"/>
        <v>36</v>
      </c>
      <c r="L58" s="342">
        <v>1973</v>
      </c>
      <c r="M58" s="31"/>
      <c r="N58" s="140"/>
      <c r="O58" s="140"/>
      <c r="S58" s="31"/>
      <c r="T58" s="31"/>
      <c r="U58" s="31"/>
      <c r="V58" s="31"/>
    </row>
    <row r="59" spans="1:22" ht="14.25" thickTop="1">
      <c r="A59" s="85">
        <v>6</v>
      </c>
      <c r="B59" s="325" t="s">
        <v>42</v>
      </c>
      <c r="C59" s="58">
        <f t="shared" si="8"/>
        <v>4096</v>
      </c>
      <c r="D59" s="150">
        <f t="shared" si="10"/>
        <v>7158</v>
      </c>
      <c r="E59" s="73">
        <f t="shared" si="9"/>
        <v>63.90015600624025</v>
      </c>
      <c r="F59" s="73">
        <f t="shared" si="11"/>
        <v>57.222687901648506</v>
      </c>
      <c r="G59" s="5"/>
      <c r="H59" s="141">
        <v>1614</v>
      </c>
      <c r="I59" s="230">
        <v>15</v>
      </c>
      <c r="J59" s="375" t="s">
        <v>33</v>
      </c>
      <c r="K59" s="12" t="s">
        <v>99</v>
      </c>
      <c r="L59" s="343">
        <v>154070</v>
      </c>
      <c r="M59" s="31"/>
      <c r="N59" s="140"/>
      <c r="O59" s="140"/>
      <c r="S59" s="31"/>
      <c r="T59" s="31"/>
      <c r="U59" s="31"/>
      <c r="V59" s="31"/>
    </row>
    <row r="60" spans="1:22" ht="13.5">
      <c r="A60" s="85">
        <v>7</v>
      </c>
      <c r="B60" s="325" t="s">
        <v>41</v>
      </c>
      <c r="C60" s="58">
        <f t="shared" si="8"/>
        <v>2128</v>
      </c>
      <c r="D60" s="150">
        <f t="shared" si="10"/>
        <v>5092</v>
      </c>
      <c r="E60" s="73">
        <f t="shared" si="9"/>
        <v>45.247714224962785</v>
      </c>
      <c r="F60" s="73">
        <f t="shared" si="11"/>
        <v>41.7910447761194</v>
      </c>
      <c r="G60" s="5"/>
      <c r="H60" s="203">
        <v>1278</v>
      </c>
      <c r="I60" s="230">
        <v>38</v>
      </c>
      <c r="J60" s="325" t="s">
        <v>51</v>
      </c>
      <c r="K60" s="1"/>
      <c r="L60" s="161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5" t="s">
        <v>2</v>
      </c>
      <c r="C61" s="58">
        <f t="shared" si="8"/>
        <v>2115</v>
      </c>
      <c r="D61" s="150">
        <f t="shared" si="10"/>
        <v>2780</v>
      </c>
      <c r="E61" s="73">
        <f t="shared" si="9"/>
        <v>99.67012252591894</v>
      </c>
      <c r="F61" s="73">
        <f t="shared" si="11"/>
        <v>76.07913669064749</v>
      </c>
      <c r="G61" s="15"/>
      <c r="H61" s="141">
        <v>651</v>
      </c>
      <c r="I61" s="230">
        <v>21</v>
      </c>
      <c r="J61" s="325" t="s">
        <v>38</v>
      </c>
      <c r="K61" s="68"/>
      <c r="S61" s="31"/>
      <c r="T61" s="31"/>
      <c r="U61" s="31"/>
      <c r="V61" s="31"/>
    </row>
    <row r="62" spans="1:22" ht="13.5">
      <c r="A62" s="85">
        <v>9</v>
      </c>
      <c r="B62" s="325" t="s">
        <v>39</v>
      </c>
      <c r="C62" s="58">
        <f t="shared" si="8"/>
        <v>2074</v>
      </c>
      <c r="D62" s="150">
        <f t="shared" si="10"/>
        <v>0</v>
      </c>
      <c r="E62" s="73">
        <f t="shared" si="9"/>
        <v>24.500886001181335</v>
      </c>
      <c r="F62" s="440">
        <v>0</v>
      </c>
      <c r="G62" s="16"/>
      <c r="H62" s="203">
        <v>619</v>
      </c>
      <c r="I62" s="374">
        <v>3</v>
      </c>
      <c r="J62" s="325" t="s">
        <v>22</v>
      </c>
      <c r="K62" s="68"/>
      <c r="L62" s="1" t="s">
        <v>90</v>
      </c>
      <c r="M62" s="143" t="s">
        <v>92</v>
      </c>
      <c r="N62" s="57" t="s">
        <v>112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0" t="s">
        <v>5</v>
      </c>
      <c r="C63" s="58">
        <f t="shared" si="8"/>
        <v>2035</v>
      </c>
      <c r="D63" s="227">
        <f t="shared" si="10"/>
        <v>1973</v>
      </c>
      <c r="E63" s="87">
        <f t="shared" si="9"/>
        <v>76.07476635514018</v>
      </c>
      <c r="F63" s="73">
        <f t="shared" si="11"/>
        <v>103.14242270653826</v>
      </c>
      <c r="G63" s="142"/>
      <c r="H63" s="141">
        <v>394</v>
      </c>
      <c r="I63" s="128">
        <v>12</v>
      </c>
      <c r="J63" s="325" t="s">
        <v>31</v>
      </c>
      <c r="K63" s="5">
        <f>SUM(K49)</f>
        <v>26</v>
      </c>
      <c r="L63" s="325" t="s">
        <v>43</v>
      </c>
      <c r="M63" s="355">
        <v>56297</v>
      </c>
      <c r="N63" s="138">
        <f>SUM(H49)</f>
        <v>68606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80</v>
      </c>
      <c r="C64" s="154">
        <f>SUM(H89)</f>
        <v>133511</v>
      </c>
      <c r="D64" s="228">
        <f t="shared" si="10"/>
        <v>154070</v>
      </c>
      <c r="E64" s="87">
        <f t="shared" si="9"/>
        <v>99.11361864815709</v>
      </c>
      <c r="F64" s="94">
        <f t="shared" si="11"/>
        <v>86.65606542480691</v>
      </c>
      <c r="G64" s="93"/>
      <c r="H64" s="436">
        <v>350</v>
      </c>
      <c r="I64" s="128">
        <v>1</v>
      </c>
      <c r="J64" s="325" t="s">
        <v>4</v>
      </c>
      <c r="K64" s="5">
        <f aca="true" t="shared" si="12" ref="K64:K72">SUM(K50)</f>
        <v>33</v>
      </c>
      <c r="L64" s="325" t="s">
        <v>0</v>
      </c>
      <c r="M64" s="355">
        <v>18723</v>
      </c>
      <c r="N64" s="138">
        <f aca="true" t="shared" si="13" ref="N64:N72">SUM(H50)</f>
        <v>17864</v>
      </c>
      <c r="O64" s="61"/>
      <c r="S64" s="31"/>
      <c r="T64" s="31"/>
      <c r="U64" s="31"/>
      <c r="V64" s="31"/>
    </row>
    <row r="65" spans="8:22" ht="13.5">
      <c r="H65" s="138">
        <v>223</v>
      </c>
      <c r="I65" s="128">
        <v>30</v>
      </c>
      <c r="J65" s="325" t="s">
        <v>46</v>
      </c>
      <c r="K65" s="5">
        <f t="shared" si="12"/>
        <v>34</v>
      </c>
      <c r="L65" s="325" t="s">
        <v>1</v>
      </c>
      <c r="M65" s="355">
        <v>11305</v>
      </c>
      <c r="N65" s="138">
        <f t="shared" si="13"/>
        <v>11038</v>
      </c>
      <c r="O65" s="61"/>
      <c r="S65" s="31"/>
      <c r="T65" s="31"/>
      <c r="U65" s="31"/>
      <c r="V65" s="31"/>
    </row>
    <row r="66" spans="8:22" ht="13.5">
      <c r="H66" s="137">
        <v>217</v>
      </c>
      <c r="I66" s="128">
        <v>31</v>
      </c>
      <c r="J66" s="325" t="s">
        <v>184</v>
      </c>
      <c r="K66" s="5">
        <f t="shared" si="12"/>
        <v>16</v>
      </c>
      <c r="L66" s="325" t="s">
        <v>3</v>
      </c>
      <c r="M66" s="355">
        <v>11561</v>
      </c>
      <c r="N66" s="138">
        <f t="shared" si="13"/>
        <v>9803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59">
        <v>115</v>
      </c>
      <c r="I67" s="128">
        <v>23</v>
      </c>
      <c r="J67" s="325" t="s">
        <v>40</v>
      </c>
      <c r="K67" s="5">
        <f t="shared" si="12"/>
        <v>13</v>
      </c>
      <c r="L67" s="325" t="s">
        <v>7</v>
      </c>
      <c r="M67" s="355">
        <v>7337</v>
      </c>
      <c r="N67" s="138">
        <f t="shared" si="13"/>
        <v>8133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59">
        <v>61</v>
      </c>
      <c r="I68" s="128">
        <v>14</v>
      </c>
      <c r="J68" s="325" t="s">
        <v>32</v>
      </c>
      <c r="K68" s="5">
        <f t="shared" si="12"/>
        <v>25</v>
      </c>
      <c r="L68" s="325" t="s">
        <v>42</v>
      </c>
      <c r="M68" s="355">
        <v>6410</v>
      </c>
      <c r="N68" s="138">
        <f t="shared" si="13"/>
        <v>4096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59">
        <v>37</v>
      </c>
      <c r="I69" s="128">
        <v>29</v>
      </c>
      <c r="J69" s="325" t="s">
        <v>183</v>
      </c>
      <c r="K69" s="5">
        <f t="shared" si="12"/>
        <v>24</v>
      </c>
      <c r="L69" s="325" t="s">
        <v>41</v>
      </c>
      <c r="M69" s="355">
        <v>4703</v>
      </c>
      <c r="N69" s="138">
        <f t="shared" si="13"/>
        <v>2128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31</v>
      </c>
      <c r="I70" s="128">
        <v>37</v>
      </c>
      <c r="J70" s="325" t="s">
        <v>50</v>
      </c>
      <c r="K70" s="5">
        <f t="shared" si="12"/>
        <v>40</v>
      </c>
      <c r="L70" s="325" t="s">
        <v>2</v>
      </c>
      <c r="M70" s="355">
        <v>2122</v>
      </c>
      <c r="N70" s="138">
        <f t="shared" si="13"/>
        <v>2115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59">
        <v>21</v>
      </c>
      <c r="I71" s="128">
        <v>17</v>
      </c>
      <c r="J71" s="325" t="s">
        <v>34</v>
      </c>
      <c r="K71" s="5">
        <f t="shared" si="12"/>
        <v>22</v>
      </c>
      <c r="L71" s="325" t="s">
        <v>39</v>
      </c>
      <c r="M71" s="355">
        <v>8465</v>
      </c>
      <c r="N71" s="138">
        <f t="shared" si="13"/>
        <v>2074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7">
        <v>8</v>
      </c>
      <c r="I72" s="128">
        <v>27</v>
      </c>
      <c r="J72" s="325" t="s">
        <v>44</v>
      </c>
      <c r="K72" s="5">
        <f t="shared" si="12"/>
        <v>36</v>
      </c>
      <c r="L72" s="330" t="s">
        <v>5</v>
      </c>
      <c r="M72" s="356">
        <v>2675</v>
      </c>
      <c r="N72" s="351">
        <f t="shared" si="13"/>
        <v>2035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0</v>
      </c>
      <c r="I73" s="128">
        <v>2</v>
      </c>
      <c r="J73" s="325" t="s">
        <v>6</v>
      </c>
      <c r="K73" s="58"/>
      <c r="L73" s="352" t="s">
        <v>165</v>
      </c>
      <c r="M73" s="354">
        <v>134705</v>
      </c>
      <c r="N73" s="353">
        <f>SUM(H89)</f>
        <v>133511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7">
        <v>0</v>
      </c>
      <c r="I74" s="128">
        <v>4</v>
      </c>
      <c r="J74" s="325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7">
        <v>0</v>
      </c>
      <c r="I75" s="128">
        <v>5</v>
      </c>
      <c r="J75" s="325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137">
        <v>0</v>
      </c>
      <c r="I76" s="128">
        <v>6</v>
      </c>
      <c r="J76" s="325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8">
        <v>7</v>
      </c>
      <c r="J77" s="325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138">
        <v>0</v>
      </c>
      <c r="I78" s="128">
        <v>8</v>
      </c>
      <c r="J78" s="325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8">
        <v>9</v>
      </c>
      <c r="J79" s="325" t="s">
        <v>28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60">
        <v>0</v>
      </c>
      <c r="I80" s="128">
        <v>10</v>
      </c>
      <c r="J80" s="325" t="s">
        <v>29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8">
        <v>11</v>
      </c>
      <c r="J81" s="325" t="s">
        <v>30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7">
        <v>0</v>
      </c>
      <c r="I82" s="128">
        <v>18</v>
      </c>
      <c r="J82" s="325" t="s">
        <v>35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137">
        <v>0</v>
      </c>
      <c r="I83" s="128">
        <v>19</v>
      </c>
      <c r="J83" s="325" t="s">
        <v>36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137">
        <v>0</v>
      </c>
      <c r="I84" s="128">
        <v>20</v>
      </c>
      <c r="J84" s="325" t="s">
        <v>37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8">
        <v>28</v>
      </c>
      <c r="J85" s="325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8">
        <v>32</v>
      </c>
      <c r="J86" s="325" t="s">
        <v>48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137">
        <v>0</v>
      </c>
      <c r="I87" s="128">
        <v>35</v>
      </c>
      <c r="J87" s="325" t="s">
        <v>49</v>
      </c>
      <c r="L87" s="64"/>
      <c r="M87" s="31"/>
      <c r="N87" s="31"/>
      <c r="O87" s="31"/>
      <c r="S87" s="39"/>
      <c r="T87" s="39"/>
    </row>
    <row r="88" spans="8:17" ht="13.5">
      <c r="H88" s="137">
        <v>0</v>
      </c>
      <c r="I88" s="128">
        <v>39</v>
      </c>
      <c r="J88" s="325" t="s">
        <v>52</v>
      </c>
      <c r="L88" s="64"/>
      <c r="M88" s="31"/>
      <c r="N88" s="31"/>
      <c r="O88" s="31"/>
      <c r="Q88" s="31"/>
    </row>
    <row r="89" spans="8:15" ht="13.5">
      <c r="H89" s="186">
        <f>SUM(H49:H88)</f>
        <v>133511</v>
      </c>
      <c r="I89" s="128"/>
      <c r="J89" s="5" t="s">
        <v>175</v>
      </c>
      <c r="L89" s="64"/>
      <c r="M89" s="31"/>
      <c r="N89" s="31"/>
      <c r="O89" s="31"/>
    </row>
    <row r="90" spans="9:16" ht="13.5">
      <c r="I90" s="349"/>
      <c r="J90" s="122"/>
      <c r="L90" s="64"/>
      <c r="M90" s="31"/>
      <c r="N90" s="31"/>
      <c r="O90" s="31"/>
      <c r="P90" s="1"/>
    </row>
    <row r="91" spans="9:16" ht="18.75">
      <c r="I91" s="139"/>
      <c r="J91" s="39"/>
      <c r="L91" s="64"/>
      <c r="M91" s="31"/>
      <c r="N91" s="31"/>
      <c r="O91" s="31"/>
      <c r="P91" s="62"/>
    </row>
    <row r="92" spans="9:16" ht="13.5">
      <c r="I92" s="139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96</v>
      </c>
      <c r="J1" s="155"/>
      <c r="Q1" s="3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1" t="s">
        <v>223</v>
      </c>
      <c r="I2" s="128"/>
      <c r="J2" s="400" t="s">
        <v>198</v>
      </c>
      <c r="K2" s="5"/>
      <c r="L2" s="384" t="s">
        <v>204</v>
      </c>
      <c r="Q2" s="1"/>
      <c r="R2" s="165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79" t="s">
        <v>194</v>
      </c>
      <c r="I3" s="128"/>
      <c r="J3" s="238" t="s">
        <v>195</v>
      </c>
      <c r="K3" s="5"/>
      <c r="L3" s="57" t="s">
        <v>194</v>
      </c>
      <c r="M3" s="127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8">
        <v>25476</v>
      </c>
      <c r="I4" s="128">
        <v>3</v>
      </c>
      <c r="J4" s="42" t="s">
        <v>22</v>
      </c>
      <c r="K4" s="183">
        <f>SUM(I4)</f>
        <v>3</v>
      </c>
      <c r="L4" s="360">
        <v>18900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59">
        <v>23540</v>
      </c>
      <c r="I5" s="128">
        <v>31</v>
      </c>
      <c r="J5" s="42" t="s">
        <v>93</v>
      </c>
      <c r="K5" s="183">
        <f aca="true" t="shared" si="0" ref="K5:K13">SUM(I5)</f>
        <v>31</v>
      </c>
      <c r="L5" s="360">
        <v>25667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7">
        <v>19363</v>
      </c>
      <c r="I6" s="128">
        <v>33</v>
      </c>
      <c r="J6" s="42" t="s">
        <v>0</v>
      </c>
      <c r="K6" s="183">
        <f t="shared" si="0"/>
        <v>33</v>
      </c>
      <c r="L6" s="360">
        <v>39398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7">
        <v>10995</v>
      </c>
      <c r="I7" s="128">
        <v>34</v>
      </c>
      <c r="J7" s="42" t="s">
        <v>1</v>
      </c>
      <c r="K7" s="183">
        <f t="shared" si="0"/>
        <v>34</v>
      </c>
      <c r="L7" s="360">
        <v>10835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7">
        <v>10309</v>
      </c>
      <c r="I8" s="128">
        <v>2</v>
      </c>
      <c r="J8" s="42" t="s">
        <v>6</v>
      </c>
      <c r="K8" s="183">
        <f t="shared" si="0"/>
        <v>2</v>
      </c>
      <c r="L8" s="360">
        <v>20360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7">
        <v>10207</v>
      </c>
      <c r="I9" s="128">
        <v>40</v>
      </c>
      <c r="J9" s="42" t="s">
        <v>2</v>
      </c>
      <c r="K9" s="183">
        <f t="shared" si="0"/>
        <v>40</v>
      </c>
      <c r="L9" s="360">
        <v>10854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7">
        <v>9955</v>
      </c>
      <c r="I10" s="128">
        <v>38</v>
      </c>
      <c r="J10" s="42" t="s">
        <v>51</v>
      </c>
      <c r="K10" s="183">
        <f t="shared" si="0"/>
        <v>38</v>
      </c>
      <c r="L10" s="360">
        <v>15059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7">
        <v>8960</v>
      </c>
      <c r="I11" s="128">
        <v>26</v>
      </c>
      <c r="J11" s="42" t="s">
        <v>43</v>
      </c>
      <c r="K11" s="183">
        <f t="shared" si="0"/>
        <v>26</v>
      </c>
      <c r="L11" s="360">
        <v>7172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7">
        <v>8911</v>
      </c>
      <c r="I12" s="128">
        <v>16</v>
      </c>
      <c r="J12" s="42" t="s">
        <v>3</v>
      </c>
      <c r="K12" s="183">
        <f t="shared" si="0"/>
        <v>16</v>
      </c>
      <c r="L12" s="360">
        <v>8641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431">
        <v>8092</v>
      </c>
      <c r="I13" s="220">
        <v>9</v>
      </c>
      <c r="J13" s="78" t="s">
        <v>28</v>
      </c>
      <c r="K13" s="183">
        <f t="shared" si="0"/>
        <v>9</v>
      </c>
      <c r="L13" s="361">
        <v>2526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7">
        <v>7762</v>
      </c>
      <c r="I14" s="190">
        <v>13</v>
      </c>
      <c r="J14" s="77" t="s">
        <v>7</v>
      </c>
      <c r="K14" s="162" t="s">
        <v>9</v>
      </c>
      <c r="L14" s="362">
        <v>210302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59">
        <v>7524</v>
      </c>
      <c r="I15" s="128">
        <v>36</v>
      </c>
      <c r="J15" s="42" t="s">
        <v>5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37">
        <v>2803</v>
      </c>
      <c r="I16" s="128">
        <v>17</v>
      </c>
      <c r="J16" s="42" t="s">
        <v>34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7">
        <v>1972</v>
      </c>
      <c r="I17" s="128">
        <v>24</v>
      </c>
      <c r="J17" s="42" t="s">
        <v>41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1">
        <v>1948</v>
      </c>
      <c r="I18" s="128">
        <v>4</v>
      </c>
      <c r="J18" s="42" t="s">
        <v>23</v>
      </c>
      <c r="K18" s="1"/>
      <c r="L18" s="402" t="s">
        <v>198</v>
      </c>
      <c r="M18" t="s">
        <v>92</v>
      </c>
      <c r="N18" s="57" t="s">
        <v>112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8">
        <v>1308</v>
      </c>
      <c r="I19" s="128">
        <v>39</v>
      </c>
      <c r="J19" s="42" t="s">
        <v>52</v>
      </c>
      <c r="K19" s="183">
        <f>SUM(I4)</f>
        <v>3</v>
      </c>
      <c r="L19" s="42" t="s">
        <v>22</v>
      </c>
      <c r="M19" s="338">
        <v>19383</v>
      </c>
      <c r="N19" s="138">
        <f>SUM(H4)</f>
        <v>25476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59</v>
      </c>
      <c r="B20" s="83" t="s">
        <v>76</v>
      </c>
      <c r="C20" s="83" t="s">
        <v>220</v>
      </c>
      <c r="D20" s="83" t="s">
        <v>204</v>
      </c>
      <c r="E20" s="83" t="s">
        <v>74</v>
      </c>
      <c r="F20" s="83" t="s">
        <v>73</v>
      </c>
      <c r="G20" s="84" t="s">
        <v>75</v>
      </c>
      <c r="H20" s="137">
        <v>1122</v>
      </c>
      <c r="I20" s="128">
        <v>1</v>
      </c>
      <c r="J20" s="42" t="s">
        <v>4</v>
      </c>
      <c r="K20" s="183">
        <f aca="true" t="shared" si="1" ref="K20:K28">SUM(I5)</f>
        <v>31</v>
      </c>
      <c r="L20" s="42" t="s">
        <v>93</v>
      </c>
      <c r="M20" s="339">
        <v>26375</v>
      </c>
      <c r="N20" s="138">
        <f aca="true" t="shared" si="2" ref="N20:N28">SUM(H5)</f>
        <v>23540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22</v>
      </c>
      <c r="C21" s="58">
        <f>SUM(H4)</f>
        <v>25476</v>
      </c>
      <c r="D21" s="9">
        <f>SUM(L4)</f>
        <v>18900</v>
      </c>
      <c r="E21" s="73">
        <f aca="true" t="shared" si="3" ref="E21:E30">SUM(N19/M19*100)</f>
        <v>131.4347624206779</v>
      </c>
      <c r="F21" s="73">
        <f aca="true" t="shared" si="4" ref="F21:F31">SUM(C21/D21*100)</f>
        <v>134.7936507936508</v>
      </c>
      <c r="G21" s="86"/>
      <c r="H21" s="59">
        <v>707</v>
      </c>
      <c r="I21" s="128">
        <v>25</v>
      </c>
      <c r="J21" s="42" t="s">
        <v>42</v>
      </c>
      <c r="K21" s="183">
        <f t="shared" si="1"/>
        <v>33</v>
      </c>
      <c r="L21" s="42" t="s">
        <v>0</v>
      </c>
      <c r="M21" s="339">
        <v>20660</v>
      </c>
      <c r="N21" s="138">
        <f t="shared" si="2"/>
        <v>19363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93</v>
      </c>
      <c r="C22" s="58">
        <f aca="true" t="shared" si="5" ref="C22:C30">SUM(H5)</f>
        <v>23540</v>
      </c>
      <c r="D22" s="9">
        <f aca="true" t="shared" si="6" ref="D22:D30">SUM(L5)</f>
        <v>25667</v>
      </c>
      <c r="E22" s="73">
        <f t="shared" si="3"/>
        <v>89.25118483412322</v>
      </c>
      <c r="F22" s="73">
        <f t="shared" si="4"/>
        <v>91.71309463513461</v>
      </c>
      <c r="G22" s="86"/>
      <c r="H22" s="137">
        <v>617</v>
      </c>
      <c r="I22" s="128">
        <v>11</v>
      </c>
      <c r="J22" s="42" t="s">
        <v>30</v>
      </c>
      <c r="K22" s="183">
        <f t="shared" si="1"/>
        <v>34</v>
      </c>
      <c r="L22" s="42" t="s">
        <v>1</v>
      </c>
      <c r="M22" s="339">
        <v>10438</v>
      </c>
      <c r="N22" s="138">
        <f t="shared" si="2"/>
        <v>10995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0</v>
      </c>
      <c r="C23" s="58">
        <f t="shared" si="5"/>
        <v>19363</v>
      </c>
      <c r="D23" s="9">
        <f t="shared" si="6"/>
        <v>39398</v>
      </c>
      <c r="E23" s="73">
        <f t="shared" si="3"/>
        <v>93.72216844143271</v>
      </c>
      <c r="F23" s="73">
        <f t="shared" si="4"/>
        <v>49.14716483070207</v>
      </c>
      <c r="G23" s="86"/>
      <c r="H23" s="137">
        <v>459</v>
      </c>
      <c r="I23" s="128">
        <v>14</v>
      </c>
      <c r="J23" s="42" t="s">
        <v>32</v>
      </c>
      <c r="K23" s="183">
        <f t="shared" si="1"/>
        <v>2</v>
      </c>
      <c r="L23" s="42" t="s">
        <v>6</v>
      </c>
      <c r="M23" s="339">
        <v>19378</v>
      </c>
      <c r="N23" s="138">
        <f t="shared" si="2"/>
        <v>10309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1</v>
      </c>
      <c r="C24" s="58">
        <f t="shared" si="5"/>
        <v>10995</v>
      </c>
      <c r="D24" s="9">
        <f t="shared" si="6"/>
        <v>10835</v>
      </c>
      <c r="E24" s="73">
        <f t="shared" si="3"/>
        <v>105.33627131634414</v>
      </c>
      <c r="F24" s="73">
        <f t="shared" si="4"/>
        <v>101.47669589293955</v>
      </c>
      <c r="G24" s="86"/>
      <c r="H24" s="137">
        <v>386</v>
      </c>
      <c r="I24" s="128">
        <v>10</v>
      </c>
      <c r="J24" s="42" t="s">
        <v>29</v>
      </c>
      <c r="K24" s="183">
        <f t="shared" si="1"/>
        <v>40</v>
      </c>
      <c r="L24" s="42" t="s">
        <v>2</v>
      </c>
      <c r="M24" s="339">
        <v>9132</v>
      </c>
      <c r="N24" s="138">
        <f t="shared" si="2"/>
        <v>10207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6</v>
      </c>
      <c r="C25" s="58">
        <f t="shared" si="5"/>
        <v>10309</v>
      </c>
      <c r="D25" s="9">
        <f t="shared" si="6"/>
        <v>20360</v>
      </c>
      <c r="E25" s="73">
        <f t="shared" si="3"/>
        <v>53.19950459283724</v>
      </c>
      <c r="F25" s="73">
        <f t="shared" si="4"/>
        <v>50.6335952848723</v>
      </c>
      <c r="G25" s="96"/>
      <c r="H25" s="137">
        <v>202</v>
      </c>
      <c r="I25" s="128">
        <v>19</v>
      </c>
      <c r="J25" s="42" t="s">
        <v>36</v>
      </c>
      <c r="K25" s="183">
        <f t="shared" si="1"/>
        <v>38</v>
      </c>
      <c r="L25" s="42" t="s">
        <v>51</v>
      </c>
      <c r="M25" s="339">
        <v>9987</v>
      </c>
      <c r="N25" s="138">
        <f t="shared" si="2"/>
        <v>9955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2</v>
      </c>
      <c r="C26" s="58">
        <f t="shared" si="5"/>
        <v>10207</v>
      </c>
      <c r="D26" s="9">
        <f t="shared" si="6"/>
        <v>10854</v>
      </c>
      <c r="E26" s="73">
        <f t="shared" si="3"/>
        <v>111.7717915024091</v>
      </c>
      <c r="F26" s="73">
        <f t="shared" si="4"/>
        <v>94.03906393956146</v>
      </c>
      <c r="G26" s="86"/>
      <c r="H26" s="137">
        <v>149</v>
      </c>
      <c r="I26" s="128">
        <v>32</v>
      </c>
      <c r="J26" s="42" t="s">
        <v>48</v>
      </c>
      <c r="K26" s="183">
        <f t="shared" si="1"/>
        <v>26</v>
      </c>
      <c r="L26" s="42" t="s">
        <v>43</v>
      </c>
      <c r="M26" s="339">
        <v>7060</v>
      </c>
      <c r="N26" s="138">
        <f t="shared" si="2"/>
        <v>8960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51</v>
      </c>
      <c r="C27" s="58">
        <f t="shared" si="5"/>
        <v>9955</v>
      </c>
      <c r="D27" s="9">
        <f t="shared" si="6"/>
        <v>15059</v>
      </c>
      <c r="E27" s="73">
        <f t="shared" si="3"/>
        <v>99.67958345849604</v>
      </c>
      <c r="F27" s="73">
        <f t="shared" si="4"/>
        <v>66.10664718772827</v>
      </c>
      <c r="G27" s="86"/>
      <c r="H27" s="137">
        <v>97</v>
      </c>
      <c r="I27" s="128">
        <v>21</v>
      </c>
      <c r="J27" s="42" t="s">
        <v>38</v>
      </c>
      <c r="K27" s="183">
        <f t="shared" si="1"/>
        <v>16</v>
      </c>
      <c r="L27" s="42" t="s">
        <v>3</v>
      </c>
      <c r="M27" s="339">
        <v>17088</v>
      </c>
      <c r="N27" s="138">
        <f t="shared" si="2"/>
        <v>8911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43</v>
      </c>
      <c r="C28" s="58">
        <f t="shared" si="5"/>
        <v>8960</v>
      </c>
      <c r="D28" s="9">
        <f t="shared" si="6"/>
        <v>7172</v>
      </c>
      <c r="E28" s="73">
        <f t="shared" si="3"/>
        <v>126.91218130311614</v>
      </c>
      <c r="F28" s="73">
        <f t="shared" si="4"/>
        <v>124.93028443948688</v>
      </c>
      <c r="G28" s="97"/>
      <c r="H28" s="137">
        <v>80</v>
      </c>
      <c r="I28" s="128">
        <v>20</v>
      </c>
      <c r="J28" s="42" t="s">
        <v>37</v>
      </c>
      <c r="K28" s="385">
        <f t="shared" si="1"/>
        <v>9</v>
      </c>
      <c r="L28" s="78" t="s">
        <v>28</v>
      </c>
      <c r="M28" s="386">
        <v>1991</v>
      </c>
      <c r="N28" s="351">
        <f t="shared" si="2"/>
        <v>8092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</v>
      </c>
      <c r="C29" s="58">
        <f t="shared" si="5"/>
        <v>8911</v>
      </c>
      <c r="D29" s="9">
        <f t="shared" si="6"/>
        <v>8641</v>
      </c>
      <c r="E29" s="73">
        <f t="shared" si="3"/>
        <v>52.147705992509366</v>
      </c>
      <c r="F29" s="73">
        <f t="shared" si="4"/>
        <v>103.1246383520426</v>
      </c>
      <c r="G29" s="96"/>
      <c r="H29" s="137">
        <v>56</v>
      </c>
      <c r="I29" s="128">
        <v>12</v>
      </c>
      <c r="J29" s="42" t="s">
        <v>31</v>
      </c>
      <c r="K29" s="180"/>
      <c r="L29" s="180" t="s">
        <v>91</v>
      </c>
      <c r="M29" s="387">
        <v>169431</v>
      </c>
      <c r="N29" s="366">
        <f>SUM(H44)</f>
        <v>163164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28</v>
      </c>
      <c r="C30" s="58">
        <f t="shared" si="5"/>
        <v>8092</v>
      </c>
      <c r="D30" s="9">
        <f t="shared" si="6"/>
        <v>2526</v>
      </c>
      <c r="E30" s="81">
        <f t="shared" si="3"/>
        <v>406.4289301858363</v>
      </c>
      <c r="F30" s="87">
        <f t="shared" si="4"/>
        <v>320.34837688044337</v>
      </c>
      <c r="G30" s="99"/>
      <c r="H30" s="137">
        <v>50</v>
      </c>
      <c r="I30" s="128">
        <v>15</v>
      </c>
      <c r="J30" s="112" t="s">
        <v>33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81</v>
      </c>
      <c r="C31" s="91">
        <f>SUM(H44)</f>
        <v>163164</v>
      </c>
      <c r="D31" s="91">
        <f>SUM(L14)</f>
        <v>210302</v>
      </c>
      <c r="E31" s="94">
        <f>SUM(N29/M29*100)</f>
        <v>96.30114914035802</v>
      </c>
      <c r="F31" s="87">
        <f t="shared" si="4"/>
        <v>77.58556742208823</v>
      </c>
      <c r="G31" s="95"/>
      <c r="H31" s="137">
        <v>44</v>
      </c>
      <c r="I31" s="128">
        <v>18</v>
      </c>
      <c r="J31" s="163" t="s">
        <v>35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8">
        <v>26</v>
      </c>
      <c r="I32" s="128">
        <v>22</v>
      </c>
      <c r="J32" s="163" t="s">
        <v>39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7">
        <v>22</v>
      </c>
      <c r="I33" s="128">
        <v>6</v>
      </c>
      <c r="J33" s="163" t="s">
        <v>25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7">
        <v>8</v>
      </c>
      <c r="I34" s="128">
        <v>29</v>
      </c>
      <c r="J34" s="163" t="s">
        <v>78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1">
        <v>7</v>
      </c>
      <c r="I35" s="128">
        <v>37</v>
      </c>
      <c r="J35" s="163" t="s">
        <v>50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8">
        <v>5</v>
      </c>
      <c r="I36" s="128">
        <v>35</v>
      </c>
      <c r="J36" s="163" t="s">
        <v>49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7">
        <v>1</v>
      </c>
      <c r="I37" s="128">
        <v>5</v>
      </c>
      <c r="J37" s="163" t="s">
        <v>24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7">
        <v>1</v>
      </c>
      <c r="I38" s="128">
        <v>23</v>
      </c>
      <c r="J38" s="163" t="s">
        <v>40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7">
        <v>0</v>
      </c>
      <c r="I39" s="128">
        <v>7</v>
      </c>
      <c r="J39" s="163" t="s">
        <v>26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7">
        <v>0</v>
      </c>
      <c r="I40" s="128">
        <v>8</v>
      </c>
      <c r="J40" s="163" t="s">
        <v>27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7">
        <v>0</v>
      </c>
      <c r="I41" s="128">
        <v>27</v>
      </c>
      <c r="J41" s="163" t="s">
        <v>44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7">
        <v>0</v>
      </c>
      <c r="I42" s="128">
        <v>28</v>
      </c>
      <c r="J42" s="163" t="s">
        <v>45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7">
        <v>0</v>
      </c>
      <c r="I43" s="128">
        <v>30</v>
      </c>
      <c r="J43" s="77" t="s">
        <v>46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87">
        <f>SUM(H4:H43)</f>
        <v>163164</v>
      </c>
      <c r="I44" s="128"/>
      <c r="J44" s="5" t="s">
        <v>71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5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3" t="s">
        <v>220</v>
      </c>
      <c r="I48" s="128"/>
      <c r="J48" s="404" t="s">
        <v>159</v>
      </c>
      <c r="K48" s="5"/>
      <c r="L48" s="380" t="s">
        <v>204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5" t="s">
        <v>194</v>
      </c>
      <c r="I49" s="128"/>
      <c r="J49" s="238" t="s">
        <v>21</v>
      </c>
      <c r="K49" s="5"/>
      <c r="L49" s="146" t="s">
        <v>194</v>
      </c>
      <c r="M49" s="127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38">
        <v>26230</v>
      </c>
      <c r="I50" s="128">
        <v>16</v>
      </c>
      <c r="J50" s="42" t="s">
        <v>3</v>
      </c>
      <c r="K50" s="188">
        <f>SUM(I50)</f>
        <v>16</v>
      </c>
      <c r="L50" s="341">
        <v>54441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4580</v>
      </c>
      <c r="I51" s="128">
        <v>33</v>
      </c>
      <c r="J51" s="42" t="s">
        <v>0</v>
      </c>
      <c r="K51" s="188">
        <f aca="true" t="shared" si="7" ref="K51:K59">SUM(I51)</f>
        <v>33</v>
      </c>
      <c r="L51" s="341">
        <v>2572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37">
        <v>1210</v>
      </c>
      <c r="I52" s="128">
        <v>40</v>
      </c>
      <c r="J52" s="42" t="s">
        <v>2</v>
      </c>
      <c r="K52" s="188">
        <f t="shared" si="7"/>
        <v>40</v>
      </c>
      <c r="L52" s="341">
        <v>4110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59</v>
      </c>
      <c r="B53" s="83" t="s">
        <v>76</v>
      </c>
      <c r="C53" s="83" t="s">
        <v>220</v>
      </c>
      <c r="D53" s="83" t="s">
        <v>204</v>
      </c>
      <c r="E53" s="83" t="s">
        <v>74</v>
      </c>
      <c r="F53" s="83" t="s">
        <v>73</v>
      </c>
      <c r="G53" s="84" t="s">
        <v>75</v>
      </c>
      <c r="H53" s="59">
        <v>836</v>
      </c>
      <c r="I53" s="128">
        <v>34</v>
      </c>
      <c r="J53" s="42" t="s">
        <v>1</v>
      </c>
      <c r="K53" s="188">
        <f t="shared" si="7"/>
        <v>34</v>
      </c>
      <c r="L53" s="341">
        <v>1453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26230</v>
      </c>
      <c r="D54" s="150">
        <f>SUM(L50)</f>
        <v>54441</v>
      </c>
      <c r="E54" s="73">
        <f aca="true" t="shared" si="8" ref="E54:E63">SUM(N67/M67*100)</f>
        <v>62.643293847917455</v>
      </c>
      <c r="F54" s="73">
        <f aca="true" t="shared" si="9" ref="F54:F61">SUM(C54/D54*100)</f>
        <v>48.1805991807645</v>
      </c>
      <c r="G54" s="86"/>
      <c r="H54" s="59">
        <v>808</v>
      </c>
      <c r="I54" s="128">
        <v>36</v>
      </c>
      <c r="J54" s="42" t="s">
        <v>5</v>
      </c>
      <c r="K54" s="188">
        <f t="shared" si="7"/>
        <v>36</v>
      </c>
      <c r="L54" s="341">
        <v>1523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4580</v>
      </c>
      <c r="D55" s="150">
        <f aca="true" t="shared" si="11" ref="D55:D63">SUM(L51)</f>
        <v>2572</v>
      </c>
      <c r="E55" s="73">
        <f t="shared" si="8"/>
        <v>132.90771909460244</v>
      </c>
      <c r="F55" s="73">
        <f t="shared" si="9"/>
        <v>178.0715396578538</v>
      </c>
      <c r="G55" s="86"/>
      <c r="H55" s="137">
        <v>715</v>
      </c>
      <c r="I55" s="128">
        <v>26</v>
      </c>
      <c r="J55" s="42" t="s">
        <v>43</v>
      </c>
      <c r="K55" s="188">
        <f t="shared" si="7"/>
        <v>26</v>
      </c>
      <c r="L55" s="341">
        <v>4172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2</v>
      </c>
      <c r="C56" s="58">
        <f t="shared" si="10"/>
        <v>1210</v>
      </c>
      <c r="D56" s="150">
        <f t="shared" si="11"/>
        <v>4110</v>
      </c>
      <c r="E56" s="73">
        <f t="shared" si="8"/>
        <v>60.16907011437096</v>
      </c>
      <c r="F56" s="73">
        <f t="shared" si="9"/>
        <v>29.44038929440389</v>
      </c>
      <c r="G56" s="86"/>
      <c r="H56" s="59">
        <v>520</v>
      </c>
      <c r="I56" s="128">
        <v>25</v>
      </c>
      <c r="J56" s="42" t="s">
        <v>42</v>
      </c>
      <c r="K56" s="188">
        <f t="shared" si="7"/>
        <v>25</v>
      </c>
      <c r="L56" s="341">
        <v>989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1</v>
      </c>
      <c r="C57" s="58">
        <f t="shared" si="10"/>
        <v>836</v>
      </c>
      <c r="D57" s="150">
        <f t="shared" si="11"/>
        <v>1453</v>
      </c>
      <c r="E57" s="73">
        <f t="shared" si="8"/>
        <v>73.01310043668123</v>
      </c>
      <c r="F57" s="73">
        <f t="shared" si="9"/>
        <v>57.536132140399175</v>
      </c>
      <c r="G57" s="86"/>
      <c r="H57" s="59">
        <v>456</v>
      </c>
      <c r="I57" s="128">
        <v>24</v>
      </c>
      <c r="J57" s="42" t="s">
        <v>41</v>
      </c>
      <c r="K57" s="188">
        <f t="shared" si="7"/>
        <v>24</v>
      </c>
      <c r="L57" s="341">
        <v>385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5</v>
      </c>
      <c r="C58" s="58">
        <f t="shared" si="10"/>
        <v>808</v>
      </c>
      <c r="D58" s="150">
        <f t="shared" si="11"/>
        <v>1523</v>
      </c>
      <c r="E58" s="73">
        <f t="shared" si="8"/>
        <v>89.1832229580574</v>
      </c>
      <c r="F58" s="73">
        <f t="shared" si="9"/>
        <v>53.05318450426789</v>
      </c>
      <c r="G58" s="96"/>
      <c r="H58" s="137">
        <v>409</v>
      </c>
      <c r="I58" s="128">
        <v>31</v>
      </c>
      <c r="J58" s="42" t="s">
        <v>203</v>
      </c>
      <c r="K58" s="188">
        <f t="shared" si="7"/>
        <v>31</v>
      </c>
      <c r="L58" s="341">
        <v>290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43</v>
      </c>
      <c r="C59" s="58">
        <f t="shared" si="10"/>
        <v>715</v>
      </c>
      <c r="D59" s="150">
        <f t="shared" si="11"/>
        <v>4172</v>
      </c>
      <c r="E59" s="73">
        <f t="shared" si="8"/>
        <v>68.75</v>
      </c>
      <c r="F59" s="73">
        <f t="shared" si="9"/>
        <v>17.13806327900288</v>
      </c>
      <c r="G59" s="86"/>
      <c r="H59" s="432">
        <v>172</v>
      </c>
      <c r="I59" s="220">
        <v>1</v>
      </c>
      <c r="J59" s="78" t="s">
        <v>4</v>
      </c>
      <c r="K59" s="367">
        <f t="shared" si="7"/>
        <v>1</v>
      </c>
      <c r="L59" s="342">
        <v>336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42</v>
      </c>
      <c r="C60" s="58">
        <f t="shared" si="10"/>
        <v>520</v>
      </c>
      <c r="D60" s="150">
        <f t="shared" si="11"/>
        <v>989</v>
      </c>
      <c r="E60" s="73">
        <f t="shared" si="8"/>
        <v>96.6542750929368</v>
      </c>
      <c r="F60" s="73">
        <f t="shared" si="9"/>
        <v>52.578361981799794</v>
      </c>
      <c r="G60" s="86"/>
      <c r="H60" s="59">
        <v>170</v>
      </c>
      <c r="I60" s="190">
        <v>19</v>
      </c>
      <c r="J60" s="77" t="s">
        <v>36</v>
      </c>
      <c r="K60" s="368" t="s">
        <v>9</v>
      </c>
      <c r="L60" s="369">
        <v>71920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41</v>
      </c>
      <c r="C61" s="58">
        <f t="shared" si="10"/>
        <v>456</v>
      </c>
      <c r="D61" s="150">
        <f t="shared" si="11"/>
        <v>385</v>
      </c>
      <c r="E61" s="73">
        <f t="shared" si="8"/>
        <v>75.37190082644628</v>
      </c>
      <c r="F61" s="73">
        <f t="shared" si="9"/>
        <v>118.44155844155844</v>
      </c>
      <c r="G61" s="97"/>
      <c r="H61" s="59">
        <v>163</v>
      </c>
      <c r="I61" s="128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203</v>
      </c>
      <c r="C62" s="58">
        <f t="shared" si="10"/>
        <v>409</v>
      </c>
      <c r="D62" s="150">
        <f t="shared" si="11"/>
        <v>290</v>
      </c>
      <c r="E62" s="73">
        <f t="shared" si="8"/>
        <v>107.34908136482939</v>
      </c>
      <c r="F62" s="73">
        <f>SUM(C62/D62*100)</f>
        <v>141.0344827586207</v>
      </c>
      <c r="G62" s="96"/>
      <c r="H62" s="59">
        <v>108</v>
      </c>
      <c r="I62" s="128">
        <v>13</v>
      </c>
      <c r="J62" s="42" t="s">
        <v>7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4</v>
      </c>
      <c r="C63" s="58">
        <f t="shared" si="10"/>
        <v>172</v>
      </c>
      <c r="D63" s="150">
        <f t="shared" si="11"/>
        <v>336</v>
      </c>
      <c r="E63" s="81">
        <f t="shared" si="8"/>
        <v>83.49514563106796</v>
      </c>
      <c r="F63" s="81">
        <f>SUM(C63/D63*100)</f>
        <v>51.19047619047619</v>
      </c>
      <c r="G63" s="99"/>
      <c r="H63" s="59">
        <v>69</v>
      </c>
      <c r="I63" s="128">
        <v>4</v>
      </c>
      <c r="J63" s="42" t="s">
        <v>23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82</v>
      </c>
      <c r="C64" s="91">
        <f>SUM(H90)</f>
        <v>36686</v>
      </c>
      <c r="D64" s="91">
        <f>SUM(L60)</f>
        <v>71920</v>
      </c>
      <c r="E64" s="94">
        <f>SUM(N77/M77*100)</f>
        <v>69.05470014682076</v>
      </c>
      <c r="F64" s="94">
        <f>SUM(C64/D64*100)</f>
        <v>51.00945494994438</v>
      </c>
      <c r="G64" s="95"/>
      <c r="H64" s="60">
        <v>54</v>
      </c>
      <c r="I64" s="128">
        <v>15</v>
      </c>
      <c r="J64" s="42" t="s">
        <v>33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58">
        <v>50</v>
      </c>
      <c r="I65" s="128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59">
        <v>49</v>
      </c>
      <c r="I66" s="128">
        <v>38</v>
      </c>
      <c r="J66" s="42" t="s">
        <v>51</v>
      </c>
      <c r="K66" s="1"/>
      <c r="L66" s="405" t="s">
        <v>159</v>
      </c>
      <c r="M66" s="169" t="s">
        <v>103</v>
      </c>
      <c r="N66" s="57" t="s">
        <v>112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47</v>
      </c>
      <c r="I67" s="128">
        <v>9</v>
      </c>
      <c r="J67" s="42" t="s">
        <v>28</v>
      </c>
      <c r="K67" s="5">
        <f>SUM(I50)</f>
        <v>16</v>
      </c>
      <c r="L67" s="42" t="s">
        <v>3</v>
      </c>
      <c r="M67" s="363">
        <v>41872</v>
      </c>
      <c r="N67" s="138">
        <f>SUM(H50)</f>
        <v>26230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30</v>
      </c>
      <c r="I68" s="128">
        <v>23</v>
      </c>
      <c r="J68" s="42" t="s">
        <v>40</v>
      </c>
      <c r="K68" s="5">
        <f aca="true" t="shared" si="12" ref="K68:K76">SUM(I51)</f>
        <v>33</v>
      </c>
      <c r="L68" s="42" t="s">
        <v>0</v>
      </c>
      <c r="M68" s="364">
        <v>3446</v>
      </c>
      <c r="N68" s="138">
        <f aca="true" t="shared" si="13" ref="N68:N76">SUM(H51)</f>
        <v>4580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10</v>
      </c>
      <c r="I69" s="128">
        <v>32</v>
      </c>
      <c r="J69" s="42" t="s">
        <v>48</v>
      </c>
      <c r="K69" s="5">
        <f t="shared" si="12"/>
        <v>40</v>
      </c>
      <c r="L69" s="42" t="s">
        <v>2</v>
      </c>
      <c r="M69" s="364">
        <v>2011</v>
      </c>
      <c r="N69" s="138">
        <f t="shared" si="13"/>
        <v>1210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8">
        <v>2</v>
      </c>
      <c r="J70" s="42" t="s">
        <v>6</v>
      </c>
      <c r="K70" s="5">
        <f t="shared" si="12"/>
        <v>34</v>
      </c>
      <c r="L70" s="42" t="s">
        <v>1</v>
      </c>
      <c r="M70" s="364">
        <v>1145</v>
      </c>
      <c r="N70" s="138">
        <f t="shared" si="13"/>
        <v>836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8">
        <v>3</v>
      </c>
      <c r="J71" s="42" t="s">
        <v>22</v>
      </c>
      <c r="K71" s="5">
        <f t="shared" si="12"/>
        <v>36</v>
      </c>
      <c r="L71" s="42" t="s">
        <v>5</v>
      </c>
      <c r="M71" s="364">
        <v>906</v>
      </c>
      <c r="N71" s="138">
        <f t="shared" si="13"/>
        <v>808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8">
        <v>5</v>
      </c>
      <c r="J72" s="42" t="s">
        <v>24</v>
      </c>
      <c r="K72" s="5">
        <f t="shared" si="12"/>
        <v>26</v>
      </c>
      <c r="L72" s="42" t="s">
        <v>43</v>
      </c>
      <c r="M72" s="364">
        <v>1040</v>
      </c>
      <c r="N72" s="138">
        <f t="shared" si="13"/>
        <v>715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37">
        <v>0</v>
      </c>
      <c r="I73" s="128">
        <v>6</v>
      </c>
      <c r="J73" s="42" t="s">
        <v>25</v>
      </c>
      <c r="K73" s="5">
        <f t="shared" si="12"/>
        <v>25</v>
      </c>
      <c r="L73" s="42" t="s">
        <v>42</v>
      </c>
      <c r="M73" s="364">
        <v>538</v>
      </c>
      <c r="N73" s="138">
        <f t="shared" si="13"/>
        <v>520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8">
        <v>7</v>
      </c>
      <c r="J74" s="42" t="s">
        <v>26</v>
      </c>
      <c r="K74" s="5">
        <f t="shared" si="12"/>
        <v>24</v>
      </c>
      <c r="L74" s="42" t="s">
        <v>41</v>
      </c>
      <c r="M74" s="364">
        <v>605</v>
      </c>
      <c r="N74" s="138">
        <f t="shared" si="13"/>
        <v>456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8">
        <v>8</v>
      </c>
      <c r="J75" s="42" t="s">
        <v>27</v>
      </c>
      <c r="K75" s="5">
        <f t="shared" si="12"/>
        <v>31</v>
      </c>
      <c r="L75" s="42" t="s">
        <v>203</v>
      </c>
      <c r="M75" s="364">
        <v>381</v>
      </c>
      <c r="N75" s="138">
        <f t="shared" si="13"/>
        <v>409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8">
        <v>10</v>
      </c>
      <c r="J76" s="42" t="s">
        <v>29</v>
      </c>
      <c r="K76" s="18">
        <f t="shared" si="12"/>
        <v>1</v>
      </c>
      <c r="L76" s="78" t="s">
        <v>4</v>
      </c>
      <c r="M76" s="365">
        <v>206</v>
      </c>
      <c r="N76" s="351">
        <f t="shared" si="13"/>
        <v>172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59">
        <v>0</v>
      </c>
      <c r="I77" s="128">
        <v>11</v>
      </c>
      <c r="J77" s="42" t="s">
        <v>30</v>
      </c>
      <c r="K77" s="5"/>
      <c r="L77" s="180" t="s">
        <v>91</v>
      </c>
      <c r="M77" s="370">
        <v>53126</v>
      </c>
      <c r="N77" s="366">
        <f>SUM(H90)</f>
        <v>36686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8">
        <v>12</v>
      </c>
      <c r="J78" s="42" t="s">
        <v>31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7">
        <v>0</v>
      </c>
      <c r="I79" s="128">
        <v>18</v>
      </c>
      <c r="J79" s="42" t="s">
        <v>35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191">
        <v>0</v>
      </c>
      <c r="I80" s="128">
        <v>20</v>
      </c>
      <c r="J80" s="42" t="s">
        <v>37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8">
        <v>21</v>
      </c>
      <c r="J81" s="42" t="s">
        <v>106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8">
        <v>22</v>
      </c>
      <c r="J82" s="42" t="s">
        <v>39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59">
        <v>0</v>
      </c>
      <c r="I83" s="128">
        <v>27</v>
      </c>
      <c r="J83" s="42" t="s">
        <v>44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8">
        <v>28</v>
      </c>
      <c r="J84" s="42" t="s">
        <v>45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8">
        <v>29</v>
      </c>
      <c r="J85" s="42" t="s">
        <v>78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37">
        <v>0</v>
      </c>
      <c r="I86" s="128">
        <v>30</v>
      </c>
      <c r="J86" s="42" t="s">
        <v>46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37">
        <v>0</v>
      </c>
      <c r="I87" s="128">
        <v>35</v>
      </c>
      <c r="J87" s="42" t="s">
        <v>49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59">
        <v>0</v>
      </c>
      <c r="I88" s="128">
        <v>37</v>
      </c>
      <c r="J88" s="42" t="s">
        <v>50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59">
        <v>0</v>
      </c>
      <c r="I89" s="128">
        <v>39</v>
      </c>
      <c r="J89" s="42" t="s">
        <v>52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5">
        <f>SUM(H50:H89)</f>
        <v>36686</v>
      </c>
      <c r="I90" s="128"/>
      <c r="J90" s="5" t="s">
        <v>71</v>
      </c>
      <c r="Q90" s="1"/>
      <c r="R90" s="16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6" t="s">
        <v>196</v>
      </c>
      <c r="I1" t="s">
        <v>72</v>
      </c>
      <c r="J1" s="62"/>
      <c r="K1" s="1"/>
      <c r="L1" s="63"/>
      <c r="N1" s="63"/>
      <c r="O1" s="64"/>
      <c r="Q1" s="1"/>
      <c r="R1" s="16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88" t="s">
        <v>224</v>
      </c>
      <c r="I2" s="5"/>
      <c r="J2" s="393" t="s">
        <v>196</v>
      </c>
      <c r="K2" s="126"/>
      <c r="L2" s="380" t="s">
        <v>209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194</v>
      </c>
      <c r="I3" s="5"/>
      <c r="J3" s="238" t="s">
        <v>21</v>
      </c>
      <c r="K3" s="126"/>
      <c r="L3" s="146" t="s">
        <v>194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8">
        <v>82683</v>
      </c>
      <c r="I4" s="128">
        <v>33</v>
      </c>
      <c r="J4" s="326" t="s">
        <v>0</v>
      </c>
      <c r="K4" s="189">
        <f>SUM(I4)</f>
        <v>33</v>
      </c>
      <c r="L4" s="341">
        <v>73045</v>
      </c>
      <c r="M4" s="147"/>
      <c r="N4" s="144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7">
        <v>18518</v>
      </c>
      <c r="I5" s="128">
        <v>40</v>
      </c>
      <c r="J5" s="326" t="s">
        <v>2</v>
      </c>
      <c r="K5" s="189">
        <f aca="true" t="shared" si="0" ref="K5:K13">SUM(I5)</f>
        <v>40</v>
      </c>
      <c r="L5" s="371">
        <v>10832</v>
      </c>
      <c r="M5" s="147"/>
      <c r="N5" s="144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7">
        <v>13843</v>
      </c>
      <c r="I6" s="128">
        <v>34</v>
      </c>
      <c r="J6" s="326" t="s">
        <v>1</v>
      </c>
      <c r="K6" s="189">
        <f t="shared" si="0"/>
        <v>34</v>
      </c>
      <c r="L6" s="371">
        <v>16240</v>
      </c>
      <c r="M6" s="147"/>
      <c r="N6" s="139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7">
        <v>5574</v>
      </c>
      <c r="I7" s="128">
        <v>24</v>
      </c>
      <c r="J7" s="326" t="s">
        <v>41</v>
      </c>
      <c r="K7" s="189">
        <f t="shared" si="0"/>
        <v>24</v>
      </c>
      <c r="L7" s="371">
        <v>6392</v>
      </c>
      <c r="M7" s="147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7">
        <v>3810</v>
      </c>
      <c r="I8" s="128">
        <v>14</v>
      </c>
      <c r="J8" s="326" t="s">
        <v>32</v>
      </c>
      <c r="K8" s="189">
        <f t="shared" si="0"/>
        <v>14</v>
      </c>
      <c r="L8" s="371">
        <v>3664</v>
      </c>
      <c r="M8" s="147"/>
      <c r="N8" s="144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7">
        <v>3143</v>
      </c>
      <c r="I9" s="128">
        <v>25</v>
      </c>
      <c r="J9" s="326" t="s">
        <v>42</v>
      </c>
      <c r="K9" s="189">
        <f t="shared" si="0"/>
        <v>25</v>
      </c>
      <c r="L9" s="371">
        <v>4042</v>
      </c>
      <c r="M9" s="147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7">
        <v>2408</v>
      </c>
      <c r="I10" s="128">
        <v>13</v>
      </c>
      <c r="J10" s="326" t="s">
        <v>7</v>
      </c>
      <c r="K10" s="189">
        <f t="shared" si="0"/>
        <v>13</v>
      </c>
      <c r="L10" s="371">
        <v>6731</v>
      </c>
      <c r="M10" s="147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7">
        <v>2114</v>
      </c>
      <c r="I11" s="128">
        <v>12</v>
      </c>
      <c r="J11" s="326" t="s">
        <v>31</v>
      </c>
      <c r="K11" s="189">
        <f t="shared" si="0"/>
        <v>12</v>
      </c>
      <c r="L11" s="371">
        <v>2068</v>
      </c>
      <c r="M11" s="147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7">
        <v>1384</v>
      </c>
      <c r="I12" s="128">
        <v>9</v>
      </c>
      <c r="J12" s="326" t="s">
        <v>28</v>
      </c>
      <c r="K12" s="189">
        <f t="shared" si="0"/>
        <v>9</v>
      </c>
      <c r="L12" s="371">
        <v>1422</v>
      </c>
      <c r="M12" s="147"/>
      <c r="O12" s="1"/>
      <c r="Q12" s="1"/>
      <c r="R12" s="64"/>
      <c r="S12" s="31"/>
      <c r="T12" s="31"/>
      <c r="U12" s="14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4">
        <v>1371</v>
      </c>
      <c r="I13" s="220">
        <v>22</v>
      </c>
      <c r="J13" s="331" t="s">
        <v>39</v>
      </c>
      <c r="K13" s="389">
        <f t="shared" si="0"/>
        <v>22</v>
      </c>
      <c r="L13" s="342">
        <v>1997</v>
      </c>
      <c r="M13" s="148"/>
      <c r="N13" s="149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7">
        <v>1153</v>
      </c>
      <c r="I14" s="190">
        <v>31</v>
      </c>
      <c r="J14" s="412" t="s">
        <v>47</v>
      </c>
      <c r="K14" s="126" t="s">
        <v>9</v>
      </c>
      <c r="L14" s="392">
        <v>135783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7">
        <v>911</v>
      </c>
      <c r="I15" s="128">
        <v>17</v>
      </c>
      <c r="J15" s="326" t="s">
        <v>34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7">
        <v>777</v>
      </c>
      <c r="I16" s="128">
        <v>36</v>
      </c>
      <c r="J16" s="326" t="s">
        <v>5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7">
        <v>768</v>
      </c>
      <c r="I17" s="128">
        <v>20</v>
      </c>
      <c r="J17" s="326" t="s">
        <v>37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1">
        <v>736</v>
      </c>
      <c r="I18" s="128">
        <v>26</v>
      </c>
      <c r="J18" s="326" t="s">
        <v>43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8">
        <v>424</v>
      </c>
      <c r="I19" s="128">
        <v>6</v>
      </c>
      <c r="J19" s="326" t="s">
        <v>25</v>
      </c>
      <c r="K19" s="1"/>
      <c r="L19" s="72" t="s">
        <v>104</v>
      </c>
      <c r="M19" s="143" t="s">
        <v>92</v>
      </c>
      <c r="N19" s="57" t="s">
        <v>112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7">
        <v>409</v>
      </c>
      <c r="I20" s="128">
        <v>39</v>
      </c>
      <c r="J20" s="326" t="s">
        <v>52</v>
      </c>
      <c r="K20" s="189">
        <f>SUM(I4)</f>
        <v>33</v>
      </c>
      <c r="L20" s="326" t="s">
        <v>0</v>
      </c>
      <c r="M20" s="336">
        <v>70824</v>
      </c>
      <c r="N20" s="138">
        <f>SUM(H4)</f>
        <v>82683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59</v>
      </c>
      <c r="B21" s="83" t="s">
        <v>76</v>
      </c>
      <c r="C21" s="83" t="s">
        <v>220</v>
      </c>
      <c r="D21" s="83" t="s">
        <v>204</v>
      </c>
      <c r="E21" s="83" t="s">
        <v>74</v>
      </c>
      <c r="F21" s="83" t="s">
        <v>73</v>
      </c>
      <c r="G21" s="84" t="s">
        <v>75</v>
      </c>
      <c r="H21" s="137">
        <v>279</v>
      </c>
      <c r="I21" s="128">
        <v>21</v>
      </c>
      <c r="J21" s="326" t="s">
        <v>38</v>
      </c>
      <c r="K21" s="189">
        <f aca="true" t="shared" si="1" ref="K21:K29">SUM(I5)</f>
        <v>40</v>
      </c>
      <c r="L21" s="326" t="s">
        <v>2</v>
      </c>
      <c r="M21" s="337">
        <v>21921</v>
      </c>
      <c r="N21" s="138">
        <f aca="true" t="shared" si="2" ref="N21:N29">SUM(H5)</f>
        <v>18518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6" t="s">
        <v>0</v>
      </c>
      <c r="C22" s="58">
        <f>SUM(H4)</f>
        <v>82683</v>
      </c>
      <c r="D22" s="150">
        <f>SUM(L4)</f>
        <v>73045</v>
      </c>
      <c r="E22" s="79">
        <f aca="true" t="shared" si="3" ref="E22:E31">SUM(N20/M20*100)</f>
        <v>116.74432395798036</v>
      </c>
      <c r="F22" s="73">
        <f aca="true" t="shared" si="4" ref="F22:F32">SUM(C22/D22*100)</f>
        <v>113.1946060647546</v>
      </c>
      <c r="G22" s="86"/>
      <c r="H22" s="417">
        <v>180</v>
      </c>
      <c r="I22" s="128">
        <v>18</v>
      </c>
      <c r="J22" s="326" t="s">
        <v>35</v>
      </c>
      <c r="K22" s="189">
        <f t="shared" si="1"/>
        <v>34</v>
      </c>
      <c r="L22" s="326" t="s">
        <v>1</v>
      </c>
      <c r="M22" s="337">
        <v>17189</v>
      </c>
      <c r="N22" s="138">
        <f t="shared" si="2"/>
        <v>13843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6" t="s">
        <v>2</v>
      </c>
      <c r="C23" s="58">
        <f aca="true" t="shared" si="5" ref="C23:C31">SUM(H5)</f>
        <v>18518</v>
      </c>
      <c r="D23" s="150">
        <f aca="true" t="shared" si="6" ref="D23:D31">SUM(L5)</f>
        <v>10832</v>
      </c>
      <c r="E23" s="79">
        <f t="shared" si="3"/>
        <v>84.47607317184435</v>
      </c>
      <c r="F23" s="73">
        <f t="shared" si="4"/>
        <v>170.95642540620383</v>
      </c>
      <c r="G23" s="86"/>
      <c r="H23" s="137">
        <v>92</v>
      </c>
      <c r="I23" s="128">
        <v>38</v>
      </c>
      <c r="J23" s="326" t="s">
        <v>51</v>
      </c>
      <c r="K23" s="189">
        <f t="shared" si="1"/>
        <v>24</v>
      </c>
      <c r="L23" s="326" t="s">
        <v>41</v>
      </c>
      <c r="M23" s="337">
        <v>3486</v>
      </c>
      <c r="N23" s="138">
        <f t="shared" si="2"/>
        <v>5574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6" t="s">
        <v>1</v>
      </c>
      <c r="C24" s="58">
        <f t="shared" si="5"/>
        <v>13843</v>
      </c>
      <c r="D24" s="150">
        <f t="shared" si="6"/>
        <v>16240</v>
      </c>
      <c r="E24" s="79">
        <f t="shared" si="3"/>
        <v>80.53406248181977</v>
      </c>
      <c r="F24" s="73">
        <f t="shared" si="4"/>
        <v>85.24014778325123</v>
      </c>
      <c r="G24" s="86"/>
      <c r="H24" s="137">
        <v>51</v>
      </c>
      <c r="I24" s="128">
        <v>2</v>
      </c>
      <c r="J24" s="326" t="s">
        <v>6</v>
      </c>
      <c r="K24" s="189">
        <f t="shared" si="1"/>
        <v>14</v>
      </c>
      <c r="L24" s="326" t="s">
        <v>32</v>
      </c>
      <c r="M24" s="337">
        <v>6884</v>
      </c>
      <c r="N24" s="138">
        <f t="shared" si="2"/>
        <v>3810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6" t="s">
        <v>41</v>
      </c>
      <c r="C25" s="58">
        <f t="shared" si="5"/>
        <v>5574</v>
      </c>
      <c r="D25" s="150">
        <f t="shared" si="6"/>
        <v>6392</v>
      </c>
      <c r="E25" s="79">
        <f t="shared" si="3"/>
        <v>159.89672977624784</v>
      </c>
      <c r="F25" s="73">
        <f t="shared" si="4"/>
        <v>87.20275344180224</v>
      </c>
      <c r="G25" s="86"/>
      <c r="H25" s="137">
        <v>37</v>
      </c>
      <c r="I25" s="128">
        <v>11</v>
      </c>
      <c r="J25" s="326" t="s">
        <v>30</v>
      </c>
      <c r="K25" s="189">
        <f t="shared" si="1"/>
        <v>25</v>
      </c>
      <c r="L25" s="326" t="s">
        <v>42</v>
      </c>
      <c r="M25" s="337">
        <v>4028</v>
      </c>
      <c r="N25" s="138">
        <f t="shared" si="2"/>
        <v>3143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6" t="s">
        <v>32</v>
      </c>
      <c r="C26" s="58">
        <f t="shared" si="5"/>
        <v>3810</v>
      </c>
      <c r="D26" s="150">
        <f t="shared" si="6"/>
        <v>3664</v>
      </c>
      <c r="E26" s="79">
        <f t="shared" si="3"/>
        <v>55.345729227193495</v>
      </c>
      <c r="F26" s="73">
        <f t="shared" si="4"/>
        <v>103.98471615720524</v>
      </c>
      <c r="G26" s="96"/>
      <c r="H26" s="137">
        <v>36</v>
      </c>
      <c r="I26" s="128">
        <v>29</v>
      </c>
      <c r="J26" s="326" t="s">
        <v>183</v>
      </c>
      <c r="K26" s="189">
        <f t="shared" si="1"/>
        <v>13</v>
      </c>
      <c r="L26" s="326" t="s">
        <v>7</v>
      </c>
      <c r="M26" s="337">
        <v>2342</v>
      </c>
      <c r="N26" s="138">
        <f t="shared" si="2"/>
        <v>2408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6" t="s">
        <v>42</v>
      </c>
      <c r="C27" s="58">
        <f t="shared" si="5"/>
        <v>3143</v>
      </c>
      <c r="D27" s="150">
        <f t="shared" si="6"/>
        <v>4042</v>
      </c>
      <c r="E27" s="79">
        <f t="shared" si="3"/>
        <v>78.02879841112215</v>
      </c>
      <c r="F27" s="73">
        <f t="shared" si="4"/>
        <v>77.75853537852548</v>
      </c>
      <c r="G27" s="100"/>
      <c r="H27" s="137">
        <v>10</v>
      </c>
      <c r="I27" s="128">
        <v>32</v>
      </c>
      <c r="J27" s="326" t="s">
        <v>48</v>
      </c>
      <c r="K27" s="189">
        <f t="shared" si="1"/>
        <v>12</v>
      </c>
      <c r="L27" s="326" t="s">
        <v>31</v>
      </c>
      <c r="M27" s="337">
        <v>992</v>
      </c>
      <c r="N27" s="138">
        <f t="shared" si="2"/>
        <v>2114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6" t="s">
        <v>7</v>
      </c>
      <c r="C28" s="58">
        <f t="shared" si="5"/>
        <v>2408</v>
      </c>
      <c r="D28" s="150">
        <f t="shared" si="6"/>
        <v>6731</v>
      </c>
      <c r="E28" s="79">
        <f t="shared" si="3"/>
        <v>102.81810418445774</v>
      </c>
      <c r="F28" s="73">
        <f t="shared" si="4"/>
        <v>35.77477343633932</v>
      </c>
      <c r="G28" s="86"/>
      <c r="H28" s="137">
        <v>8</v>
      </c>
      <c r="I28" s="128">
        <v>16</v>
      </c>
      <c r="J28" s="326" t="s">
        <v>3</v>
      </c>
      <c r="K28" s="189">
        <f t="shared" si="1"/>
        <v>9</v>
      </c>
      <c r="L28" s="326" t="s">
        <v>28</v>
      </c>
      <c r="M28" s="337">
        <v>1604</v>
      </c>
      <c r="N28" s="138">
        <f t="shared" si="2"/>
        <v>1384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6" t="s">
        <v>31</v>
      </c>
      <c r="C29" s="58">
        <f t="shared" si="5"/>
        <v>2114</v>
      </c>
      <c r="D29" s="150">
        <f t="shared" si="6"/>
        <v>2068</v>
      </c>
      <c r="E29" s="79">
        <f t="shared" si="3"/>
        <v>213.1048387096774</v>
      </c>
      <c r="F29" s="73">
        <f t="shared" si="4"/>
        <v>102.22437137330755</v>
      </c>
      <c r="G29" s="97"/>
      <c r="H29" s="137">
        <v>5</v>
      </c>
      <c r="I29" s="128">
        <v>15</v>
      </c>
      <c r="J29" s="326" t="s">
        <v>33</v>
      </c>
      <c r="K29" s="389">
        <f t="shared" si="1"/>
        <v>22</v>
      </c>
      <c r="L29" s="331" t="s">
        <v>39</v>
      </c>
      <c r="M29" s="390">
        <v>1121</v>
      </c>
      <c r="N29" s="138">
        <f t="shared" si="2"/>
        <v>1371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6" t="s">
        <v>28</v>
      </c>
      <c r="C30" s="58">
        <f t="shared" si="5"/>
        <v>1384</v>
      </c>
      <c r="D30" s="150">
        <f t="shared" si="6"/>
        <v>1422</v>
      </c>
      <c r="E30" s="79">
        <f t="shared" si="3"/>
        <v>86.28428927680798</v>
      </c>
      <c r="F30" s="73">
        <f t="shared" si="4"/>
        <v>97.32770745428974</v>
      </c>
      <c r="G30" s="96"/>
      <c r="H30" s="137">
        <v>2</v>
      </c>
      <c r="I30" s="128">
        <v>23</v>
      </c>
      <c r="J30" s="326" t="s">
        <v>40</v>
      </c>
      <c r="K30" s="180"/>
      <c r="L30" s="331" t="s">
        <v>175</v>
      </c>
      <c r="M30" s="391">
        <v>137514</v>
      </c>
      <c r="N30" s="138">
        <f>SUM(H44)</f>
        <v>140727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1" t="s">
        <v>39</v>
      </c>
      <c r="C31" s="58">
        <f t="shared" si="5"/>
        <v>1371</v>
      </c>
      <c r="D31" s="150">
        <f t="shared" si="6"/>
        <v>1997</v>
      </c>
      <c r="E31" s="80">
        <f t="shared" si="3"/>
        <v>122.30151650312222</v>
      </c>
      <c r="F31" s="87">
        <f t="shared" si="4"/>
        <v>68.6529794692038</v>
      </c>
      <c r="G31" s="99"/>
      <c r="H31" s="137">
        <v>1</v>
      </c>
      <c r="I31" s="128">
        <v>4</v>
      </c>
      <c r="J31" s="326" t="s">
        <v>23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82</v>
      </c>
      <c r="C32" s="91">
        <f>SUM(H44)</f>
        <v>140727</v>
      </c>
      <c r="D32" s="91">
        <f>SUM(L14)</f>
        <v>135783</v>
      </c>
      <c r="E32" s="92">
        <f>SUM(N30/M30*100)</f>
        <v>102.33648937562721</v>
      </c>
      <c r="F32" s="87">
        <f t="shared" si="4"/>
        <v>103.64110382006584</v>
      </c>
      <c r="G32" s="95"/>
      <c r="H32" s="138">
        <v>0</v>
      </c>
      <c r="I32" s="128">
        <v>1</v>
      </c>
      <c r="J32" s="326" t="s">
        <v>4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7">
        <v>0</v>
      </c>
      <c r="I33" s="128">
        <v>3</v>
      </c>
      <c r="J33" s="326" t="s">
        <v>22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1">
        <v>0</v>
      </c>
      <c r="I34" s="128">
        <v>5</v>
      </c>
      <c r="J34" s="326" t="s">
        <v>24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8">
        <v>0</v>
      </c>
      <c r="I35" s="128">
        <v>7</v>
      </c>
      <c r="J35" s="326" t="s">
        <v>26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7">
        <v>0</v>
      </c>
      <c r="I36" s="128">
        <v>8</v>
      </c>
      <c r="J36" s="326" t="s">
        <v>27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7">
        <v>0</v>
      </c>
      <c r="I37" s="128">
        <v>10</v>
      </c>
      <c r="J37" s="326" t="s">
        <v>29</v>
      </c>
      <c r="K37" s="61"/>
      <c r="L37" s="31"/>
      <c r="Q37" s="1"/>
      <c r="R37" s="64"/>
      <c r="S37" s="31"/>
      <c r="T37" s="31"/>
      <c r="U37" s="31"/>
      <c r="V37" s="140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7">
        <v>0</v>
      </c>
      <c r="I38" s="128">
        <v>19</v>
      </c>
      <c r="J38" s="326" t="s">
        <v>36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7">
        <v>0</v>
      </c>
      <c r="I39" s="128">
        <v>27</v>
      </c>
      <c r="J39" s="326" t="s">
        <v>44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7">
        <v>0</v>
      </c>
      <c r="I40" s="128">
        <v>28</v>
      </c>
      <c r="J40" s="326" t="s">
        <v>45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7">
        <v>0</v>
      </c>
      <c r="I41" s="128">
        <v>30</v>
      </c>
      <c r="J41" s="326" t="s">
        <v>46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7">
        <v>0</v>
      </c>
      <c r="I42" s="128">
        <v>35</v>
      </c>
      <c r="J42" s="326" t="s">
        <v>49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7">
        <v>0</v>
      </c>
      <c r="I43" s="128">
        <v>37</v>
      </c>
      <c r="J43" s="326" t="s">
        <v>50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5">
        <f>SUM(H4:H43)</f>
        <v>140727</v>
      </c>
      <c r="I44" s="5"/>
      <c r="J44" s="325" t="s">
        <v>201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0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72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395" t="s">
        <v>220</v>
      </c>
      <c r="I48" s="5"/>
      <c r="J48" s="382" t="s">
        <v>199</v>
      </c>
      <c r="K48" s="126"/>
      <c r="L48" s="406" t="s">
        <v>209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194</v>
      </c>
      <c r="I49" s="5"/>
      <c r="J49" s="238" t="s">
        <v>21</v>
      </c>
      <c r="K49" s="151"/>
      <c r="L49" s="145" t="s">
        <v>194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8">
        <v>17686</v>
      </c>
      <c r="I50" s="326">
        <v>16</v>
      </c>
      <c r="J50" s="325" t="s">
        <v>3</v>
      </c>
      <c r="K50" s="192">
        <f>SUM(I50)</f>
        <v>16</v>
      </c>
      <c r="L50" s="407">
        <v>20883</v>
      </c>
      <c r="M50" s="123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7">
        <v>15082</v>
      </c>
      <c r="I51" s="326">
        <v>36</v>
      </c>
      <c r="J51" s="325" t="s">
        <v>5</v>
      </c>
      <c r="K51" s="192">
        <f aca="true" t="shared" si="7" ref="K51:K59">SUM(I51)</f>
        <v>36</v>
      </c>
      <c r="L51" s="408">
        <v>23004</v>
      </c>
      <c r="M51" s="123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7">
        <v>12575</v>
      </c>
      <c r="I52" s="326">
        <v>17</v>
      </c>
      <c r="J52" s="325" t="s">
        <v>34</v>
      </c>
      <c r="K52" s="192">
        <f t="shared" si="7"/>
        <v>17</v>
      </c>
      <c r="L52" s="408">
        <v>15405</v>
      </c>
      <c r="M52" s="123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7">
        <v>11875</v>
      </c>
      <c r="I53" s="326">
        <v>38</v>
      </c>
      <c r="J53" s="325" t="s">
        <v>51</v>
      </c>
      <c r="K53" s="192">
        <f t="shared" si="7"/>
        <v>38</v>
      </c>
      <c r="L53" s="408">
        <v>8474</v>
      </c>
      <c r="M53" s="123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59</v>
      </c>
      <c r="B54" s="83" t="s">
        <v>76</v>
      </c>
      <c r="C54" s="83" t="s">
        <v>220</v>
      </c>
      <c r="D54" s="83" t="s">
        <v>204</v>
      </c>
      <c r="E54" s="83" t="s">
        <v>74</v>
      </c>
      <c r="F54" s="83" t="s">
        <v>73</v>
      </c>
      <c r="G54" s="84" t="s">
        <v>75</v>
      </c>
      <c r="H54" s="137">
        <v>10113</v>
      </c>
      <c r="I54" s="326">
        <v>26</v>
      </c>
      <c r="J54" s="325" t="s">
        <v>43</v>
      </c>
      <c r="K54" s="192">
        <f t="shared" si="7"/>
        <v>26</v>
      </c>
      <c r="L54" s="408">
        <v>19569</v>
      </c>
      <c r="M54" s="123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5" t="s">
        <v>3</v>
      </c>
      <c r="C55" s="58">
        <f>SUM(H50)</f>
        <v>17686</v>
      </c>
      <c r="D55" s="9">
        <f>SUM(L50)</f>
        <v>20883</v>
      </c>
      <c r="E55" s="73">
        <f>SUM(N66/M66*100)</f>
        <v>80.68062588385565</v>
      </c>
      <c r="F55" s="73">
        <f aca="true" t="shared" si="8" ref="F55:F65">SUM(C55/D55*100)</f>
        <v>84.69089690178613</v>
      </c>
      <c r="G55" s="86"/>
      <c r="H55" s="137">
        <v>8412</v>
      </c>
      <c r="I55" s="326">
        <v>33</v>
      </c>
      <c r="J55" s="325" t="s">
        <v>0</v>
      </c>
      <c r="K55" s="192">
        <f t="shared" si="7"/>
        <v>33</v>
      </c>
      <c r="L55" s="408">
        <v>12659</v>
      </c>
      <c r="M55" s="123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5" t="s">
        <v>5</v>
      </c>
      <c r="C56" s="58">
        <f aca="true" t="shared" si="9" ref="C56:C64">SUM(H51)</f>
        <v>15082</v>
      </c>
      <c r="D56" s="9">
        <f aca="true" t="shared" si="10" ref="D56:D63">SUM(L51)</f>
        <v>23004</v>
      </c>
      <c r="E56" s="73">
        <f aca="true" t="shared" si="11" ref="E56:E65">SUM(N67/M67*100)</f>
        <v>77.83454611136915</v>
      </c>
      <c r="F56" s="73">
        <f t="shared" si="8"/>
        <v>65.56251086767519</v>
      </c>
      <c r="G56" s="86"/>
      <c r="H56" s="137">
        <v>8069</v>
      </c>
      <c r="I56" s="326">
        <v>40</v>
      </c>
      <c r="J56" s="325" t="s">
        <v>2</v>
      </c>
      <c r="K56" s="192">
        <f t="shared" si="7"/>
        <v>40</v>
      </c>
      <c r="L56" s="408">
        <v>8293</v>
      </c>
      <c r="M56" s="123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5" t="s">
        <v>34</v>
      </c>
      <c r="C57" s="58">
        <f t="shared" si="9"/>
        <v>12575</v>
      </c>
      <c r="D57" s="9">
        <f t="shared" si="10"/>
        <v>15405</v>
      </c>
      <c r="E57" s="73">
        <f t="shared" si="11"/>
        <v>64.60645293875874</v>
      </c>
      <c r="F57" s="73">
        <f t="shared" si="8"/>
        <v>81.62934112301201</v>
      </c>
      <c r="G57" s="86"/>
      <c r="H57" s="137">
        <v>5574</v>
      </c>
      <c r="I57" s="325">
        <v>25</v>
      </c>
      <c r="J57" s="325" t="s">
        <v>42</v>
      </c>
      <c r="K57" s="192">
        <f t="shared" si="7"/>
        <v>25</v>
      </c>
      <c r="L57" s="408">
        <v>7147</v>
      </c>
      <c r="M57" s="123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5" t="s">
        <v>51</v>
      </c>
      <c r="C58" s="58">
        <f t="shared" si="9"/>
        <v>11875</v>
      </c>
      <c r="D58" s="9">
        <f t="shared" si="10"/>
        <v>8474</v>
      </c>
      <c r="E58" s="73">
        <f t="shared" si="11"/>
        <v>98.11616954474097</v>
      </c>
      <c r="F58" s="73">
        <f t="shared" si="8"/>
        <v>140.13452914798205</v>
      </c>
      <c r="G58" s="86"/>
      <c r="H58" s="229">
        <v>5030</v>
      </c>
      <c r="I58" s="434">
        <v>24</v>
      </c>
      <c r="J58" s="329" t="s">
        <v>41</v>
      </c>
      <c r="K58" s="192">
        <f t="shared" si="7"/>
        <v>24</v>
      </c>
      <c r="L58" s="408">
        <v>6755</v>
      </c>
      <c r="M58" s="123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5" t="s">
        <v>43</v>
      </c>
      <c r="C59" s="58">
        <f t="shared" si="9"/>
        <v>10113</v>
      </c>
      <c r="D59" s="9">
        <f t="shared" si="10"/>
        <v>19569</v>
      </c>
      <c r="E59" s="73">
        <f t="shared" si="11"/>
        <v>91.77783827933568</v>
      </c>
      <c r="F59" s="73">
        <f t="shared" si="8"/>
        <v>51.678675456078494</v>
      </c>
      <c r="G59" s="96"/>
      <c r="H59" s="221">
        <v>3009</v>
      </c>
      <c r="I59" s="331">
        <v>30</v>
      </c>
      <c r="J59" s="330" t="s">
        <v>192</v>
      </c>
      <c r="K59" s="192">
        <f t="shared" si="7"/>
        <v>30</v>
      </c>
      <c r="L59" s="409">
        <v>8293</v>
      </c>
      <c r="M59" s="123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5" t="s">
        <v>0</v>
      </c>
      <c r="C60" s="58">
        <f t="shared" si="9"/>
        <v>8412</v>
      </c>
      <c r="D60" s="9">
        <f t="shared" si="10"/>
        <v>12659</v>
      </c>
      <c r="E60" s="73">
        <f t="shared" si="11"/>
        <v>90.80310880829016</v>
      </c>
      <c r="F60" s="73">
        <f t="shared" si="8"/>
        <v>66.45074650446323</v>
      </c>
      <c r="G60" s="86"/>
      <c r="H60" s="137">
        <v>2590</v>
      </c>
      <c r="I60" s="412">
        <v>37</v>
      </c>
      <c r="J60" s="375" t="s">
        <v>50</v>
      </c>
      <c r="K60" s="126" t="s">
        <v>9</v>
      </c>
      <c r="L60" s="410">
        <v>144362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5" t="s">
        <v>2</v>
      </c>
      <c r="C61" s="58">
        <f t="shared" si="9"/>
        <v>8069</v>
      </c>
      <c r="D61" s="9">
        <f t="shared" si="10"/>
        <v>8293</v>
      </c>
      <c r="E61" s="73">
        <f t="shared" si="11"/>
        <v>99.48218468746147</v>
      </c>
      <c r="F61" s="73">
        <f t="shared" si="8"/>
        <v>97.29892680573978</v>
      </c>
      <c r="G61" s="86"/>
      <c r="H61" s="137">
        <v>2534</v>
      </c>
      <c r="I61" s="326">
        <v>35</v>
      </c>
      <c r="J61" s="325" t="s">
        <v>49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5" t="s">
        <v>42</v>
      </c>
      <c r="C62" s="58">
        <f t="shared" si="9"/>
        <v>5574</v>
      </c>
      <c r="D62" s="9">
        <f t="shared" si="10"/>
        <v>7147</v>
      </c>
      <c r="E62" s="73">
        <f t="shared" si="11"/>
        <v>109.40137389597643</v>
      </c>
      <c r="F62" s="73">
        <f t="shared" si="8"/>
        <v>77.99076535609346</v>
      </c>
      <c r="G62" s="97"/>
      <c r="H62" s="137">
        <v>2048</v>
      </c>
      <c r="I62" s="326">
        <v>34</v>
      </c>
      <c r="J62" s="325" t="s">
        <v>1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29" t="s">
        <v>41</v>
      </c>
      <c r="C63" s="58">
        <f t="shared" si="9"/>
        <v>5030</v>
      </c>
      <c r="D63" s="9">
        <f t="shared" si="10"/>
        <v>6755</v>
      </c>
      <c r="E63" s="73">
        <f t="shared" si="11"/>
        <v>105.91703516529796</v>
      </c>
      <c r="F63" s="73">
        <f t="shared" si="8"/>
        <v>74.46336047372317</v>
      </c>
      <c r="G63" s="96"/>
      <c r="H63" s="137">
        <v>1791</v>
      </c>
      <c r="I63" s="325">
        <v>39</v>
      </c>
      <c r="J63" s="325" t="s">
        <v>52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0" t="s">
        <v>192</v>
      </c>
      <c r="C64" s="58">
        <f t="shared" si="9"/>
        <v>3009</v>
      </c>
      <c r="D64" s="9">
        <v>2945</v>
      </c>
      <c r="E64" s="81">
        <f t="shared" si="11"/>
        <v>78.99711210291414</v>
      </c>
      <c r="F64" s="81">
        <f t="shared" si="8"/>
        <v>102.17317487266553</v>
      </c>
      <c r="G64" s="99"/>
      <c r="H64" s="191">
        <v>1255</v>
      </c>
      <c r="I64" s="325">
        <v>15</v>
      </c>
      <c r="J64" s="325" t="s">
        <v>33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82</v>
      </c>
      <c r="C65" s="91">
        <f>SUM(H90)</f>
        <v>112697</v>
      </c>
      <c r="D65" s="91">
        <f>SUM(L60)</f>
        <v>144362</v>
      </c>
      <c r="E65" s="94">
        <f t="shared" si="11"/>
        <v>82.94777904537592</v>
      </c>
      <c r="F65" s="94">
        <f t="shared" si="8"/>
        <v>78.06555741815713</v>
      </c>
      <c r="G65" s="95"/>
      <c r="H65" s="138">
        <v>1200</v>
      </c>
      <c r="I65" s="325">
        <v>18</v>
      </c>
      <c r="J65" s="325" t="s">
        <v>35</v>
      </c>
      <c r="K65" s="1"/>
      <c r="L65" s="411" t="s">
        <v>199</v>
      </c>
      <c r="M65" s="233" t="s">
        <v>120</v>
      </c>
      <c r="N65" t="s">
        <v>112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7">
        <v>1177</v>
      </c>
      <c r="I66" s="326">
        <v>29</v>
      </c>
      <c r="J66" s="325" t="s">
        <v>183</v>
      </c>
      <c r="K66" s="183">
        <f>SUM(I50)</f>
        <v>16</v>
      </c>
      <c r="L66" s="325" t="s">
        <v>3</v>
      </c>
      <c r="M66" s="345">
        <v>21921</v>
      </c>
      <c r="N66" s="138">
        <f>SUM(H50)</f>
        <v>17686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7">
        <v>1111</v>
      </c>
      <c r="I67" s="325">
        <v>9</v>
      </c>
      <c r="J67" s="325" t="s">
        <v>28</v>
      </c>
      <c r="K67" s="183">
        <f aca="true" t="shared" si="12" ref="K67:K75">SUM(I51)</f>
        <v>36</v>
      </c>
      <c r="L67" s="325" t="s">
        <v>5</v>
      </c>
      <c r="M67" s="346">
        <v>19377</v>
      </c>
      <c r="N67" s="138">
        <f aca="true" t="shared" si="13" ref="N67:N75">SUM(H51)</f>
        <v>15082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7">
        <v>328</v>
      </c>
      <c r="I68" s="325">
        <v>22</v>
      </c>
      <c r="J68" s="325" t="s">
        <v>39</v>
      </c>
      <c r="K68" s="183">
        <f t="shared" si="12"/>
        <v>17</v>
      </c>
      <c r="L68" s="325" t="s">
        <v>34</v>
      </c>
      <c r="M68" s="346">
        <v>19464</v>
      </c>
      <c r="N68" s="138">
        <f t="shared" si="13"/>
        <v>12575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7">
        <v>310</v>
      </c>
      <c r="I69" s="325">
        <v>1</v>
      </c>
      <c r="J69" s="325" t="s">
        <v>4</v>
      </c>
      <c r="K69" s="183">
        <f t="shared" si="12"/>
        <v>38</v>
      </c>
      <c r="L69" s="325" t="s">
        <v>51</v>
      </c>
      <c r="M69" s="346">
        <v>12103</v>
      </c>
      <c r="N69" s="138">
        <f t="shared" si="13"/>
        <v>11875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7">
        <v>251</v>
      </c>
      <c r="I70" s="325">
        <v>13</v>
      </c>
      <c r="J70" s="325" t="s">
        <v>7</v>
      </c>
      <c r="K70" s="183">
        <f t="shared" si="12"/>
        <v>26</v>
      </c>
      <c r="L70" s="325" t="s">
        <v>43</v>
      </c>
      <c r="M70" s="346">
        <v>11019</v>
      </c>
      <c r="N70" s="138">
        <f t="shared" si="13"/>
        <v>10113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7">
        <v>148</v>
      </c>
      <c r="I71" s="325">
        <v>28</v>
      </c>
      <c r="J71" s="325" t="s">
        <v>45</v>
      </c>
      <c r="K71" s="183">
        <f t="shared" si="12"/>
        <v>33</v>
      </c>
      <c r="L71" s="325" t="s">
        <v>0</v>
      </c>
      <c r="M71" s="346">
        <v>9264</v>
      </c>
      <c r="N71" s="138">
        <f t="shared" si="13"/>
        <v>8412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7">
        <v>122</v>
      </c>
      <c r="I72" s="325">
        <v>21</v>
      </c>
      <c r="J72" s="325" t="s">
        <v>38</v>
      </c>
      <c r="K72" s="183">
        <f t="shared" si="12"/>
        <v>40</v>
      </c>
      <c r="L72" s="325" t="s">
        <v>2</v>
      </c>
      <c r="M72" s="346">
        <v>8111</v>
      </c>
      <c r="N72" s="138">
        <f t="shared" si="13"/>
        <v>8069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7">
        <v>112</v>
      </c>
      <c r="I73" s="325">
        <v>27</v>
      </c>
      <c r="J73" s="325" t="s">
        <v>44</v>
      </c>
      <c r="K73" s="183">
        <f t="shared" si="12"/>
        <v>25</v>
      </c>
      <c r="L73" s="325" t="s">
        <v>42</v>
      </c>
      <c r="M73" s="346">
        <v>5095</v>
      </c>
      <c r="N73" s="138">
        <f t="shared" si="13"/>
        <v>5574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7">
        <v>109</v>
      </c>
      <c r="I74" s="326">
        <v>14</v>
      </c>
      <c r="J74" s="325" t="s">
        <v>32</v>
      </c>
      <c r="K74" s="183">
        <f t="shared" si="12"/>
        <v>24</v>
      </c>
      <c r="L74" s="329" t="s">
        <v>41</v>
      </c>
      <c r="M74" s="346">
        <v>4749</v>
      </c>
      <c r="N74" s="138">
        <f t="shared" si="13"/>
        <v>5030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7">
        <v>80</v>
      </c>
      <c r="I75" s="325">
        <v>4</v>
      </c>
      <c r="J75" s="325" t="s">
        <v>23</v>
      </c>
      <c r="K75" s="183">
        <f t="shared" si="12"/>
        <v>30</v>
      </c>
      <c r="L75" s="330" t="s">
        <v>192</v>
      </c>
      <c r="M75" s="347">
        <v>3809</v>
      </c>
      <c r="N75" s="138">
        <f t="shared" si="13"/>
        <v>3009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7">
        <v>41</v>
      </c>
      <c r="I76" s="325">
        <v>3</v>
      </c>
      <c r="J76" s="325" t="s">
        <v>22</v>
      </c>
      <c r="K76" s="5"/>
      <c r="L76" s="330" t="s">
        <v>213</v>
      </c>
      <c r="M76" s="348">
        <v>135865</v>
      </c>
      <c r="N76" s="344">
        <f>SUM(H90)</f>
        <v>112697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7">
        <v>40</v>
      </c>
      <c r="I77" s="325">
        <v>7</v>
      </c>
      <c r="J77" s="325" t="s">
        <v>26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8">
        <v>15</v>
      </c>
      <c r="I78" s="325">
        <v>11</v>
      </c>
      <c r="J78" s="325" t="s">
        <v>30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7">
        <v>8</v>
      </c>
      <c r="I79" s="325">
        <v>23</v>
      </c>
      <c r="J79" s="325" t="s">
        <v>40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1">
        <v>1</v>
      </c>
      <c r="I80" s="325">
        <v>19</v>
      </c>
      <c r="J80" s="325" t="s">
        <v>36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8">
        <v>1</v>
      </c>
      <c r="I81" s="325">
        <v>20</v>
      </c>
      <c r="J81" s="325" t="s">
        <v>37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7">
        <v>0</v>
      </c>
      <c r="I82" s="325">
        <v>2</v>
      </c>
      <c r="J82" s="325" t="s">
        <v>6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7">
        <v>0</v>
      </c>
      <c r="I83" s="325">
        <v>5</v>
      </c>
      <c r="J83" s="325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7">
        <v>0</v>
      </c>
      <c r="I84" s="325">
        <v>6</v>
      </c>
      <c r="J84" s="325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7">
        <v>0</v>
      </c>
      <c r="I85" s="325">
        <v>8</v>
      </c>
      <c r="J85" s="325" t="s">
        <v>27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7">
        <v>0</v>
      </c>
      <c r="I86" s="325">
        <v>10</v>
      </c>
      <c r="J86" s="325" t="s">
        <v>29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7">
        <v>0</v>
      </c>
      <c r="I87" s="326">
        <v>12</v>
      </c>
      <c r="J87" s="326" t="s">
        <v>31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7">
        <v>0</v>
      </c>
      <c r="I88" s="325">
        <v>31</v>
      </c>
      <c r="J88" s="325" t="s">
        <v>47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7">
        <v>0</v>
      </c>
      <c r="I89" s="325">
        <v>32</v>
      </c>
      <c r="J89" s="325" t="s">
        <v>48</v>
      </c>
      <c r="K89" s="61"/>
      <c r="L89" s="31"/>
    </row>
    <row r="90" spans="8:12" ht="13.5" customHeight="1">
      <c r="H90" s="185">
        <f>SUM(H50:H89)</f>
        <v>112697</v>
      </c>
      <c r="I90" s="5"/>
      <c r="J90" s="10" t="s">
        <v>71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1" t="s">
        <v>233</v>
      </c>
      <c r="B1" s="461"/>
      <c r="C1" s="461"/>
      <c r="D1" s="461"/>
      <c r="E1" s="461"/>
      <c r="F1" s="461"/>
      <c r="G1" s="461"/>
      <c r="I1" s="157" t="s">
        <v>98</v>
      </c>
    </row>
    <row r="2" spans="1:12" ht="13.5">
      <c r="A2" s="1"/>
      <c r="B2" s="1"/>
      <c r="C2" s="1"/>
      <c r="D2" s="1"/>
      <c r="E2" s="1"/>
      <c r="F2" s="1"/>
      <c r="G2" s="1"/>
      <c r="I2" s="235" t="s">
        <v>220</v>
      </c>
      <c r="J2" s="235" t="s">
        <v>225</v>
      </c>
      <c r="K2" s="232" t="s">
        <v>204</v>
      </c>
      <c r="L2" s="232" t="s">
        <v>210</v>
      </c>
    </row>
    <row r="3" spans="9:12" ht="13.5">
      <c r="I3" s="42" t="s">
        <v>115</v>
      </c>
      <c r="J3" s="184">
        <v>208124</v>
      </c>
      <c r="K3" s="42" t="s">
        <v>115</v>
      </c>
      <c r="L3" s="196">
        <v>231094</v>
      </c>
    </row>
    <row r="4" spans="9:12" ht="13.5">
      <c r="I4" s="42" t="s">
        <v>167</v>
      </c>
      <c r="J4" s="184">
        <v>127023</v>
      </c>
      <c r="K4" s="42" t="s">
        <v>167</v>
      </c>
      <c r="L4" s="196">
        <v>102600</v>
      </c>
    </row>
    <row r="5" spans="9:12" ht="13.5">
      <c r="I5" s="42" t="s">
        <v>169</v>
      </c>
      <c r="J5" s="184">
        <v>92054</v>
      </c>
      <c r="K5" s="42" t="s">
        <v>169</v>
      </c>
      <c r="L5" s="196">
        <v>122500</v>
      </c>
    </row>
    <row r="6" spans="9:12" ht="13.5">
      <c r="I6" s="42" t="s">
        <v>164</v>
      </c>
      <c r="J6" s="184">
        <v>82064</v>
      </c>
      <c r="K6" s="42" t="s">
        <v>164</v>
      </c>
      <c r="L6" s="196">
        <v>80703</v>
      </c>
    </row>
    <row r="7" spans="9:12" ht="13.5">
      <c r="I7" s="42" t="s">
        <v>118</v>
      </c>
      <c r="J7" s="184">
        <v>66762</v>
      </c>
      <c r="K7" s="42" t="s">
        <v>118</v>
      </c>
      <c r="L7" s="196">
        <v>71849</v>
      </c>
    </row>
    <row r="8" spans="9:12" ht="13.5">
      <c r="I8" s="42" t="s">
        <v>166</v>
      </c>
      <c r="J8" s="184">
        <v>52630</v>
      </c>
      <c r="K8" s="42" t="s">
        <v>166</v>
      </c>
      <c r="L8" s="196">
        <v>60642</v>
      </c>
    </row>
    <row r="9" spans="9:12" ht="13.5">
      <c r="I9" s="112" t="s">
        <v>181</v>
      </c>
      <c r="J9" s="184">
        <v>47689</v>
      </c>
      <c r="K9" s="112" t="s">
        <v>181</v>
      </c>
      <c r="L9" s="196">
        <v>53050</v>
      </c>
    </row>
    <row r="10" spans="9:12" ht="13.5">
      <c r="I10" s="112" t="s">
        <v>177</v>
      </c>
      <c r="J10" s="184">
        <v>43590</v>
      </c>
      <c r="K10" s="112" t="s">
        <v>177</v>
      </c>
      <c r="L10" s="196">
        <v>40625</v>
      </c>
    </row>
    <row r="11" spans="9:12" ht="13.5">
      <c r="I11" s="112" t="s">
        <v>168</v>
      </c>
      <c r="J11" s="184">
        <v>42089</v>
      </c>
      <c r="K11" s="112" t="s">
        <v>168</v>
      </c>
      <c r="L11" s="196">
        <v>37961</v>
      </c>
    </row>
    <row r="12" spans="9:12" ht="14.25" thickBot="1">
      <c r="I12" s="112" t="s">
        <v>180</v>
      </c>
      <c r="J12" s="193">
        <v>42000</v>
      </c>
      <c r="K12" s="112" t="s">
        <v>180</v>
      </c>
      <c r="L12" s="197">
        <v>37912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29" t="s">
        <v>8</v>
      </c>
      <c r="J13" s="199">
        <v>1140428</v>
      </c>
      <c r="K13" s="37" t="s">
        <v>19</v>
      </c>
      <c r="L13" s="201">
        <v>1177281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225</v>
      </c>
      <c r="K23" t="s">
        <v>225</v>
      </c>
      <c r="L23" s="22" t="s">
        <v>92</v>
      </c>
      <c r="M23" s="8"/>
    </row>
    <row r="24" spans="9:14" ht="13.5">
      <c r="I24" s="184">
        <f aca="true" t="shared" si="0" ref="I24:I33">SUM(J3)</f>
        <v>208124</v>
      </c>
      <c r="J24" s="42" t="s">
        <v>115</v>
      </c>
      <c r="K24" s="184">
        <f>SUM(I24)</f>
        <v>208124</v>
      </c>
      <c r="L24" s="223">
        <v>202846</v>
      </c>
      <c r="M24" s="152"/>
      <c r="N24" s="1"/>
    </row>
    <row r="25" spans="9:14" ht="13.5">
      <c r="I25" s="184">
        <f t="shared" si="0"/>
        <v>127023</v>
      </c>
      <c r="J25" s="42" t="s">
        <v>167</v>
      </c>
      <c r="K25" s="184">
        <f aca="true" t="shared" si="1" ref="K25:K33">SUM(I25)</f>
        <v>127023</v>
      </c>
      <c r="L25" s="223">
        <v>94618</v>
      </c>
      <c r="M25" s="205"/>
      <c r="N25" s="1"/>
    </row>
    <row r="26" spans="9:14" ht="13.5">
      <c r="I26" s="184">
        <f t="shared" si="0"/>
        <v>92054</v>
      </c>
      <c r="J26" s="42" t="s">
        <v>169</v>
      </c>
      <c r="K26" s="184">
        <f t="shared" si="1"/>
        <v>92054</v>
      </c>
      <c r="L26" s="223">
        <v>90157</v>
      </c>
      <c r="M26" s="152"/>
      <c r="N26" s="1"/>
    </row>
    <row r="27" spans="9:14" ht="13.5">
      <c r="I27" s="184">
        <f t="shared" si="0"/>
        <v>82064</v>
      </c>
      <c r="J27" s="42" t="s">
        <v>164</v>
      </c>
      <c r="K27" s="184">
        <f t="shared" si="1"/>
        <v>82064</v>
      </c>
      <c r="L27" s="223">
        <v>81538</v>
      </c>
      <c r="M27" s="152"/>
      <c r="N27" s="1"/>
    </row>
    <row r="28" spans="9:14" ht="13.5">
      <c r="I28" s="184">
        <f t="shared" si="0"/>
        <v>66762</v>
      </c>
      <c r="J28" s="42" t="s">
        <v>118</v>
      </c>
      <c r="K28" s="184">
        <f t="shared" si="1"/>
        <v>66762</v>
      </c>
      <c r="L28" s="223">
        <v>68269</v>
      </c>
      <c r="M28" s="152"/>
      <c r="N28" s="2"/>
    </row>
    <row r="29" spans="9:14" ht="13.5">
      <c r="I29" s="184">
        <f t="shared" si="0"/>
        <v>52630</v>
      </c>
      <c r="J29" s="42" t="s">
        <v>166</v>
      </c>
      <c r="K29" s="184">
        <f t="shared" si="1"/>
        <v>52630</v>
      </c>
      <c r="L29" s="223">
        <v>59494</v>
      </c>
      <c r="M29" s="152"/>
      <c r="N29" s="1"/>
    </row>
    <row r="30" spans="9:14" ht="13.5">
      <c r="I30" s="184">
        <f t="shared" si="0"/>
        <v>47689</v>
      </c>
      <c r="J30" s="112" t="s">
        <v>181</v>
      </c>
      <c r="K30" s="184">
        <f t="shared" si="1"/>
        <v>47689</v>
      </c>
      <c r="L30" s="223">
        <v>46180</v>
      </c>
      <c r="M30" s="152"/>
      <c r="N30" s="1"/>
    </row>
    <row r="31" spans="9:14" ht="13.5">
      <c r="I31" s="184">
        <f t="shared" si="0"/>
        <v>43590</v>
      </c>
      <c r="J31" s="112" t="s">
        <v>177</v>
      </c>
      <c r="K31" s="184">
        <f t="shared" si="1"/>
        <v>43590</v>
      </c>
      <c r="L31" s="223">
        <v>44446</v>
      </c>
      <c r="M31" s="152"/>
      <c r="N31" s="1"/>
    </row>
    <row r="32" spans="9:14" ht="13.5">
      <c r="I32" s="184">
        <f t="shared" si="0"/>
        <v>42089</v>
      </c>
      <c r="J32" s="112" t="s">
        <v>168</v>
      </c>
      <c r="K32" s="184">
        <f t="shared" si="1"/>
        <v>42089</v>
      </c>
      <c r="L32" s="224">
        <v>43470</v>
      </c>
      <c r="M32" s="152"/>
      <c r="N32" s="39"/>
    </row>
    <row r="33" spans="9:14" ht="13.5">
      <c r="I33" s="184">
        <f t="shared" si="0"/>
        <v>42000</v>
      </c>
      <c r="J33" s="112" t="s">
        <v>180</v>
      </c>
      <c r="K33" s="184">
        <f t="shared" si="1"/>
        <v>42000</v>
      </c>
      <c r="L33" s="223">
        <v>35771</v>
      </c>
      <c r="M33" s="152"/>
      <c r="N33" s="39"/>
    </row>
    <row r="34" spans="8:12" ht="14.25" thickBot="1">
      <c r="H34" s="8"/>
      <c r="I34" s="194">
        <f>SUM(J13-(I24+I25+I26+I27+I28+I29+I30+I31+I32+I33))</f>
        <v>336403</v>
      </c>
      <c r="J34" s="195" t="s">
        <v>100</v>
      </c>
      <c r="K34" s="194">
        <f>SUM(I34)</f>
        <v>336403</v>
      </c>
      <c r="L34" s="194" t="s">
        <v>117</v>
      </c>
    </row>
    <row r="35" spans="8:12" ht="15.75" thickBot="1" thickTop="1">
      <c r="H35" s="8"/>
      <c r="I35" s="174">
        <f>SUM(I24:I34)</f>
        <v>1140428</v>
      </c>
      <c r="J35" s="218" t="s">
        <v>9</v>
      </c>
      <c r="K35" s="198">
        <f>SUM(J13)</f>
        <v>1140428</v>
      </c>
      <c r="L35" s="222">
        <v>1111466</v>
      </c>
    </row>
    <row r="36" ht="14.25" thickTop="1"/>
    <row r="37" spans="9:11" ht="13.5">
      <c r="I37" s="41" t="s">
        <v>210</v>
      </c>
      <c r="J37" s="41"/>
      <c r="K37" s="41" t="s">
        <v>210</v>
      </c>
    </row>
    <row r="38" spans="9:11" ht="13.5">
      <c r="I38" s="196">
        <f>SUM(L3)</f>
        <v>231094</v>
      </c>
      <c r="J38" s="42" t="s">
        <v>115</v>
      </c>
      <c r="K38" s="196">
        <f>SUM(I38)</f>
        <v>231094</v>
      </c>
    </row>
    <row r="39" spans="9:11" ht="13.5">
      <c r="I39" s="196">
        <f aca="true" t="shared" si="2" ref="I39:I47">SUM(L4)</f>
        <v>102600</v>
      </c>
      <c r="J39" s="42" t="s">
        <v>167</v>
      </c>
      <c r="K39" s="196">
        <f aca="true" t="shared" si="3" ref="K39:K47">SUM(I39)</f>
        <v>102600</v>
      </c>
    </row>
    <row r="40" spans="9:11" ht="13.5">
      <c r="I40" s="196">
        <f t="shared" si="2"/>
        <v>122500</v>
      </c>
      <c r="J40" s="42" t="s">
        <v>169</v>
      </c>
      <c r="K40" s="196">
        <f t="shared" si="3"/>
        <v>122500</v>
      </c>
    </row>
    <row r="41" spans="9:11" ht="13.5">
      <c r="I41" s="196">
        <f t="shared" si="2"/>
        <v>80703</v>
      </c>
      <c r="J41" s="42" t="s">
        <v>164</v>
      </c>
      <c r="K41" s="196">
        <f t="shared" si="3"/>
        <v>80703</v>
      </c>
    </row>
    <row r="42" spans="9:11" ht="13.5">
      <c r="I42" s="196">
        <f t="shared" si="2"/>
        <v>71849</v>
      </c>
      <c r="J42" s="42" t="s">
        <v>118</v>
      </c>
      <c r="K42" s="196">
        <f t="shared" si="3"/>
        <v>71849</v>
      </c>
    </row>
    <row r="43" spans="9:11" ht="13.5">
      <c r="I43" s="196">
        <f>SUM(L8)</f>
        <v>60642</v>
      </c>
      <c r="J43" s="42" t="s">
        <v>166</v>
      </c>
      <c r="K43" s="196">
        <f t="shared" si="3"/>
        <v>60642</v>
      </c>
    </row>
    <row r="44" spans="9:11" ht="13.5">
      <c r="I44" s="196">
        <f t="shared" si="2"/>
        <v>53050</v>
      </c>
      <c r="J44" s="112" t="s">
        <v>181</v>
      </c>
      <c r="K44" s="196">
        <f t="shared" si="3"/>
        <v>53050</v>
      </c>
    </row>
    <row r="45" spans="9:11" ht="13.5">
      <c r="I45" s="196">
        <f>SUM(L10)</f>
        <v>40625</v>
      </c>
      <c r="J45" s="112" t="s">
        <v>177</v>
      </c>
      <c r="K45" s="196">
        <f t="shared" si="3"/>
        <v>40625</v>
      </c>
    </row>
    <row r="46" spans="9:13" ht="13.5">
      <c r="I46" s="196">
        <f t="shared" si="2"/>
        <v>37961</v>
      </c>
      <c r="J46" s="112" t="s">
        <v>168</v>
      </c>
      <c r="K46" s="196">
        <f t="shared" si="3"/>
        <v>37961</v>
      </c>
      <c r="M46" s="8"/>
    </row>
    <row r="47" spans="9:13" ht="14.25" thickBot="1">
      <c r="I47" s="196">
        <f t="shared" si="2"/>
        <v>37912</v>
      </c>
      <c r="J47" s="112" t="s">
        <v>180</v>
      </c>
      <c r="K47" s="196">
        <f t="shared" si="3"/>
        <v>37912</v>
      </c>
      <c r="M47" s="8"/>
    </row>
    <row r="48" spans="9:11" ht="15" thickBot="1" thickTop="1">
      <c r="I48" s="171">
        <f>SUM(L13-(I38+I39+I40+I41+I42+I43+I44+I45+I46+I47))</f>
        <v>338345</v>
      </c>
      <c r="J48" s="112" t="s">
        <v>218</v>
      </c>
      <c r="K48" s="172">
        <f>SUM(I48)</f>
        <v>338345</v>
      </c>
    </row>
    <row r="49" spans="9:12" ht="15" thickBot="1" thickTop="1">
      <c r="I49" s="416">
        <f>SUM(I38:I48)</f>
        <v>1177281</v>
      </c>
      <c r="J49" s="173"/>
      <c r="K49" s="200">
        <f>SUM(L13)</f>
        <v>1177281</v>
      </c>
      <c r="L49" s="8"/>
    </row>
    <row r="50" ht="15" thickBot="1" thickTop="1"/>
    <row r="51" spans="1:9" ht="13.5">
      <c r="A51" s="42" t="s">
        <v>60</v>
      </c>
      <c r="B51" s="28" t="s">
        <v>61</v>
      </c>
      <c r="C51" s="83" t="s">
        <v>220</v>
      </c>
      <c r="D51" s="83" t="s">
        <v>204</v>
      </c>
      <c r="E51" s="28" t="s">
        <v>54</v>
      </c>
      <c r="F51" s="28" t="s">
        <v>62</v>
      </c>
      <c r="G51" s="28" t="s">
        <v>110</v>
      </c>
      <c r="I51" s="8"/>
    </row>
    <row r="52" spans="1:11" ht="13.5">
      <c r="A52" s="28">
        <v>1</v>
      </c>
      <c r="B52" s="42" t="s">
        <v>115</v>
      </c>
      <c r="C52" s="6">
        <f aca="true" t="shared" si="4" ref="C52:C61">SUM(J3)</f>
        <v>208124</v>
      </c>
      <c r="D52" s="6">
        <f aca="true" t="shared" si="5" ref="D52:D61">SUM(I38)</f>
        <v>231094</v>
      </c>
      <c r="E52" s="43">
        <f aca="true" t="shared" si="6" ref="E52:E61">SUM(K24/L24*100)</f>
        <v>102.60197391124302</v>
      </c>
      <c r="F52" s="43">
        <f aca="true" t="shared" si="7" ref="F52:F62">SUM(C52/D52*100)</f>
        <v>90.06032177382363</v>
      </c>
      <c r="G52" s="42"/>
      <c r="I52" s="8"/>
      <c r="K52" s="8"/>
    </row>
    <row r="53" spans="1:9" ht="13.5">
      <c r="A53" s="28">
        <v>2</v>
      </c>
      <c r="B53" s="42" t="s">
        <v>167</v>
      </c>
      <c r="C53" s="6">
        <f t="shared" si="4"/>
        <v>127023</v>
      </c>
      <c r="D53" s="6">
        <f t="shared" si="5"/>
        <v>102600</v>
      </c>
      <c r="E53" s="43">
        <f t="shared" si="6"/>
        <v>134.24824029254475</v>
      </c>
      <c r="F53" s="43">
        <f t="shared" si="7"/>
        <v>123.80409356725146</v>
      </c>
      <c r="G53" s="42"/>
      <c r="I53" s="8"/>
    </row>
    <row r="54" spans="1:9" ht="13.5">
      <c r="A54" s="28">
        <v>3</v>
      </c>
      <c r="B54" s="42" t="s">
        <v>169</v>
      </c>
      <c r="C54" s="6">
        <f t="shared" si="4"/>
        <v>92054</v>
      </c>
      <c r="D54" s="6">
        <f t="shared" si="5"/>
        <v>122500</v>
      </c>
      <c r="E54" s="43">
        <f t="shared" si="6"/>
        <v>102.1041072795235</v>
      </c>
      <c r="F54" s="43">
        <f t="shared" si="7"/>
        <v>75.1461224489796</v>
      </c>
      <c r="G54" s="42"/>
      <c r="I54" s="8"/>
    </row>
    <row r="55" spans="1:7" ht="13.5">
      <c r="A55" s="28">
        <v>4</v>
      </c>
      <c r="B55" s="42" t="s">
        <v>164</v>
      </c>
      <c r="C55" s="6">
        <f t="shared" si="4"/>
        <v>82064</v>
      </c>
      <c r="D55" s="6">
        <f t="shared" si="5"/>
        <v>80703</v>
      </c>
      <c r="E55" s="43">
        <f t="shared" si="6"/>
        <v>100.6450979911207</v>
      </c>
      <c r="F55" s="43">
        <f t="shared" si="7"/>
        <v>101.6864304920511</v>
      </c>
      <c r="G55" s="42"/>
    </row>
    <row r="56" spans="1:7" ht="13.5">
      <c r="A56" s="28">
        <v>5</v>
      </c>
      <c r="B56" s="42" t="s">
        <v>118</v>
      </c>
      <c r="C56" s="6">
        <f t="shared" si="4"/>
        <v>66762</v>
      </c>
      <c r="D56" s="6">
        <f t="shared" si="5"/>
        <v>71849</v>
      </c>
      <c r="E56" s="43">
        <f t="shared" si="6"/>
        <v>97.79255591849888</v>
      </c>
      <c r="F56" s="43">
        <f t="shared" si="7"/>
        <v>92.91987362385001</v>
      </c>
      <c r="G56" s="42"/>
    </row>
    <row r="57" spans="1:7" ht="13.5">
      <c r="A57" s="28">
        <v>6</v>
      </c>
      <c r="B57" s="42" t="s">
        <v>166</v>
      </c>
      <c r="C57" s="6">
        <f t="shared" si="4"/>
        <v>52630</v>
      </c>
      <c r="D57" s="6">
        <f t="shared" si="5"/>
        <v>60642</v>
      </c>
      <c r="E57" s="43">
        <f t="shared" si="6"/>
        <v>88.4627021212223</v>
      </c>
      <c r="F57" s="43">
        <f t="shared" si="7"/>
        <v>86.78803469542561</v>
      </c>
      <c r="G57" s="42"/>
    </row>
    <row r="58" spans="1:7" ht="13.5">
      <c r="A58" s="28">
        <v>7</v>
      </c>
      <c r="B58" s="112" t="s">
        <v>181</v>
      </c>
      <c r="C58" s="6">
        <f t="shared" si="4"/>
        <v>47689</v>
      </c>
      <c r="D58" s="6">
        <f t="shared" si="5"/>
        <v>53050</v>
      </c>
      <c r="E58" s="43">
        <f t="shared" si="6"/>
        <v>103.26764833261153</v>
      </c>
      <c r="F58" s="43">
        <f t="shared" si="7"/>
        <v>89.89443920829406</v>
      </c>
      <c r="G58" s="42"/>
    </row>
    <row r="59" spans="1:7" ht="13.5">
      <c r="A59" s="28">
        <v>8</v>
      </c>
      <c r="B59" s="112" t="s">
        <v>177</v>
      </c>
      <c r="C59" s="6">
        <f t="shared" si="4"/>
        <v>43590</v>
      </c>
      <c r="D59" s="6">
        <f t="shared" si="5"/>
        <v>40625</v>
      </c>
      <c r="E59" s="43">
        <f t="shared" si="6"/>
        <v>98.07406740764073</v>
      </c>
      <c r="F59" s="43">
        <f t="shared" si="7"/>
        <v>107.29846153846154</v>
      </c>
      <c r="G59" s="42"/>
    </row>
    <row r="60" spans="1:7" ht="13.5">
      <c r="A60" s="28">
        <v>9</v>
      </c>
      <c r="B60" s="112" t="s">
        <v>168</v>
      </c>
      <c r="C60" s="6">
        <f t="shared" si="4"/>
        <v>42089</v>
      </c>
      <c r="D60" s="6">
        <f t="shared" si="5"/>
        <v>37961</v>
      </c>
      <c r="E60" s="43">
        <f t="shared" si="6"/>
        <v>96.82309638831377</v>
      </c>
      <c r="F60" s="43">
        <f t="shared" si="7"/>
        <v>110.87431837938936</v>
      </c>
      <c r="G60" s="42"/>
    </row>
    <row r="61" spans="1:7" ht="14.25" thickBot="1">
      <c r="A61" s="117">
        <v>10</v>
      </c>
      <c r="B61" s="112" t="s">
        <v>180</v>
      </c>
      <c r="C61" s="120">
        <f t="shared" si="4"/>
        <v>42000</v>
      </c>
      <c r="D61" s="120">
        <f t="shared" si="5"/>
        <v>37912</v>
      </c>
      <c r="E61" s="111">
        <f t="shared" si="6"/>
        <v>117.41354728690838</v>
      </c>
      <c r="F61" s="111">
        <f t="shared" si="7"/>
        <v>110.78286558345643</v>
      </c>
      <c r="G61" s="112"/>
    </row>
    <row r="62" spans="1:7" ht="14.25" thickTop="1">
      <c r="A62" s="216"/>
      <c r="B62" s="180" t="s">
        <v>109</v>
      </c>
      <c r="C62" s="217">
        <f>SUM(J13)</f>
        <v>1140428</v>
      </c>
      <c r="D62" s="217">
        <f>SUM(L13)</f>
        <v>1177281</v>
      </c>
      <c r="E62" s="219">
        <f>SUM(C62/L35)*100</f>
        <v>102.6057477241769</v>
      </c>
      <c r="F62" s="219">
        <f t="shared" si="7"/>
        <v>96.86965134067398</v>
      </c>
      <c r="G62" s="231">
        <v>57.9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2009-07-03T04:49:02Z</cp:lastPrinted>
  <dcterms:created xsi:type="dcterms:W3CDTF">2004-08-12T01:21:30Z</dcterms:created>
  <dcterms:modified xsi:type="dcterms:W3CDTF">2009-07-06T00:20:20Z</dcterms:modified>
  <cp:category/>
  <cp:version/>
  <cp:contentType/>
  <cp:contentStatus/>
</cp:coreProperties>
</file>