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<sst xmlns="http://schemas.openxmlformats.org/spreadsheetml/2006/main" count="1216" uniqueCount="238">
  <si>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</si>
  <si>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</si>
  <si>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</si>
  <si>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</si>
  <si>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</si>
  <si>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</si>
  <si>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</si>
  <si>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</si>
  <si>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</si>
  <si>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</si>
  <si>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</si>
  <si>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</si>
  <si>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</si>
  <si>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</si>
  <si>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</si>
  <si>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</si>
  <si>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</si>
  <si>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</si>
  <si>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</si>
  <si>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</si>
  <si>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</si>
  <si>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</si>
  <si>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</si>
  <si>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</si>
  <si>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</si>
  <si>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</si>
  <si>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</si>
  <si>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</si>
  <si>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</si>
  <si>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</si>
  <si>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</si>
  <si>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</si>
  <si>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</si>
  <si>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</si>
  <si>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</si>
  <si>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</si>
  <si>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</si>
  <si>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</si>
  <si>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</si>
  <si>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</si>
  <si>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</si>
  <si>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</si>
  <si>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</si>
  <si>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</si>
  <si>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</si>
  <si>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</si>
  <si>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</si>
  <si>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</si>
  <si>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</si>
  <si>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</si>
  <si>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</si>
  <si>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</si>
  <si>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</si>
  <si>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</si>
  <si>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</si>
  <si>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</si>
  <si>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</si>
  <si>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</si>
  <si>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</si>
  <si>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</si>
  <si>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</si>
  <si>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</si>
  <si>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</si>
  <si>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</si>
  <si>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</si>
  <si>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</si>
  <si>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</si>
  <si>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</si>
  <si>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</si>
  <si>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</si>
  <si>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</si>
  <si>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</si>
  <si>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</si>
  <si>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</si>
  <si>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</si>
  <si>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</si>
  <si>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</si>
  <si>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</si>
  <si>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</si>
  <si>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</si>
  <si>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</si>
  <si>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</si>
  <si>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</si>
  <si>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</si>
  <si>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</si>
  <si>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</si>
  <si>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</si>
  <si>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</si>
  <si>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</si>
  <si>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</si>
  <si>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</si>
  <si>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</si>
  <si>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</si>
  <si>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</si>
  <si>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</si>
  <si>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</si>
  <si>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</si>
  <si>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</si>
  <si>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</si>
  <si>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</si>
  <si>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</si>
  <si>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</si>
  <si>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</si>
  <si>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</si>
  <si>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</si>
  <si>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</si>
  <si>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</si>
  <si>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</si>
  <si>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</si>
  <si>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</si>
  <si>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</si>
  <si>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</si>
  <si>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</si>
  <si>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</si>
  <si>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</si>
  <si>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</si>
  <si>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</si>
  <si>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</si>
  <si>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</si>
  <si>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</si>
  <si>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</si>
  <si>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</si>
  <si>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</si>
  <si>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</si>
  <si>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</si>
  <si>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</si>
  <si>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</si>
  <si>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</si>
  <si>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</si>
  <si>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</si>
  <si>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</si>
  <si>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</si>
  <si>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</si>
  <si>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</si>
  <si>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</si>
  <si>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</si>
  <si>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</si>
  <si>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</si>
  <si>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</si>
  <si>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</si>
  <si>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</si>
  <si>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</si>
  <si>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</si>
  <si>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</si>
  <si>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</si>
  <si>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</si>
  <si>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</si>
  <si>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</si>
  <si>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</si>
  <si>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</si>
  <si>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</si>
  <si>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</si>
  <si>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</si>
  <si>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</si>
  <si>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</si>
  <si>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</si>
  <si>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</si>
  <si>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</si>
  <si>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</si>
  <si>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</si>
  <si>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</si>
  <si>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</si>
  <si>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</si>
  <si>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</si>
  <si>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</si>
  <si>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</si>
  <si>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</si>
  <si>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</si>
  <si>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</si>
  <si>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</si>
  <si>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</si>
  <si>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</si>
  <si>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</si>
  <si>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</si>
  <si>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</si>
  <si>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</si>
  <si>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</si>
  <si>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</si>
  <si>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</si>
  <si>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</si>
  <si>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</si>
  <si>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</si>
  <si>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</si>
  <si>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</si>
  <si>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</si>
  <si>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</si>
  <si>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</si>
  <si>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</si>
  <si>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</si>
  <si>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</si>
  <si>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</si>
  <si>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</si>
  <si>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</si>
  <si>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</si>
  <si>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</si>
  <si>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</si>
  <si>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</si>
  <si>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</si>
  <si>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</si>
  <si>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</si>
  <si>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</si>
  <si>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</si>
  <si>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</si>
  <si>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</si>
  <si>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</si>
  <si>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</si>
  <si>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</si>
  <si>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</si>
  <si>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</si>
  <si>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</si>
  <si>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</si>
  <si>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</si>
  <si>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</si>
  <si>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</si>
  <si>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</si>
  <si>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</si>
  <si>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</si>
  <si>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</si>
  <si>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</si>
  <si>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化学薬品</t>
  </si>
  <si>
    <t>ゴム製品</t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</si>
  <si>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</si>
  <si>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</si>
  <si>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</si>
  <si>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</si>
  <si>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</si>
  <si>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</si>
  <si>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</si>
  <si>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</si>
  <si>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</si>
  <si>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石油製品</t>
  </si>
  <si>
    <t>（平成21年2月分倉庫統計）</t>
  </si>
  <si>
    <t>平成21年2月</t>
  </si>
  <si>
    <t>4，294　㎡</t>
  </si>
  <si>
    <r>
      <t>123，517 m</t>
    </r>
    <r>
      <rPr>
        <sz val="8"/>
        <rFont val="ＭＳ Ｐゴシック"/>
        <family val="3"/>
      </rPr>
      <t>3</t>
    </r>
  </si>
  <si>
    <t>6，337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</si>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</sst>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38" fontId="0" fillId="0" borderId="9" xfId="16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1" xfId="16" applyNumberFormat="1" applyFill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38" fontId="0" fillId="0" borderId="11" xfId="16" applyFont="1" applyBorder="1" applyAlignment="1">
      <alignment/>
    </xf>
    <xf numFmtId="38" fontId="0" fillId="0" borderId="15" xfId="16" applyBorder="1" applyAlignment="1">
      <alignment/>
    </xf>
    <xf numFmtId="38" fontId="0" fillId="0" borderId="10" xfId="16" applyFill="1" applyBorder="1" applyAlignment="1">
      <alignment/>
    </xf>
    <xf numFmtId="38" fontId="0" fillId="0" borderId="2" xfId="16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33" xfId="16" applyFill="1" applyBorder="1" applyAlignment="1">
      <alignment/>
    </xf>
    <xf numFmtId="38" fontId="0" fillId="0" borderId="25" xfId="16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平成21年2月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177</c:v>
                </c:pt>
              </c:numCache>
            </c:numRef>
          </c:val>
        </c:ser>
        <c:gapWidth val="400"/>
        <c:axId val="8194280"/>
        <c:axId val="6639657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平成21年2月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平成21年2月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215.3</c:v>
                </c:pt>
              </c:numCache>
            </c:numRef>
          </c:val>
          <c:smooth val="0"/>
        </c:ser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1315"/>
        <c:crossesAt val="100"/>
        <c:auto val="1"/>
        <c:lblOffset val="100"/>
        <c:noMultiLvlLbl val="0"/>
      </c:catAx>
      <c:valAx>
        <c:axId val="941315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6914"/>
        <c:crossesAt val="1"/>
        <c:crossBetween val="between"/>
        <c:dispUnits/>
        <c:majorUnit val="10"/>
        <c:minorUnit val="2"/>
      </c:valAx>
      <c:catAx>
        <c:axId val="8194280"/>
        <c:scaling>
          <c:orientation val="minMax"/>
        </c:scaling>
        <c:axPos val="b"/>
        <c:delete val="1"/>
        <c:majorTickMark val="in"/>
        <c:minorTickMark val="none"/>
        <c:tickLblPos val="nextTo"/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280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東部支部平成21年2月入庫高上位１０品目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ゴム製品</c:v>
                </c:pt>
                <c:pt idx="5">
                  <c:v>非鉄金属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19839</c:v>
                </c:pt>
                <c:pt idx="1">
                  <c:v>12223</c:v>
                </c:pt>
                <c:pt idx="2">
                  <c:v>8119</c:v>
                </c:pt>
                <c:pt idx="3">
                  <c:v>4167</c:v>
                </c:pt>
                <c:pt idx="4">
                  <c:v>2980</c:v>
                </c:pt>
                <c:pt idx="5">
                  <c:v>2748</c:v>
                </c:pt>
                <c:pt idx="6">
                  <c:v>2175</c:v>
                </c:pt>
                <c:pt idx="7">
                  <c:v>1664</c:v>
                </c:pt>
                <c:pt idx="8">
                  <c:v>1001</c:v>
                </c:pt>
                <c:pt idx="9">
                  <c:v>997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ゴム製品</c:v>
                </c:pt>
                <c:pt idx="5">
                  <c:v>非鉄金属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23427</c:v>
                </c:pt>
                <c:pt idx="1">
                  <c:v>12920</c:v>
                </c:pt>
                <c:pt idx="2">
                  <c:v>12543</c:v>
                </c:pt>
                <c:pt idx="3">
                  <c:v>3556</c:v>
                </c:pt>
                <c:pt idx="4">
                  <c:v>7380</c:v>
                </c:pt>
                <c:pt idx="5">
                  <c:v>5178</c:v>
                </c:pt>
                <c:pt idx="6">
                  <c:v>10455</c:v>
                </c:pt>
                <c:pt idx="7">
                  <c:v>2290</c:v>
                </c:pt>
                <c:pt idx="8">
                  <c:v>5463</c:v>
                </c:pt>
                <c:pt idx="9">
                  <c:v>2149</c:v>
                </c:pt>
              </c:numCache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2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46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"/>
          <c:y val="0.2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飲料</c:v>
                </c:pt>
                <c:pt idx="3">
                  <c:v>雑穀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27389</c:v>
                </c:pt>
                <c:pt idx="1">
                  <c:v>23118</c:v>
                </c:pt>
                <c:pt idx="2">
                  <c:v>22790</c:v>
                </c:pt>
                <c:pt idx="3">
                  <c:v>18470</c:v>
                </c:pt>
                <c:pt idx="4">
                  <c:v>11759</c:v>
                </c:pt>
                <c:pt idx="5">
                  <c:v>10416</c:v>
                </c:pt>
                <c:pt idx="6">
                  <c:v>9435</c:v>
                </c:pt>
                <c:pt idx="7">
                  <c:v>7877</c:v>
                </c:pt>
                <c:pt idx="8">
                  <c:v>7640</c:v>
                </c:pt>
                <c:pt idx="9">
                  <c:v>7398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飲料</c:v>
                </c:pt>
                <c:pt idx="3">
                  <c:v>雑穀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20617</c:v>
                </c:pt>
                <c:pt idx="1">
                  <c:v>26317</c:v>
                </c:pt>
                <c:pt idx="2">
                  <c:v>26671</c:v>
                </c:pt>
                <c:pt idx="3">
                  <c:v>13770</c:v>
                </c:pt>
                <c:pt idx="4">
                  <c:v>14001</c:v>
                </c:pt>
                <c:pt idx="5">
                  <c:v>10959</c:v>
                </c:pt>
                <c:pt idx="6">
                  <c:v>13733</c:v>
                </c:pt>
                <c:pt idx="7">
                  <c:v>7204</c:v>
                </c:pt>
                <c:pt idx="8">
                  <c:v>8675</c:v>
                </c:pt>
                <c:pt idx="9">
                  <c:v>11289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154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化学肥料</c:v>
                </c:pt>
                <c:pt idx="8">
                  <c:v>非金属鉱物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41213</c:v>
                </c:pt>
                <c:pt idx="1">
                  <c:v>19281</c:v>
                </c:pt>
                <c:pt idx="2">
                  <c:v>16324</c:v>
                </c:pt>
                <c:pt idx="3">
                  <c:v>4716</c:v>
                </c:pt>
                <c:pt idx="4">
                  <c:v>3940</c:v>
                </c:pt>
                <c:pt idx="5">
                  <c:v>2802</c:v>
                </c:pt>
                <c:pt idx="6">
                  <c:v>2105</c:v>
                </c:pt>
                <c:pt idx="7">
                  <c:v>2080</c:v>
                </c:pt>
                <c:pt idx="8">
                  <c:v>2070</c:v>
                </c:pt>
                <c:pt idx="9">
                  <c:v>1906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化学肥料</c:v>
                </c:pt>
                <c:pt idx="8">
                  <c:v>非金属鉱物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40677</c:v>
                </c:pt>
                <c:pt idx="1">
                  <c:v>18511</c:v>
                </c:pt>
                <c:pt idx="2">
                  <c:v>11594</c:v>
                </c:pt>
                <c:pt idx="3">
                  <c:v>5787</c:v>
                </c:pt>
                <c:pt idx="4">
                  <c:v>4863</c:v>
                </c:pt>
                <c:pt idx="5">
                  <c:v>4883</c:v>
                </c:pt>
                <c:pt idx="6">
                  <c:v>4190</c:v>
                </c:pt>
                <c:pt idx="7">
                  <c:v>979</c:v>
                </c:pt>
                <c:pt idx="8">
                  <c:v>917</c:v>
                </c:pt>
                <c:pt idx="9">
                  <c:v>2319</c:v>
                </c:pt>
              </c:numCache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"/>
          <c:y val="0.184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00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75"/>
          <c:y val="0.14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鉄鋼</c:v>
                </c:pt>
                <c:pt idx="5">
                  <c:v>飲料</c:v>
                </c:pt>
                <c:pt idx="6">
                  <c:v>麦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235329</c:v>
                </c:pt>
                <c:pt idx="1">
                  <c:v>98756</c:v>
                </c:pt>
                <c:pt idx="2">
                  <c:v>81404</c:v>
                </c:pt>
                <c:pt idx="3">
                  <c:v>71103</c:v>
                </c:pt>
                <c:pt idx="4">
                  <c:v>60853</c:v>
                </c:pt>
                <c:pt idx="5">
                  <c:v>60072</c:v>
                </c:pt>
                <c:pt idx="6">
                  <c:v>56951</c:v>
                </c:pt>
                <c:pt idx="7">
                  <c:v>52218</c:v>
                </c:pt>
                <c:pt idx="8">
                  <c:v>50097</c:v>
                </c:pt>
                <c:pt idx="9">
                  <c:v>41856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鉄鋼</c:v>
                </c:pt>
                <c:pt idx="5">
                  <c:v>飲料</c:v>
                </c:pt>
                <c:pt idx="6">
                  <c:v>麦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244104</c:v>
                </c:pt>
                <c:pt idx="1">
                  <c:v>92654</c:v>
                </c:pt>
                <c:pt idx="2">
                  <c:v>80491</c:v>
                </c:pt>
                <c:pt idx="3">
                  <c:v>72104</c:v>
                </c:pt>
                <c:pt idx="4">
                  <c:v>36449</c:v>
                </c:pt>
                <c:pt idx="5">
                  <c:v>68265</c:v>
                </c:pt>
                <c:pt idx="6">
                  <c:v>54746</c:v>
                </c:pt>
                <c:pt idx="7">
                  <c:v>53988</c:v>
                </c:pt>
                <c:pt idx="8">
                  <c:v>47219</c:v>
                </c:pt>
                <c:pt idx="9">
                  <c:v>34542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5"/>
          <c:y val="0.210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鉄鋼</c:v>
                  </c:pt>
                  <c:pt idx="5">
                    <c:v>飲料</c:v>
                  </c:pt>
                  <c:pt idx="6">
                    <c:v>麦</c:v>
                  </c:pt>
                  <c:pt idx="7">
                    <c:v>その他の食料工業品</c:v>
                  </c:pt>
                  <c:pt idx="8">
                    <c:v>その他の機械</c:v>
                  </c:pt>
                  <c:pt idx="9">
                    <c:v>合成樹脂</c:v>
                  </c:pt>
                  <c:pt idx="10">
                    <c:v>その他</c:v>
                  </c:pt>
                </c:lvl>
                <c:lvl>
                  <c:pt idx="0">
                    <c:v>244,104</c:v>
                  </c:pt>
                  <c:pt idx="1">
                    <c:v>92,654</c:v>
                  </c:pt>
                  <c:pt idx="2">
                    <c:v>80,491</c:v>
                  </c:pt>
                  <c:pt idx="3">
                    <c:v>72,104</c:v>
                  </c:pt>
                  <c:pt idx="4">
                    <c:v>36,449</c:v>
                  </c:pt>
                  <c:pt idx="5">
                    <c:v>68,265</c:v>
                  </c:pt>
                  <c:pt idx="6">
                    <c:v>54,746</c:v>
                  </c:pt>
                  <c:pt idx="7">
                    <c:v>53,988</c:v>
                  </c:pt>
                  <c:pt idx="8">
                    <c:v>47,219</c:v>
                  </c:pt>
                  <c:pt idx="9">
                    <c:v>34,542</c:v>
                  </c:pt>
                  <c:pt idx="10">
                    <c:v>320,128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244104</c:v>
                </c:pt>
                <c:pt idx="1">
                  <c:v>92654</c:v>
                </c:pt>
                <c:pt idx="2">
                  <c:v>80491</c:v>
                </c:pt>
                <c:pt idx="3">
                  <c:v>72104</c:v>
                </c:pt>
                <c:pt idx="4">
                  <c:v>36449</c:v>
                </c:pt>
                <c:pt idx="5">
                  <c:v>68265</c:v>
                </c:pt>
                <c:pt idx="6">
                  <c:v>54746</c:v>
                </c:pt>
                <c:pt idx="7">
                  <c:v>53988</c:v>
                </c:pt>
                <c:pt idx="8">
                  <c:v>47219</c:v>
                </c:pt>
                <c:pt idx="9">
                  <c:v>34542</c:v>
                </c:pt>
                <c:pt idx="10">
                  <c:v>320128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鉄鋼</c:v>
                  </c:pt>
                  <c:pt idx="5">
                    <c:v>飲料</c:v>
                  </c:pt>
                  <c:pt idx="6">
                    <c:v>麦</c:v>
                  </c:pt>
                  <c:pt idx="7">
                    <c:v>その他の食料工業品</c:v>
                  </c:pt>
                  <c:pt idx="8">
                    <c:v>その他の機械</c:v>
                  </c:pt>
                  <c:pt idx="9">
                    <c:v>合成樹脂</c:v>
                  </c:pt>
                  <c:pt idx="10">
                    <c:v>その他</c:v>
                  </c:pt>
                </c:lvl>
                <c:lvl>
                  <c:pt idx="0">
                    <c:v>235,329</c:v>
                  </c:pt>
                  <c:pt idx="1">
                    <c:v>98,756</c:v>
                  </c:pt>
                  <c:pt idx="2">
                    <c:v>81,404</c:v>
                  </c:pt>
                  <c:pt idx="3">
                    <c:v>71,103</c:v>
                  </c:pt>
                  <c:pt idx="4">
                    <c:v>60,853</c:v>
                  </c:pt>
                  <c:pt idx="5">
                    <c:v>60,072</c:v>
                  </c:pt>
                  <c:pt idx="6">
                    <c:v>56,951</c:v>
                  </c:pt>
                  <c:pt idx="7">
                    <c:v>52,218</c:v>
                  </c:pt>
                  <c:pt idx="8">
                    <c:v>50,097</c:v>
                  </c:pt>
                  <c:pt idx="9">
                    <c:v>41,856</c:v>
                  </c:pt>
                  <c:pt idx="10">
                    <c:v>336,162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235329</c:v>
                </c:pt>
                <c:pt idx="1">
                  <c:v>98756</c:v>
                </c:pt>
                <c:pt idx="2">
                  <c:v>81404</c:v>
                </c:pt>
                <c:pt idx="3">
                  <c:v>71103</c:v>
                </c:pt>
                <c:pt idx="4">
                  <c:v>60853</c:v>
                </c:pt>
                <c:pt idx="5">
                  <c:v>60072</c:v>
                </c:pt>
                <c:pt idx="6">
                  <c:v>56951</c:v>
                </c:pt>
                <c:pt idx="7">
                  <c:v>52218</c:v>
                </c:pt>
                <c:pt idx="8">
                  <c:v>50097</c:v>
                </c:pt>
                <c:pt idx="9">
                  <c:v>41856</c:v>
                </c:pt>
                <c:pt idx="10">
                  <c:v>336162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東部支部平成21年2月保管残高上位１０品目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26629</c:v>
                </c:pt>
                <c:pt idx="1">
                  <c:v>10662</c:v>
                </c:pt>
                <c:pt idx="2">
                  <c:v>8520</c:v>
                </c:pt>
                <c:pt idx="3">
                  <c:v>5278</c:v>
                </c:pt>
                <c:pt idx="4">
                  <c:v>5216</c:v>
                </c:pt>
                <c:pt idx="5">
                  <c:v>4715</c:v>
                </c:pt>
                <c:pt idx="6">
                  <c:v>4470</c:v>
                </c:pt>
                <c:pt idx="7">
                  <c:v>4425</c:v>
                </c:pt>
                <c:pt idx="8">
                  <c:v>4319</c:v>
                </c:pt>
                <c:pt idx="9">
                  <c:v>3589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27055</c:v>
                </c:pt>
                <c:pt idx="1">
                  <c:v>9663</c:v>
                </c:pt>
                <c:pt idx="2">
                  <c:v>8497</c:v>
                </c:pt>
                <c:pt idx="3">
                  <c:v>7699</c:v>
                </c:pt>
                <c:pt idx="4">
                  <c:v>4917</c:v>
                </c:pt>
                <c:pt idx="5">
                  <c:v>5349</c:v>
                </c:pt>
                <c:pt idx="6">
                  <c:v>5489</c:v>
                </c:pt>
                <c:pt idx="7">
                  <c:v>4000</c:v>
                </c:pt>
                <c:pt idx="8">
                  <c:v>4156</c:v>
                </c:pt>
                <c:pt idx="9">
                  <c:v>4092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180,105</c:v>
                  </c:pt>
                  <c:pt idx="1">
                    <c:v>371,529</c:v>
                  </c:pt>
                  <c:pt idx="2">
                    <c:v>438,789</c:v>
                  </c:pt>
                  <c:pt idx="3">
                    <c:v>96,170</c:v>
                  </c:pt>
                  <c:pt idx="4">
                    <c:v>378,726</c:v>
                  </c:pt>
                  <c:pt idx="5">
                    <c:v>687,248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180105</c:v>
                </c:pt>
                <c:pt idx="1">
                  <c:v>371529</c:v>
                </c:pt>
                <c:pt idx="2">
                  <c:v>438789</c:v>
                </c:pt>
                <c:pt idx="3">
                  <c:v>96170</c:v>
                </c:pt>
                <c:pt idx="4">
                  <c:v>378726</c:v>
                </c:pt>
                <c:pt idx="5">
                  <c:v>687248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0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54170</c:v>
                </c:pt>
                <c:pt idx="1">
                  <c:v>35078</c:v>
                </c:pt>
                <c:pt idx="2">
                  <c:v>27629</c:v>
                </c:pt>
                <c:pt idx="3">
                  <c:v>27584</c:v>
                </c:pt>
                <c:pt idx="4">
                  <c:v>27046</c:v>
                </c:pt>
                <c:pt idx="5">
                  <c:v>25567</c:v>
                </c:pt>
                <c:pt idx="6">
                  <c:v>21436</c:v>
                </c:pt>
                <c:pt idx="7">
                  <c:v>18934</c:v>
                </c:pt>
                <c:pt idx="8">
                  <c:v>16803</c:v>
                </c:pt>
                <c:pt idx="9">
                  <c:v>13773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51968</c:v>
                </c:pt>
                <c:pt idx="1">
                  <c:v>35790</c:v>
                </c:pt>
                <c:pt idx="2">
                  <c:v>29143</c:v>
                </c:pt>
                <c:pt idx="3">
                  <c:v>13672</c:v>
                </c:pt>
                <c:pt idx="4">
                  <c:v>25557</c:v>
                </c:pt>
                <c:pt idx="5">
                  <c:v>25418</c:v>
                </c:pt>
                <c:pt idx="6">
                  <c:v>28409</c:v>
                </c:pt>
                <c:pt idx="7">
                  <c:v>22139</c:v>
                </c:pt>
                <c:pt idx="8">
                  <c:v>15089</c:v>
                </c:pt>
                <c:pt idx="9">
                  <c:v>11421</c:v>
                </c:pt>
              </c:numCache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7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0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1"/>
          <c:y val="0.2412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31377</c:v>
                </c:pt>
                <c:pt idx="1">
                  <c:v>14862</c:v>
                </c:pt>
                <c:pt idx="2">
                  <c:v>11624</c:v>
                </c:pt>
                <c:pt idx="3">
                  <c:v>10059</c:v>
                </c:pt>
                <c:pt idx="4">
                  <c:v>10041</c:v>
                </c:pt>
                <c:pt idx="5">
                  <c:v>9675</c:v>
                </c:pt>
                <c:pt idx="6">
                  <c:v>6342</c:v>
                </c:pt>
                <c:pt idx="7">
                  <c:v>4254</c:v>
                </c:pt>
                <c:pt idx="8">
                  <c:v>4069</c:v>
                </c:pt>
                <c:pt idx="9">
                  <c:v>3218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27129</c:v>
                </c:pt>
                <c:pt idx="1">
                  <c:v>18017</c:v>
                </c:pt>
                <c:pt idx="2">
                  <c:v>5905</c:v>
                </c:pt>
                <c:pt idx="3">
                  <c:v>6688</c:v>
                </c:pt>
                <c:pt idx="4">
                  <c:v>9896</c:v>
                </c:pt>
                <c:pt idx="5">
                  <c:v>8115</c:v>
                </c:pt>
                <c:pt idx="6">
                  <c:v>6139</c:v>
                </c:pt>
                <c:pt idx="7">
                  <c:v>6018</c:v>
                </c:pt>
                <c:pt idx="8">
                  <c:v>3052</c:v>
                </c:pt>
                <c:pt idx="9">
                  <c:v>2893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0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5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</c:numCache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64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</c:numCache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352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05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1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</c:numCache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93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平成21年2月倉庫使用状況(1～3類）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121710</c:v>
                </c:pt>
                <c:pt idx="1">
                  <c:v>223118</c:v>
                </c:pt>
                <c:pt idx="2">
                  <c:v>238502</c:v>
                </c:pt>
                <c:pt idx="3">
                  <c:v>56499</c:v>
                </c:pt>
                <c:pt idx="4">
                  <c:v>271209</c:v>
                </c:pt>
                <c:pt idx="5">
                  <c:v>427383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58395</c:v>
                </c:pt>
                <c:pt idx="1">
                  <c:v>148411</c:v>
                </c:pt>
                <c:pt idx="2">
                  <c:v>200287</c:v>
                </c:pt>
                <c:pt idx="3">
                  <c:v>39671</c:v>
                </c:pt>
                <c:pt idx="4">
                  <c:v>107517</c:v>
                </c:pt>
                <c:pt idx="5">
                  <c:v>259865</c:v>
                </c:pt>
              </c:numCache>
            </c:numRef>
          </c:val>
          <c:shape val="box"/>
        </c:ser>
        <c:overlap val="100"/>
        <c:shape val="box"/>
        <c:axId val="8471836"/>
        <c:axId val="9137661"/>
      </c:bar3D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71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0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</c:numCache>
            </c:numRef>
          </c:val>
          <c:smooth val="0"/>
        </c:ser>
        <c:axId val="30176908"/>
        <c:axId val="3156717"/>
      </c:lineChart>
      <c:catAx>
        <c:axId val="301769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69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28410454"/>
        <c:axId val="54367495"/>
      </c:lineChart>
      <c:catAx>
        <c:axId val="284104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104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9545408"/>
        <c:axId val="41690945"/>
      </c:lineChart>
      <c:catAx>
        <c:axId val="195454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54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</c:numCache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41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</c:numCache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24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160574"/>
        <c:axId val="17683119"/>
      </c:lineChart>
      <c:catAx>
        <c:axId val="541605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05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</c:numCache>
            </c:numRef>
          </c:val>
          <c:smooth val="0"/>
        </c:ser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3034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</c:numCache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95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ptCount val="12"/>
                <c:pt idx="0">
                  <c:v>80.2</c:v>
                </c:pt>
                <c:pt idx="1">
                  <c:v>91.7</c:v>
                </c:pt>
                <c:pt idx="2">
                  <c:v>105.7</c:v>
                </c:pt>
                <c:pt idx="3">
                  <c:v>109.1</c:v>
                </c:pt>
                <c:pt idx="4">
                  <c:v>113.3</c:v>
                </c:pt>
                <c:pt idx="5">
                  <c:v>119.8</c:v>
                </c:pt>
                <c:pt idx="6">
                  <c:v>115</c:v>
                </c:pt>
                <c:pt idx="7">
                  <c:v>104.6</c:v>
                </c:pt>
                <c:pt idx="8">
                  <c:v>109.5</c:v>
                </c:pt>
                <c:pt idx="9">
                  <c:v>102.3</c:v>
                </c:pt>
                <c:pt idx="10">
                  <c:v>110.6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ptCount val="12"/>
                <c:pt idx="0">
                  <c:v>79.1</c:v>
                </c:pt>
                <c:pt idx="1">
                  <c:v>83.6</c:v>
                </c:pt>
                <c:pt idx="2">
                  <c:v>100.7</c:v>
                </c:pt>
                <c:pt idx="3">
                  <c:v>101.4</c:v>
                </c:pt>
                <c:pt idx="4">
                  <c:v>89.1</c:v>
                </c:pt>
                <c:pt idx="5">
                  <c:v>96.9</c:v>
                </c:pt>
                <c:pt idx="6">
                  <c:v>101.8</c:v>
                </c:pt>
                <c:pt idx="7">
                  <c:v>95.6</c:v>
                </c:pt>
                <c:pt idx="8">
                  <c:v>106.4</c:v>
                </c:pt>
                <c:pt idx="9">
                  <c:v>99.4</c:v>
                </c:pt>
                <c:pt idx="10">
                  <c:v>111.7</c:v>
                </c:pt>
                <c:pt idx="11">
                  <c:v>117.1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ptCount val="12"/>
                <c:pt idx="0">
                  <c:v>90.7</c:v>
                </c:pt>
                <c:pt idx="1">
                  <c:v>98.4</c:v>
                </c:pt>
                <c:pt idx="2">
                  <c:v>113.3</c:v>
                </c:pt>
                <c:pt idx="3">
                  <c:v>108.9</c:v>
                </c:pt>
                <c:pt idx="4">
                  <c:v>110.8</c:v>
                </c:pt>
                <c:pt idx="5">
                  <c:v>107.2</c:v>
                </c:pt>
                <c:pt idx="6">
                  <c:v>96.5</c:v>
                </c:pt>
                <c:pt idx="7">
                  <c:v>108.5</c:v>
                </c:pt>
                <c:pt idx="8">
                  <c:v>111.9</c:v>
                </c:pt>
                <c:pt idx="9">
                  <c:v>107</c:v>
                </c:pt>
                <c:pt idx="10">
                  <c:v>105.6</c:v>
                </c:pt>
                <c:pt idx="11">
                  <c:v>107.1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ptCount val="12"/>
                <c:pt idx="0">
                  <c:v>79.6</c:v>
                </c:pt>
                <c:pt idx="1">
                  <c:v>94</c:v>
                </c:pt>
                <c:pt idx="2">
                  <c:v>112.1</c:v>
                </c:pt>
                <c:pt idx="3">
                  <c:v>110.4</c:v>
                </c:pt>
                <c:pt idx="4">
                  <c:v>105.4</c:v>
                </c:pt>
                <c:pt idx="5">
                  <c:v>101.3</c:v>
                </c:pt>
                <c:pt idx="6">
                  <c:v>114.2</c:v>
                </c:pt>
                <c:pt idx="7">
                  <c:v>99.8</c:v>
                </c:pt>
                <c:pt idx="8">
                  <c:v>97.3</c:v>
                </c:pt>
                <c:pt idx="9">
                  <c:v>100.4</c:v>
                </c:pt>
                <c:pt idx="10">
                  <c:v>89.5</c:v>
                </c:pt>
                <c:pt idx="11">
                  <c:v>104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ptCount val="12"/>
                <c:pt idx="0">
                  <c:v>79.3</c:v>
                </c:pt>
                <c:pt idx="1">
                  <c:v>84.3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2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</c:numCache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00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</c:numCache>
            </c:numRef>
          </c:val>
          <c:smooth val="0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69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</c:numCache>
            </c:numRef>
          </c:val>
          <c:smooth val="0"/>
        </c:ser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750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065434"/>
        <c:axId val="33262315"/>
      </c:lineChart>
      <c:catAx>
        <c:axId val="260654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4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</c:numCache>
            </c:numRef>
          </c:val>
          <c:smooth val="0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74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485210"/>
        <c:axId val="63258027"/>
      </c:lineChart>
      <c:catAx>
        <c:axId val="1448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852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その他の機械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97014</c:v>
                </c:pt>
                <c:pt idx="1">
                  <c:v>82741</c:v>
                </c:pt>
                <c:pt idx="2">
                  <c:v>79954</c:v>
                </c:pt>
                <c:pt idx="3">
                  <c:v>45459</c:v>
                </c:pt>
                <c:pt idx="4">
                  <c:v>34957</c:v>
                </c:pt>
                <c:pt idx="5">
                  <c:v>33398</c:v>
                </c:pt>
                <c:pt idx="6">
                  <c:v>32591</c:v>
                </c:pt>
                <c:pt idx="7">
                  <c:v>27433</c:v>
                </c:pt>
                <c:pt idx="8">
                  <c:v>26023</c:v>
                </c:pt>
                <c:pt idx="9">
                  <c:v>25091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その他の機械</c:v>
                </c:pt>
                <c:pt idx="7">
                  <c:v>麦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143202</c:v>
                </c:pt>
                <c:pt idx="1">
                  <c:v>97069</c:v>
                </c:pt>
                <c:pt idx="2">
                  <c:v>113472</c:v>
                </c:pt>
                <c:pt idx="3">
                  <c:v>46926</c:v>
                </c:pt>
                <c:pt idx="4">
                  <c:v>37955</c:v>
                </c:pt>
                <c:pt idx="5">
                  <c:v>36328</c:v>
                </c:pt>
                <c:pt idx="6">
                  <c:v>31252</c:v>
                </c:pt>
                <c:pt idx="7">
                  <c:v>21726</c:v>
                </c:pt>
                <c:pt idx="8">
                  <c:v>22571</c:v>
                </c:pt>
                <c:pt idx="9">
                  <c:v>28506</c:v>
                </c:pt>
              </c:numCache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1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136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平成21年2月入庫高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雑品</c:v>
                  </c:pt>
                  <c:pt idx="5">
                    <c:v>その他の日用品</c:v>
                  </c:pt>
                  <c:pt idx="6">
                    <c:v>その他の機械</c:v>
                  </c:pt>
                  <c:pt idx="7">
                    <c:v>麦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97,014 </c:v>
                  </c:pt>
                  <c:pt idx="1">
                    <c:v>82,741 </c:v>
                  </c:pt>
                  <c:pt idx="2">
                    <c:v>79,954 </c:v>
                  </c:pt>
                  <c:pt idx="3">
                    <c:v>45,459 </c:v>
                  </c:pt>
                  <c:pt idx="4">
                    <c:v>34,957 </c:v>
                  </c:pt>
                  <c:pt idx="5">
                    <c:v>33,398 </c:v>
                  </c:pt>
                  <c:pt idx="6">
                    <c:v>32,591 </c:v>
                  </c:pt>
                  <c:pt idx="7">
                    <c:v>27,433 </c:v>
                  </c:pt>
                  <c:pt idx="8">
                    <c:v>26,023 </c:v>
                  </c:pt>
                  <c:pt idx="9">
                    <c:v>25,091 </c:v>
                  </c:pt>
                  <c:pt idx="10">
                    <c:v>121,368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97014</c:v>
                </c:pt>
                <c:pt idx="1">
                  <c:v>82741</c:v>
                </c:pt>
                <c:pt idx="2">
                  <c:v>79954</c:v>
                </c:pt>
                <c:pt idx="3">
                  <c:v>45459</c:v>
                </c:pt>
                <c:pt idx="4">
                  <c:v>34957</c:v>
                </c:pt>
                <c:pt idx="5">
                  <c:v>33398</c:v>
                </c:pt>
                <c:pt idx="6">
                  <c:v>32591</c:v>
                </c:pt>
                <c:pt idx="7">
                  <c:v>27433</c:v>
                </c:pt>
                <c:pt idx="8">
                  <c:v>26023</c:v>
                </c:pt>
                <c:pt idx="9">
                  <c:v>25091</c:v>
                </c:pt>
                <c:pt idx="10">
                  <c:v>121368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平成20年2月入庫高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雑品</c:v>
                  </c:pt>
                  <c:pt idx="5">
                    <c:v>その他の日用品</c:v>
                  </c:pt>
                  <c:pt idx="6">
                    <c:v>その他の機械</c:v>
                  </c:pt>
                  <c:pt idx="7">
                    <c:v>麦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143,202 </c:v>
                  </c:pt>
                  <c:pt idx="1">
                    <c:v>97,069 </c:v>
                  </c:pt>
                  <c:pt idx="2">
                    <c:v>113,472 </c:v>
                  </c:pt>
                  <c:pt idx="3">
                    <c:v>46,926 </c:v>
                  </c:pt>
                  <c:pt idx="4">
                    <c:v>37,955 </c:v>
                  </c:pt>
                  <c:pt idx="5">
                    <c:v>36,328 </c:v>
                  </c:pt>
                  <c:pt idx="6">
                    <c:v>31,252 </c:v>
                  </c:pt>
                  <c:pt idx="7">
                    <c:v>21,726 </c:v>
                  </c:pt>
                  <c:pt idx="8">
                    <c:v>22,571 </c:v>
                  </c:pt>
                  <c:pt idx="9">
                    <c:v>28,506 </c:v>
                  </c:pt>
                  <c:pt idx="10">
                    <c:v>170,008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143202</c:v>
                </c:pt>
                <c:pt idx="1">
                  <c:v>97069</c:v>
                </c:pt>
                <c:pt idx="2">
                  <c:v>113472</c:v>
                </c:pt>
                <c:pt idx="3">
                  <c:v>46926</c:v>
                </c:pt>
                <c:pt idx="4">
                  <c:v>37955</c:v>
                </c:pt>
                <c:pt idx="5">
                  <c:v>36328</c:v>
                </c:pt>
                <c:pt idx="6">
                  <c:v>31252</c:v>
                </c:pt>
                <c:pt idx="7">
                  <c:v>21726</c:v>
                </c:pt>
                <c:pt idx="8">
                  <c:v>22571</c:v>
                </c:pt>
                <c:pt idx="9">
                  <c:v>28506</c:v>
                </c:pt>
                <c:pt idx="10">
                  <c:v>170008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606,028トン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749,015トン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0.77425</cdr:x>
      <cdr:y>0</cdr:y>
    </cdr:from>
    <cdr:to>
      <cdr:x>0.923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0.00575</cdr:y>
    </cdr:from>
    <cdr:to>
      <cdr:x>0.93525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0.7705</cdr:x>
      <cdr:y>0.00875</cdr:y>
    </cdr:from>
    <cdr:to>
      <cdr:x>0.91975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0.12975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0.2695</cdr:y>
    </cdr:from>
    <cdr:to>
      <cdr:x>0.80275</cdr:x>
      <cdr:y>0.4615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552575"/>
          <a:ext cx="291465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0.45275</cdr:x>
      <cdr:y>0.851</cdr:y>
    </cdr:from>
    <cdr:to>
      <cdr:x>0.751</cdr:x>
      <cdr:y>0.91875</cdr:y>
    </cdr:to>
    <cdr:sp>
      <cdr:nvSpPr>
        <cdr:cNvPr id="4" name="TextBox 5"/>
        <cdr:cNvSpPr txBox="1">
          <a:spLocks noChangeArrowheads="1"/>
        </cdr:cNvSpPr>
      </cdr:nvSpPr>
      <cdr:spPr>
        <a:xfrm>
          <a:off x="4486275" y="4895850"/>
          <a:ext cx="29527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0.12925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1，104，690トン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1，144，801トン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</cdr:y>
    </cdr:from>
    <cdr:to>
      <cdr:x>0.8905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0.85475</cdr:x>
      <cdr:y>0.028</cdr:y>
    </cdr:from>
    <cdr:to>
      <cdr:x>1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42937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0.8905</cdr:x>
      <cdr:y>0.2185</cdr:y>
    </cdr:from>
    <cdr:to>
      <cdr:x>0.9995</cdr:x>
      <cdr:y>0.647</cdr:y>
    </cdr:to>
    <cdr:sp>
      <cdr:nvSpPr>
        <cdr:cNvPr id="2" name="TextBox 8"/>
        <cdr:cNvSpPr txBox="1">
          <a:spLocks noChangeArrowheads="1"/>
        </cdr:cNvSpPr>
      </cdr:nvSpPr>
      <cdr:spPr>
        <a:xfrm>
          <a:off x="6696075" y="609600"/>
          <a:ext cx="819150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0.13475</cdr:x>
      <cdr:y>0.51</cdr:y>
    </cdr:from>
    <cdr:to>
      <cdr:x>0.2345</cdr:x>
      <cdr:y>0.60125</cdr:y>
    </cdr:to>
    <cdr:sp>
      <cdr:nvSpPr>
        <cdr:cNvPr id="3" name="TextBox 9"/>
        <cdr:cNvSpPr txBox="1">
          <a:spLocks noChangeArrowheads="1"/>
        </cdr:cNvSpPr>
      </cdr:nvSpPr>
      <cdr:spPr>
        <a:xfrm>
          <a:off x="1009650" y="1419225"/>
          <a:ext cx="7524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0.008</cdr:y>
    </cdr:from>
    <cdr:to>
      <cdr:x>0.9985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19050"/>
          <a:ext cx="1247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0.49</cdr:y>
    </cdr:from>
    <cdr:to>
      <cdr:x>1</cdr:x>
      <cdr:y>0.98825</cdr:y>
    </cdr:to>
    <cdr:sp>
      <cdr:nvSpPr>
        <cdr:cNvPr id="2" name="TextBox 8"/>
        <cdr:cNvSpPr txBox="1">
          <a:spLocks noChangeArrowheads="1"/>
        </cdr:cNvSpPr>
      </cdr:nvSpPr>
      <cdr:spPr>
        <a:xfrm>
          <a:off x="7000875" y="1209675"/>
          <a:ext cx="514350" cy="1238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0.13925</cdr:x>
      <cdr:y>0.80325</cdr:y>
    </cdr:from>
    <cdr:to>
      <cdr:x>0.23325</cdr:x>
      <cdr:y>0.90225</cdr:y>
    </cdr:to>
    <cdr:sp>
      <cdr:nvSpPr>
        <cdr:cNvPr id="3" name="TextBox 9"/>
        <cdr:cNvSpPr txBox="1">
          <a:spLocks noChangeArrowheads="1"/>
        </cdr:cNvSpPr>
      </cdr:nvSpPr>
      <cdr:spPr>
        <a:xfrm>
          <a:off x="1047750" y="1990725"/>
          <a:ext cx="704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</cdr:x>
      <cdr:y>0</cdr:y>
    </cdr:from>
    <cdr:to>
      <cdr:x>0.9995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0.9005</cdr:x>
      <cdr:y>0.379</cdr:y>
    </cdr:from>
    <cdr:to>
      <cdr:x>1</cdr:x>
      <cdr:y>0.73175</cdr:y>
    </cdr:to>
    <cdr:sp>
      <cdr:nvSpPr>
        <cdr:cNvPr id="2" name="TextBox 8"/>
        <cdr:cNvSpPr txBox="1">
          <a:spLocks noChangeArrowheads="1"/>
        </cdr:cNvSpPr>
      </cdr:nvSpPr>
      <cdr:spPr>
        <a:xfrm>
          <a:off x="6791325" y="1076325"/>
          <a:ext cx="75247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0.13975</cdr:x>
      <cdr:y>0.67</cdr:y>
    </cdr:from>
    <cdr:to>
      <cdr:x>0.239</cdr:x>
      <cdr:y>0.762</cdr:y>
    </cdr:to>
    <cdr:sp>
      <cdr:nvSpPr>
        <cdr:cNvPr id="3" name="TextBox 9"/>
        <cdr:cNvSpPr txBox="1">
          <a:spLocks noChangeArrowheads="1"/>
        </cdr:cNvSpPr>
      </cdr:nvSpPr>
      <cdr:spPr>
        <a:xfrm>
          <a:off x="1047750" y="1905000"/>
          <a:ext cx="7524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0.01375</cdr:y>
    </cdr:from>
    <cdr:to>
      <cdr:x>1</cdr:x>
      <cdr:y>0.08525</cdr:y>
    </cdr:to>
    <cdr:sp>
      <cdr:nvSpPr>
        <cdr:cNvPr id="2" name="TextBox 9"/>
        <cdr:cNvSpPr txBox="1">
          <a:spLocks noChangeArrowheads="1"/>
        </cdr:cNvSpPr>
      </cdr:nvSpPr>
      <cdr:spPr>
        <a:xfrm>
          <a:off x="6343650" y="3810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0.91825</cdr:x>
      <cdr:y>0.4675</cdr:y>
    </cdr:from>
    <cdr:to>
      <cdr:x>0.98575</cdr:x>
      <cdr:y>0.71675</cdr:y>
    </cdr:to>
    <cdr:sp>
      <cdr:nvSpPr>
        <cdr:cNvPr id="3" name="TextBox 10"/>
        <cdr:cNvSpPr txBox="1">
          <a:spLocks noChangeArrowheads="1"/>
        </cdr:cNvSpPr>
      </cdr:nvSpPr>
      <cdr:spPr>
        <a:xfrm>
          <a:off x="6896100" y="1343025"/>
          <a:ext cx="504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0.1265</cdr:x>
      <cdr:y>0.65925</cdr:y>
    </cdr:from>
    <cdr:to>
      <cdr:x>0.22275</cdr:x>
      <cdr:y>0.741</cdr:y>
    </cdr:to>
    <cdr:sp>
      <cdr:nvSpPr>
        <cdr:cNvPr id="4" name="TextBox 11"/>
        <cdr:cNvSpPr txBox="1">
          <a:spLocks noChangeArrowheads="1"/>
        </cdr:cNvSpPr>
      </cdr:nvSpPr>
      <cdr:spPr>
        <a:xfrm>
          <a:off x="942975" y="18954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219825" y="0"/>
          <a:ext cx="1533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0.45675</cdr:y>
    </cdr:from>
    <cdr:to>
      <cdr:x>0.99675</cdr:x>
      <cdr:y>0.88875</cdr:y>
    </cdr:to>
    <cdr:sp>
      <cdr:nvSpPr>
        <cdr:cNvPr id="7" name="TextBox 15"/>
        <cdr:cNvSpPr txBox="1">
          <a:spLocks noChangeArrowheads="1"/>
        </cdr:cNvSpPr>
      </cdr:nvSpPr>
      <cdr:spPr>
        <a:xfrm>
          <a:off x="6953250" y="1209675"/>
          <a:ext cx="552450" cy="1152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0.1365</cdr:x>
      <cdr:y>0.5185</cdr:y>
    </cdr:from>
    <cdr:to>
      <cdr:x>0.229</cdr:x>
      <cdr:y>0.6025</cdr:y>
    </cdr:to>
    <cdr:sp>
      <cdr:nvSpPr>
        <cdr:cNvPr id="8" name="TextBox 16"/>
        <cdr:cNvSpPr txBox="1">
          <a:spLocks noChangeArrowheads="1"/>
        </cdr:cNvSpPr>
      </cdr:nvSpPr>
      <cdr:spPr>
        <a:xfrm>
          <a:off x="1019175" y="1371600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２,１５２,５６７㎡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平成21年2月所管面積（1～3類）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0.021</cdr:y>
    </cdr:from>
    <cdr:to>
      <cdr:x>1</cdr:x>
      <cdr:y>0.126</cdr:y>
    </cdr:to>
    <cdr:sp>
      <cdr:nvSpPr>
        <cdr:cNvPr id="3" name="TextBox 11"/>
        <cdr:cNvSpPr txBox="1">
          <a:spLocks noChangeArrowheads="1"/>
        </cdr:cNvSpPr>
      </cdr:nvSpPr>
      <cdr:spPr>
        <a:xfrm>
          <a:off x="6619875" y="57150"/>
          <a:ext cx="866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0.9135</cdr:x>
      <cdr:y>0.586</cdr:y>
    </cdr:from>
    <cdr:to>
      <cdr:x>1</cdr:x>
      <cdr:y>0.88875</cdr:y>
    </cdr:to>
    <cdr:sp>
      <cdr:nvSpPr>
        <cdr:cNvPr id="4" name="TextBox 12"/>
        <cdr:cNvSpPr txBox="1">
          <a:spLocks noChangeArrowheads="1"/>
        </cdr:cNvSpPr>
      </cdr:nvSpPr>
      <cdr:spPr>
        <a:xfrm>
          <a:off x="6838950" y="1638300"/>
          <a:ext cx="647700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0.1415</cdr:x>
      <cdr:y>0.93825</cdr:y>
    </cdr:from>
    <cdr:to>
      <cdr:x>0.24075</cdr:x>
      <cdr:y>0.9785</cdr:y>
    </cdr:to>
    <cdr:sp>
      <cdr:nvSpPr>
        <cdr:cNvPr id="5" name="TextBox 13"/>
        <cdr:cNvSpPr txBox="1">
          <a:spLocks noChangeArrowheads="1"/>
        </cdr:cNvSpPr>
      </cdr:nvSpPr>
      <cdr:spPr>
        <a:xfrm>
          <a:off x="1057275" y="2619375"/>
          <a:ext cx="7429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429375" y="19050"/>
          <a:ext cx="11620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0.89625</cdr:x>
      <cdr:y>0.388</cdr:y>
    </cdr:from>
    <cdr:to>
      <cdr:x>1</cdr:x>
      <cdr:y>0.7385</cdr:y>
    </cdr:to>
    <cdr:sp>
      <cdr:nvSpPr>
        <cdr:cNvPr id="6" name="TextBox 13"/>
        <cdr:cNvSpPr txBox="1">
          <a:spLocks noChangeArrowheads="1"/>
        </cdr:cNvSpPr>
      </cdr:nvSpPr>
      <cdr:spPr>
        <a:xfrm>
          <a:off x="6810375" y="1057275"/>
          <a:ext cx="790575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0.12075</cdr:x>
      <cdr:y>0.55325</cdr:y>
    </cdr:from>
    <cdr:to>
      <cdr:x>0.21375</cdr:x>
      <cdr:y>0.642</cdr:y>
    </cdr:to>
    <cdr:sp>
      <cdr:nvSpPr>
        <cdr:cNvPr id="7" name="TextBox 14"/>
        <cdr:cNvSpPr txBox="1">
          <a:spLocks noChangeArrowheads="1"/>
        </cdr:cNvSpPr>
      </cdr:nvSpPr>
      <cdr:spPr>
        <a:xfrm>
          <a:off x="914400" y="1504950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0.82925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296025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0.887</cdr:x>
      <cdr:y>0.464</cdr:y>
    </cdr:from>
    <cdr:to>
      <cdr:x>1</cdr:x>
      <cdr:y>0.804</cdr:y>
    </cdr:to>
    <cdr:sp>
      <cdr:nvSpPr>
        <cdr:cNvPr id="9" name="TextBox 16"/>
        <cdr:cNvSpPr txBox="1">
          <a:spLocks noChangeArrowheads="1"/>
        </cdr:cNvSpPr>
      </cdr:nvSpPr>
      <cdr:spPr>
        <a:xfrm>
          <a:off x="6734175" y="1247775"/>
          <a:ext cx="857250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0.12475</cdr:x>
      <cdr:y>0.61275</cdr:y>
    </cdr:from>
    <cdr:to>
      <cdr:x>0.2175</cdr:x>
      <cdr:y>0.70225</cdr:y>
    </cdr:to>
    <cdr:sp>
      <cdr:nvSpPr>
        <cdr:cNvPr id="10" name="TextBox 17"/>
        <cdr:cNvSpPr txBox="1">
          <a:spLocks noChangeArrowheads="1"/>
        </cdr:cNvSpPr>
      </cdr:nvSpPr>
      <cdr:spPr>
        <a:xfrm>
          <a:off x="942975" y="1647825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0.878</cdr:x>
      <cdr:y>0.00375</cdr:y>
    </cdr:from>
    <cdr:to>
      <cdr:x>1</cdr:x>
      <cdr:y>0.108</cdr:y>
    </cdr:to>
    <cdr:sp>
      <cdr:nvSpPr>
        <cdr:cNvPr id="7" name="TextBox 14"/>
        <cdr:cNvSpPr txBox="1">
          <a:spLocks noChangeArrowheads="1"/>
        </cdr:cNvSpPr>
      </cdr:nvSpPr>
      <cdr:spPr>
        <a:xfrm>
          <a:off x="6677025" y="9525"/>
          <a:ext cx="923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0.93425</cdr:x>
      <cdr:y>0.40325</cdr:y>
    </cdr:from>
    <cdr:to>
      <cdr:x>0.999</cdr:x>
      <cdr:y>0.73025</cdr:y>
    </cdr:to>
    <cdr:sp>
      <cdr:nvSpPr>
        <cdr:cNvPr id="8" name="TextBox 15"/>
        <cdr:cNvSpPr txBox="1">
          <a:spLocks noChangeArrowheads="1"/>
        </cdr:cNvSpPr>
      </cdr:nvSpPr>
      <cdr:spPr>
        <a:xfrm>
          <a:off x="7105650" y="1104900"/>
          <a:ext cx="495300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0.141</cdr:x>
      <cdr:y>0.537</cdr:y>
    </cdr:from>
    <cdr:to>
      <cdr:x>0.2355</cdr:x>
      <cdr:y>0.63325</cdr:y>
    </cdr:to>
    <cdr:sp>
      <cdr:nvSpPr>
        <cdr:cNvPr id="9" name="TextBox 16"/>
        <cdr:cNvSpPr txBox="1">
          <a:spLocks noChangeArrowheads="1"/>
        </cdr:cNvSpPr>
      </cdr:nvSpPr>
      <cdr:spPr>
        <a:xfrm>
          <a:off x="1066800" y="1476375"/>
          <a:ext cx="723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0.87025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562725" y="38100"/>
          <a:ext cx="981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0.89425</cdr:x>
      <cdr:y>0.539</cdr:y>
    </cdr:from>
    <cdr:to>
      <cdr:x>0.99225</cdr:x>
      <cdr:y>0.85575</cdr:y>
    </cdr:to>
    <cdr:sp>
      <cdr:nvSpPr>
        <cdr:cNvPr id="9" name="TextBox 16"/>
        <cdr:cNvSpPr txBox="1">
          <a:spLocks noChangeArrowheads="1"/>
        </cdr:cNvSpPr>
      </cdr:nvSpPr>
      <cdr:spPr>
        <a:xfrm>
          <a:off x="6743700" y="1447800"/>
          <a:ext cx="742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0.1255</cdr:x>
      <cdr:y>0.7335</cdr:y>
    </cdr:from>
    <cdr:to>
      <cdr:x>0.21925</cdr:x>
      <cdr:y>0.822</cdr:y>
    </cdr:to>
    <cdr:sp>
      <cdr:nvSpPr>
        <cdr:cNvPr id="10" name="TextBox 17"/>
        <cdr:cNvSpPr txBox="1">
          <a:spLocks noChangeArrowheads="1"/>
        </cdr:cNvSpPr>
      </cdr:nvSpPr>
      <cdr:spPr>
        <a:xfrm>
          <a:off x="942975" y="1971675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457950" y="19050"/>
          <a:ext cx="1057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0.49825</cdr:y>
    </cdr:from>
    <cdr:to>
      <cdr:x>1</cdr:x>
      <cdr:y>0.88325</cdr:y>
    </cdr:to>
    <cdr:sp>
      <cdr:nvSpPr>
        <cdr:cNvPr id="9" name="TextBox 15"/>
        <cdr:cNvSpPr txBox="1">
          <a:spLocks noChangeArrowheads="1"/>
        </cdr:cNvSpPr>
      </cdr:nvSpPr>
      <cdr:spPr>
        <a:xfrm>
          <a:off x="7010400" y="1333500"/>
          <a:ext cx="50482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0.1335</cdr:x>
      <cdr:y>0.6235</cdr:y>
    </cdr:from>
    <cdr:to>
      <cdr:x>0.22775</cdr:x>
      <cdr:y>0.71175</cdr:y>
    </cdr:to>
    <cdr:sp>
      <cdr:nvSpPr>
        <cdr:cNvPr id="10" name="TextBox 16"/>
        <cdr:cNvSpPr txBox="1">
          <a:spLocks noChangeArrowheads="1"/>
        </cdr:cNvSpPr>
      </cdr:nvSpPr>
      <cdr:spPr>
        <a:xfrm>
          <a:off x="1000125" y="1666875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619875" y="28575"/>
          <a:ext cx="904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0.94825</cdr:x>
      <cdr:y>0.60875</cdr:y>
    </cdr:from>
    <cdr:to>
      <cdr:x>1</cdr:x>
      <cdr:y>0.9755</cdr:y>
    </cdr:to>
    <cdr:sp>
      <cdr:nvSpPr>
        <cdr:cNvPr id="8" name="TextBox 15"/>
        <cdr:cNvSpPr txBox="1">
          <a:spLocks noChangeArrowheads="1"/>
        </cdr:cNvSpPr>
      </cdr:nvSpPr>
      <cdr:spPr>
        <a:xfrm>
          <a:off x="7143750" y="1695450"/>
          <a:ext cx="39052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0.1415</cdr:x>
      <cdr:y>0.76175</cdr:y>
    </cdr:from>
    <cdr:to>
      <cdr:x>0.23675</cdr:x>
      <cdr:y>0.853</cdr:y>
    </cdr:to>
    <cdr:sp>
      <cdr:nvSpPr>
        <cdr:cNvPr id="9" name="TextBox 16"/>
        <cdr:cNvSpPr txBox="1">
          <a:spLocks noChangeArrowheads="1"/>
        </cdr:cNvSpPr>
      </cdr:nvSpPr>
      <cdr:spPr>
        <a:xfrm>
          <a:off x="1057275" y="2124075"/>
          <a:ext cx="7143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</cdr:y>
    </cdr:from>
    <cdr:to>
      <cdr:x>1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715125" y="0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0.92775</cdr:x>
      <cdr:y>0.42475</cdr:y>
    </cdr:from>
    <cdr:to>
      <cdr:x>0.99875</cdr:x>
      <cdr:y>0.8715</cdr:y>
    </cdr:to>
    <cdr:sp>
      <cdr:nvSpPr>
        <cdr:cNvPr id="9" name="TextBox 16"/>
        <cdr:cNvSpPr txBox="1">
          <a:spLocks noChangeArrowheads="1"/>
        </cdr:cNvSpPr>
      </cdr:nvSpPr>
      <cdr:spPr>
        <a:xfrm>
          <a:off x="7058025" y="1152525"/>
          <a:ext cx="54292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0.132</cdr:x>
      <cdr:y>0.55075</cdr:y>
    </cdr:from>
    <cdr:to>
      <cdr:x>0.22525</cdr:x>
      <cdr:y>0.638</cdr:y>
    </cdr:to>
    <cdr:sp>
      <cdr:nvSpPr>
        <cdr:cNvPr id="10" name="TextBox 17"/>
        <cdr:cNvSpPr txBox="1">
          <a:spLocks noChangeArrowheads="1"/>
        </cdr:cNvSpPr>
      </cdr:nvSpPr>
      <cdr:spPr>
        <a:xfrm>
          <a:off x="1000125" y="1485900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562725" y="0"/>
          <a:ext cx="1019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0.8995</cdr:x>
      <cdr:y>0.35775</cdr:y>
    </cdr:from>
    <cdr:to>
      <cdr:x>0.99875</cdr:x>
      <cdr:y>0.7005</cdr:y>
    </cdr:to>
    <cdr:sp>
      <cdr:nvSpPr>
        <cdr:cNvPr id="9" name="TextBox 21"/>
        <cdr:cNvSpPr txBox="1">
          <a:spLocks noChangeArrowheads="1"/>
        </cdr:cNvSpPr>
      </cdr:nvSpPr>
      <cdr:spPr>
        <a:xfrm>
          <a:off x="6819900" y="971550"/>
          <a:ext cx="752475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0.13925</cdr:x>
      <cdr:y>0.5115</cdr:y>
    </cdr:from>
    <cdr:to>
      <cdr:x>0.232</cdr:x>
      <cdr:y>0.601</cdr:y>
    </cdr:to>
    <cdr:sp>
      <cdr:nvSpPr>
        <cdr:cNvPr id="10" name="TextBox 23"/>
        <cdr:cNvSpPr txBox="1">
          <a:spLocks noChangeArrowheads="1"/>
        </cdr:cNvSpPr>
      </cdr:nvSpPr>
      <cdr:spPr>
        <a:xfrm>
          <a:off x="1047750" y="1390650"/>
          <a:ext cx="704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0.86425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572250" y="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0.91125</cdr:x>
      <cdr:y>0.21075</cdr:y>
    </cdr:from>
    <cdr:to>
      <cdr:x>0.97575</cdr:x>
      <cdr:y>0.51625</cdr:y>
    </cdr:to>
    <cdr:sp>
      <cdr:nvSpPr>
        <cdr:cNvPr id="9" name="TextBox 21"/>
        <cdr:cNvSpPr txBox="1">
          <a:spLocks noChangeArrowheads="1"/>
        </cdr:cNvSpPr>
      </cdr:nvSpPr>
      <cdr:spPr>
        <a:xfrm>
          <a:off x="6934200" y="581025"/>
          <a:ext cx="49530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0.1375</cdr:x>
      <cdr:y>0.53225</cdr:y>
    </cdr:from>
    <cdr:to>
      <cdr:x>0.231</cdr:x>
      <cdr:y>0.61925</cdr:y>
    </cdr:to>
    <cdr:sp>
      <cdr:nvSpPr>
        <cdr:cNvPr id="10" name="TextBox 22"/>
        <cdr:cNvSpPr txBox="1">
          <a:spLocks noChangeArrowheads="1"/>
        </cdr:cNvSpPr>
      </cdr:nvSpPr>
      <cdr:spPr>
        <a:xfrm>
          <a:off x="1038225" y="1485900"/>
          <a:ext cx="7143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600825" y="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0.91825</cdr:x>
      <cdr:y>0.4365</cdr:y>
    </cdr:from>
    <cdr:to>
      <cdr:x>1</cdr:x>
      <cdr:y>0.8985</cdr:y>
    </cdr:to>
    <cdr:sp>
      <cdr:nvSpPr>
        <cdr:cNvPr id="9" name="TextBox 15"/>
        <cdr:cNvSpPr txBox="1">
          <a:spLocks noChangeArrowheads="1"/>
        </cdr:cNvSpPr>
      </cdr:nvSpPr>
      <cdr:spPr>
        <a:xfrm>
          <a:off x="6934200" y="1219200"/>
          <a:ext cx="619125" cy="1295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0.129</cdr:x>
      <cdr:y>0.62925</cdr:y>
    </cdr:from>
    <cdr:to>
      <cdr:x>0.2245</cdr:x>
      <cdr:y>0.71375</cdr:y>
    </cdr:to>
    <cdr:sp>
      <cdr:nvSpPr>
        <cdr:cNvPr id="10" name="TextBox 16"/>
        <cdr:cNvSpPr txBox="1">
          <a:spLocks noChangeArrowheads="1"/>
        </cdr:cNvSpPr>
      </cdr:nvSpPr>
      <cdr:spPr>
        <a:xfrm>
          <a:off x="971550" y="1752600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</cdr:x>
      <cdr:y>0.01125</cdr:y>
    </cdr:from>
    <cdr:to>
      <cdr:x>1</cdr:x>
      <cdr:y>0.08975</cdr:y>
    </cdr:to>
    <cdr:sp>
      <cdr:nvSpPr>
        <cdr:cNvPr id="7" name="TextBox 7"/>
        <cdr:cNvSpPr txBox="1">
          <a:spLocks noChangeArrowheads="1"/>
        </cdr:cNvSpPr>
      </cdr:nvSpPr>
      <cdr:spPr>
        <a:xfrm>
          <a:off x="6524625" y="28575"/>
          <a:ext cx="1028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0.91275</cdr:x>
      <cdr:y>0.4245</cdr:y>
    </cdr:from>
    <cdr:to>
      <cdr:x>0.99875</cdr:x>
      <cdr:y>0.72175</cdr:y>
    </cdr:to>
    <cdr:sp>
      <cdr:nvSpPr>
        <cdr:cNvPr id="8" name="TextBox 14"/>
        <cdr:cNvSpPr txBox="1">
          <a:spLocks noChangeArrowheads="1"/>
        </cdr:cNvSpPr>
      </cdr:nvSpPr>
      <cdr:spPr>
        <a:xfrm>
          <a:off x="6886575" y="1123950"/>
          <a:ext cx="6477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0.132</cdr:x>
      <cdr:y>0.4245</cdr:y>
    </cdr:from>
    <cdr:to>
      <cdr:x>0.2255</cdr:x>
      <cdr:y>0.51575</cdr:y>
    </cdr:to>
    <cdr:sp>
      <cdr:nvSpPr>
        <cdr:cNvPr id="9" name="TextBox 15"/>
        <cdr:cNvSpPr txBox="1">
          <a:spLocks noChangeArrowheads="1"/>
        </cdr:cNvSpPr>
      </cdr:nvSpPr>
      <cdr:spPr>
        <a:xfrm>
          <a:off x="990600" y="1123950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743700" y="0"/>
          <a:ext cx="819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0.939</cdr:x>
      <cdr:y>0.329</cdr:y>
    </cdr:from>
    <cdr:to>
      <cdr:x>1</cdr:x>
      <cdr:y>0.7105</cdr:y>
    </cdr:to>
    <cdr:sp>
      <cdr:nvSpPr>
        <cdr:cNvPr id="8" name="TextBox 14"/>
        <cdr:cNvSpPr txBox="1">
          <a:spLocks noChangeArrowheads="1"/>
        </cdr:cNvSpPr>
      </cdr:nvSpPr>
      <cdr:spPr>
        <a:xfrm>
          <a:off x="7096125" y="923925"/>
          <a:ext cx="457200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0.13125</cdr:x>
      <cdr:y>0.75775</cdr:y>
    </cdr:from>
    <cdr:to>
      <cdr:x>0.22625</cdr:x>
      <cdr:y>0.84675</cdr:y>
    </cdr:to>
    <cdr:sp>
      <cdr:nvSpPr>
        <cdr:cNvPr id="9" name="TextBox 15"/>
        <cdr:cNvSpPr txBox="1">
          <a:spLocks noChangeArrowheads="1"/>
        </cdr:cNvSpPr>
      </cdr:nvSpPr>
      <cdr:spPr>
        <a:xfrm>
          <a:off x="990600" y="2133600"/>
          <a:ext cx="7143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334125" y="19050"/>
          <a:ext cx="11334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0.91875</cdr:x>
      <cdr:y>0.443</cdr:y>
    </cdr:from>
    <cdr:to>
      <cdr:x>0.99475</cdr:x>
      <cdr:y>0.74425</cdr:y>
    </cdr:to>
    <cdr:sp>
      <cdr:nvSpPr>
        <cdr:cNvPr id="2" name="TextBox 10"/>
        <cdr:cNvSpPr txBox="1">
          <a:spLocks noChangeArrowheads="1"/>
        </cdr:cNvSpPr>
      </cdr:nvSpPr>
      <cdr:spPr>
        <a:xfrm>
          <a:off x="6867525" y="1257300"/>
          <a:ext cx="57150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0.135</cdr:x>
      <cdr:y>0.76425</cdr:y>
    </cdr:from>
    <cdr:to>
      <cdr:x>0.21075</cdr:x>
      <cdr:y>0.8435</cdr:y>
    </cdr:to>
    <cdr:sp>
      <cdr:nvSpPr>
        <cdr:cNvPr id="3" name="TextBox 11"/>
        <cdr:cNvSpPr txBox="1">
          <a:spLocks noChangeArrowheads="1"/>
        </cdr:cNvSpPr>
      </cdr:nvSpPr>
      <cdr:spPr>
        <a:xfrm>
          <a:off x="1000125" y="2181225"/>
          <a:ext cx="5619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0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0.9115</cdr:x>
      <cdr:y>0.41175</cdr:y>
    </cdr:from>
    <cdr:to>
      <cdr:x>1</cdr:x>
      <cdr:y>0.96125</cdr:y>
    </cdr:to>
    <cdr:sp>
      <cdr:nvSpPr>
        <cdr:cNvPr id="2" name="TextBox 8"/>
        <cdr:cNvSpPr txBox="1">
          <a:spLocks noChangeArrowheads="1"/>
        </cdr:cNvSpPr>
      </cdr:nvSpPr>
      <cdr:spPr>
        <a:xfrm>
          <a:off x="6791325" y="1152525"/>
          <a:ext cx="657225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0.135</cdr:x>
      <cdr:y>0.51925</cdr:y>
    </cdr:from>
    <cdr:to>
      <cdr:x>0.23525</cdr:x>
      <cdr:y>0.61475</cdr:y>
    </cdr:to>
    <cdr:sp>
      <cdr:nvSpPr>
        <cdr:cNvPr id="3" name="TextBox 9"/>
        <cdr:cNvSpPr txBox="1">
          <a:spLocks noChangeArrowheads="1"/>
        </cdr:cNvSpPr>
      </cdr:nvSpPr>
      <cdr:spPr>
        <a:xfrm>
          <a:off x="1000125" y="1457325"/>
          <a:ext cx="742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34150" y="0"/>
          <a:ext cx="923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</cdr:x>
      <cdr:y>0.377</cdr:y>
    </cdr:from>
    <cdr:to>
      <cdr:x>1</cdr:x>
      <cdr:y>0.63975</cdr:y>
    </cdr:to>
    <cdr:sp>
      <cdr:nvSpPr>
        <cdr:cNvPr id="2" name="TextBox 8"/>
        <cdr:cNvSpPr txBox="1">
          <a:spLocks noChangeArrowheads="1"/>
        </cdr:cNvSpPr>
      </cdr:nvSpPr>
      <cdr:spPr>
        <a:xfrm>
          <a:off x="6924675" y="1076325"/>
          <a:ext cx="533400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0.1315</cdr:x>
      <cdr:y>0.72925</cdr:y>
    </cdr:from>
    <cdr:to>
      <cdr:x>0.235</cdr:x>
      <cdr:y>0.80575</cdr:y>
    </cdr:to>
    <cdr:sp>
      <cdr:nvSpPr>
        <cdr:cNvPr id="3" name="TextBox 9"/>
        <cdr:cNvSpPr txBox="1">
          <a:spLocks noChangeArrowheads="1"/>
        </cdr:cNvSpPr>
      </cdr:nvSpPr>
      <cdr:spPr>
        <a:xfrm>
          <a:off x="981075" y="2076450"/>
          <a:ext cx="771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0" t="s">
        <v>148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231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163</v>
      </c>
      <c r="C6" s="319"/>
      <c r="D6" s="321" t="s">
        <v>164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144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145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146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147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88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150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151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152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149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153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154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155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156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157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158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161</v>
      </c>
      <c r="E35" s="284" t="s">
        <v>162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159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160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4" t="s">
        <v>165</v>
      </c>
      <c r="B42" s="445"/>
      <c r="C42" s="445"/>
      <c r="D42" s="445"/>
      <c r="E42" s="445"/>
      <c r="F42" s="445"/>
      <c r="G42" s="445"/>
      <c r="H42" s="446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224</v>
      </c>
      <c r="D21" s="83" t="s">
        <v>207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5" t="s">
        <v>185</v>
      </c>
      <c r="C22" s="9">
        <v>26629</v>
      </c>
      <c r="D22" s="9">
        <v>27055</v>
      </c>
      <c r="E22" s="118">
        <v>94.6</v>
      </c>
      <c r="F22" s="43">
        <f>SUM(C22/D22*100)</f>
        <v>98.42542968028091</v>
      </c>
      <c r="G22" s="105"/>
    </row>
    <row r="23" spans="1:7" ht="13.5">
      <c r="A23" s="104">
        <v>2</v>
      </c>
      <c r="B23" s="175" t="s">
        <v>171</v>
      </c>
      <c r="C23" s="9">
        <v>10662</v>
      </c>
      <c r="D23" s="9">
        <v>9663</v>
      </c>
      <c r="E23" s="118">
        <v>102.7</v>
      </c>
      <c r="F23" s="43">
        <f>SUM(C23/D23*100)</f>
        <v>110.33840422229122</v>
      </c>
      <c r="G23" s="105"/>
    </row>
    <row r="24" spans="1:7" ht="13.5">
      <c r="A24" s="104">
        <v>3</v>
      </c>
      <c r="B24" s="175" t="s">
        <v>220</v>
      </c>
      <c r="C24" s="9">
        <v>8520</v>
      </c>
      <c r="D24" s="9">
        <v>8497</v>
      </c>
      <c r="E24" s="118">
        <v>96.9</v>
      </c>
      <c r="F24" s="43">
        <f aca="true" t="shared" si="0" ref="F24:F32">SUM(C24/D24*100)</f>
        <v>100.27068377074262</v>
      </c>
      <c r="G24" s="105"/>
    </row>
    <row r="25" spans="1:7" ht="13.5">
      <c r="A25" s="104">
        <v>4</v>
      </c>
      <c r="B25" s="175" t="s">
        <v>181</v>
      </c>
      <c r="C25" s="9">
        <v>5278</v>
      </c>
      <c r="D25" s="9">
        <v>7699</v>
      </c>
      <c r="E25" s="118">
        <v>115.1</v>
      </c>
      <c r="F25" s="43">
        <f t="shared" si="0"/>
        <v>68.55435770879335</v>
      </c>
      <c r="G25" s="105"/>
    </row>
    <row r="26" spans="1:7" ht="13.5" customHeight="1">
      <c r="A26" s="104">
        <v>5</v>
      </c>
      <c r="B26" s="175" t="s">
        <v>182</v>
      </c>
      <c r="C26" s="9">
        <v>5216</v>
      </c>
      <c r="D26" s="9">
        <v>4917</v>
      </c>
      <c r="E26" s="118">
        <v>98</v>
      </c>
      <c r="F26" s="43">
        <f t="shared" si="0"/>
        <v>106.0809436648363</v>
      </c>
      <c r="G26" s="105"/>
    </row>
    <row r="27" spans="1:7" ht="13.5" customHeight="1">
      <c r="A27" s="104">
        <v>6</v>
      </c>
      <c r="B27" s="175" t="s">
        <v>173</v>
      </c>
      <c r="C27" s="9">
        <v>4715</v>
      </c>
      <c r="D27" s="9">
        <v>5349</v>
      </c>
      <c r="E27" s="118">
        <v>94</v>
      </c>
      <c r="F27" s="43">
        <f t="shared" si="0"/>
        <v>88.14731725556179</v>
      </c>
      <c r="G27" s="105"/>
    </row>
    <row r="28" spans="1:7" ht="13.5" customHeight="1">
      <c r="A28" s="104">
        <v>7</v>
      </c>
      <c r="B28" s="175" t="s">
        <v>166</v>
      </c>
      <c r="C28" s="110">
        <v>4470</v>
      </c>
      <c r="D28" s="110">
        <v>5489</v>
      </c>
      <c r="E28" s="118">
        <v>103.9</v>
      </c>
      <c r="F28" s="43">
        <f t="shared" si="0"/>
        <v>81.4355984696666</v>
      </c>
      <c r="G28" s="105"/>
    </row>
    <row r="29" spans="1:7" ht="13.5" customHeight="1">
      <c r="A29" s="104">
        <v>8</v>
      </c>
      <c r="B29" s="175" t="s">
        <v>223</v>
      </c>
      <c r="C29" s="110">
        <v>4425</v>
      </c>
      <c r="D29" s="110">
        <v>4000</v>
      </c>
      <c r="E29" s="118">
        <v>93.8</v>
      </c>
      <c r="F29" s="43">
        <f t="shared" si="0"/>
        <v>110.625</v>
      </c>
      <c r="G29" s="105"/>
    </row>
    <row r="30" spans="1:7" ht="13.5" customHeight="1">
      <c r="A30" s="104">
        <v>9</v>
      </c>
      <c r="B30" s="175" t="s">
        <v>176</v>
      </c>
      <c r="C30" s="110">
        <v>4319</v>
      </c>
      <c r="D30" s="110">
        <v>4156</v>
      </c>
      <c r="E30" s="118">
        <v>99.2</v>
      </c>
      <c r="F30" s="43">
        <f t="shared" si="0"/>
        <v>103.92204042348412</v>
      </c>
      <c r="G30" s="105"/>
    </row>
    <row r="31" spans="1:7" ht="13.5" customHeight="1" thickBot="1">
      <c r="A31" s="106">
        <v>10</v>
      </c>
      <c r="B31" s="175" t="s">
        <v>120</v>
      </c>
      <c r="C31" s="107">
        <v>3589</v>
      </c>
      <c r="D31" s="107">
        <v>4092</v>
      </c>
      <c r="E31" s="119">
        <v>92.3</v>
      </c>
      <c r="F31" s="43">
        <f t="shared" si="0"/>
        <v>87.70772238514174</v>
      </c>
      <c r="G31" s="108"/>
    </row>
    <row r="32" spans="1:7" ht="13.5" customHeight="1" thickBot="1">
      <c r="A32" s="89"/>
      <c r="B32" s="90" t="s">
        <v>80</v>
      </c>
      <c r="C32" s="91">
        <v>90359</v>
      </c>
      <c r="D32" s="91">
        <v>96650</v>
      </c>
      <c r="E32" s="92">
        <v>96.6</v>
      </c>
      <c r="F32" s="116">
        <f t="shared" si="0"/>
        <v>93.49094671495085</v>
      </c>
      <c r="G32" s="130">
        <v>66.7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224</v>
      </c>
      <c r="D53" s="83" t="s">
        <v>207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5" t="s">
        <v>115</v>
      </c>
      <c r="C54" s="9">
        <v>175394</v>
      </c>
      <c r="D54" s="9">
        <v>179624</v>
      </c>
      <c r="E54" s="43">
        <v>97.8</v>
      </c>
      <c r="F54" s="43">
        <f aca="true" t="shared" si="1" ref="F54:F64">SUM(C54/D54*100)</f>
        <v>97.64508083552309</v>
      </c>
      <c r="G54" s="105"/>
    </row>
    <row r="55" spans="1:7" ht="13.5">
      <c r="A55" s="104">
        <v>2</v>
      </c>
      <c r="B55" s="175" t="s">
        <v>174</v>
      </c>
      <c r="C55" s="9">
        <v>22289</v>
      </c>
      <c r="D55" s="9">
        <v>15016</v>
      </c>
      <c r="E55" s="43">
        <v>92.3</v>
      </c>
      <c r="F55" s="43">
        <f t="shared" si="1"/>
        <v>148.43500266382526</v>
      </c>
      <c r="G55" s="105"/>
    </row>
    <row r="56" spans="1:7" ht="13.5">
      <c r="A56" s="104">
        <v>3</v>
      </c>
      <c r="B56" s="175" t="s">
        <v>184</v>
      </c>
      <c r="C56" s="9">
        <v>18423</v>
      </c>
      <c r="D56" s="9">
        <v>23157</v>
      </c>
      <c r="E56" s="43">
        <v>108.1</v>
      </c>
      <c r="F56" s="43">
        <f t="shared" si="1"/>
        <v>79.55693742712788</v>
      </c>
      <c r="G56" s="105"/>
    </row>
    <row r="57" spans="1:7" ht="13.5">
      <c r="A57" s="104">
        <v>4</v>
      </c>
      <c r="B57" s="176" t="s">
        <v>171</v>
      </c>
      <c r="C57" s="9">
        <v>13010</v>
      </c>
      <c r="D57" s="9">
        <v>15501</v>
      </c>
      <c r="E57" s="43">
        <v>86.8</v>
      </c>
      <c r="F57" s="43">
        <f t="shared" si="1"/>
        <v>83.93006902780465</v>
      </c>
      <c r="G57" s="105"/>
    </row>
    <row r="58" spans="1:7" ht="13.5">
      <c r="A58" s="104">
        <v>5</v>
      </c>
      <c r="B58" s="176" t="s">
        <v>181</v>
      </c>
      <c r="C58" s="9">
        <v>7060</v>
      </c>
      <c r="D58" s="9">
        <v>7213</v>
      </c>
      <c r="E58" s="43">
        <v>65.4</v>
      </c>
      <c r="F58" s="43">
        <f t="shared" si="1"/>
        <v>97.87882989047553</v>
      </c>
      <c r="G58" s="105"/>
    </row>
    <row r="59" spans="1:7" ht="13.5">
      <c r="A59" s="104">
        <v>6</v>
      </c>
      <c r="B59" s="176" t="s">
        <v>173</v>
      </c>
      <c r="C59" s="9">
        <v>5826</v>
      </c>
      <c r="D59" s="9">
        <v>6574</v>
      </c>
      <c r="E59" s="43">
        <v>90.1</v>
      </c>
      <c r="F59" s="43">
        <f t="shared" si="1"/>
        <v>88.62184362640706</v>
      </c>
      <c r="G59" s="105"/>
    </row>
    <row r="60" spans="1:7" ht="13.5">
      <c r="A60" s="104">
        <v>7</v>
      </c>
      <c r="B60" s="176" t="s">
        <v>219</v>
      </c>
      <c r="C60" s="9">
        <v>5247</v>
      </c>
      <c r="D60" s="9">
        <v>468</v>
      </c>
      <c r="E60" s="153">
        <v>81.7</v>
      </c>
      <c r="F60" s="43">
        <f t="shared" si="1"/>
        <v>1121.1538461538462</v>
      </c>
      <c r="G60" s="105"/>
    </row>
    <row r="61" spans="1:7" ht="13.5">
      <c r="A61" s="104">
        <v>8</v>
      </c>
      <c r="B61" s="176" t="s">
        <v>166</v>
      </c>
      <c r="C61" s="9">
        <v>5026</v>
      </c>
      <c r="D61" s="9">
        <v>4256</v>
      </c>
      <c r="E61" s="43">
        <v>104</v>
      </c>
      <c r="F61" s="43">
        <f t="shared" si="1"/>
        <v>118.0921052631579</v>
      </c>
      <c r="G61" s="105"/>
    </row>
    <row r="62" spans="1:7" ht="13.5">
      <c r="A62" s="104">
        <v>9</v>
      </c>
      <c r="B62" s="176" t="s">
        <v>120</v>
      </c>
      <c r="C62" s="9">
        <v>4154</v>
      </c>
      <c r="D62" s="9">
        <v>3468</v>
      </c>
      <c r="E62" s="43">
        <v>93.3</v>
      </c>
      <c r="F62" s="43">
        <f t="shared" si="1"/>
        <v>119.78085351787774</v>
      </c>
      <c r="G62" s="105"/>
    </row>
    <row r="63" spans="1:8" ht="14.25" thickBot="1">
      <c r="A63" s="109">
        <v>10</v>
      </c>
      <c r="B63" s="176" t="s">
        <v>182</v>
      </c>
      <c r="C63" s="110">
        <v>3732</v>
      </c>
      <c r="D63" s="110">
        <v>3513</v>
      </c>
      <c r="E63" s="111">
        <v>110.9</v>
      </c>
      <c r="F63" s="43">
        <f t="shared" si="1"/>
        <v>106.23398804440649</v>
      </c>
      <c r="G63" s="113"/>
      <c r="H63" s="21"/>
    </row>
    <row r="64" spans="1:7" ht="14.25" thickBot="1">
      <c r="A64" s="89"/>
      <c r="B64" s="114" t="s">
        <v>83</v>
      </c>
      <c r="C64" s="115">
        <v>272807</v>
      </c>
      <c r="D64" s="115">
        <v>276740</v>
      </c>
      <c r="E64" s="116">
        <v>95.9</v>
      </c>
      <c r="F64" s="116">
        <f t="shared" si="1"/>
        <v>98.5788104357881</v>
      </c>
      <c r="G64" s="130">
        <v>42.1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224</v>
      </c>
      <c r="D21" s="83" t="s">
        <v>207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5" t="s">
        <v>168</v>
      </c>
      <c r="C22" s="9">
        <v>54170</v>
      </c>
      <c r="D22" s="9">
        <v>51968</v>
      </c>
      <c r="E22" s="43">
        <v>135.8</v>
      </c>
      <c r="F22" s="43">
        <f>SUM(C22/D22*100)</f>
        <v>104.23722290640394</v>
      </c>
      <c r="G22" s="105"/>
    </row>
    <row r="23" spans="1:7" ht="13.5">
      <c r="A23" s="28">
        <v>2</v>
      </c>
      <c r="B23" s="175" t="s">
        <v>180</v>
      </c>
      <c r="C23" s="9">
        <v>35078</v>
      </c>
      <c r="D23" s="9">
        <v>35790</v>
      </c>
      <c r="E23" s="43">
        <v>91</v>
      </c>
      <c r="F23" s="43">
        <f aca="true" t="shared" si="0" ref="F23:F32">SUM(C23/D23*100)</f>
        <v>98.01061749091924</v>
      </c>
      <c r="G23" s="105"/>
    </row>
    <row r="24" spans="1:7" ht="13.5" customHeight="1">
      <c r="A24" s="28">
        <v>3</v>
      </c>
      <c r="B24" s="175" t="s">
        <v>183</v>
      </c>
      <c r="C24" s="9">
        <v>27629</v>
      </c>
      <c r="D24" s="9">
        <v>29143</v>
      </c>
      <c r="E24" s="43">
        <v>99.6</v>
      </c>
      <c r="F24" s="43">
        <f t="shared" si="0"/>
        <v>94.80492742682634</v>
      </c>
      <c r="G24" s="105"/>
    </row>
    <row r="25" spans="1:7" ht="13.5">
      <c r="A25" s="28">
        <v>4</v>
      </c>
      <c r="B25" s="175" t="s">
        <v>174</v>
      </c>
      <c r="C25" s="9">
        <v>27584</v>
      </c>
      <c r="D25" s="9">
        <v>13672</v>
      </c>
      <c r="E25" s="43">
        <v>94.6</v>
      </c>
      <c r="F25" s="43">
        <f t="shared" si="0"/>
        <v>201.75541252194265</v>
      </c>
      <c r="G25" s="105"/>
    </row>
    <row r="26" spans="1:7" ht="13.5">
      <c r="A26" s="28">
        <v>5</v>
      </c>
      <c r="B26" s="175" t="s">
        <v>166</v>
      </c>
      <c r="C26" s="9">
        <v>27046</v>
      </c>
      <c r="D26" s="9">
        <v>25557</v>
      </c>
      <c r="E26" s="43">
        <v>102.4</v>
      </c>
      <c r="F26" s="43">
        <f t="shared" si="0"/>
        <v>105.82619243260163</v>
      </c>
      <c r="G26" s="105"/>
    </row>
    <row r="27" spans="1:7" ht="13.5" customHeight="1">
      <c r="A27" s="28">
        <v>6</v>
      </c>
      <c r="B27" s="175" t="s">
        <v>120</v>
      </c>
      <c r="C27" s="9">
        <v>25567</v>
      </c>
      <c r="D27" s="9">
        <v>25418</v>
      </c>
      <c r="E27" s="43">
        <v>95.3</v>
      </c>
      <c r="F27" s="43">
        <f t="shared" si="0"/>
        <v>100.58619875678654</v>
      </c>
      <c r="G27" s="105"/>
    </row>
    <row r="28" spans="1:7" ht="13.5" customHeight="1">
      <c r="A28" s="28">
        <v>7</v>
      </c>
      <c r="B28" s="176" t="s">
        <v>170</v>
      </c>
      <c r="C28" s="9">
        <v>21436</v>
      </c>
      <c r="D28" s="9">
        <v>28409</v>
      </c>
      <c r="E28" s="43">
        <v>90.9</v>
      </c>
      <c r="F28" s="43">
        <f t="shared" si="0"/>
        <v>75.45496145587666</v>
      </c>
      <c r="G28" s="105"/>
    </row>
    <row r="29" spans="1:7" ht="13.5">
      <c r="A29" s="28">
        <v>8</v>
      </c>
      <c r="B29" s="176" t="s">
        <v>169</v>
      </c>
      <c r="C29" s="9">
        <v>18934</v>
      </c>
      <c r="D29" s="9">
        <v>22139</v>
      </c>
      <c r="E29" s="43">
        <v>108.4</v>
      </c>
      <c r="F29" s="43">
        <f t="shared" si="0"/>
        <v>85.52328470120601</v>
      </c>
      <c r="G29" s="105"/>
    </row>
    <row r="30" spans="1:7" ht="13.5">
      <c r="A30" s="28">
        <v>9</v>
      </c>
      <c r="B30" s="176" t="s">
        <v>184</v>
      </c>
      <c r="C30" s="9">
        <v>16803</v>
      </c>
      <c r="D30" s="9">
        <v>15089</v>
      </c>
      <c r="E30" s="43">
        <v>98</v>
      </c>
      <c r="F30" s="334">
        <f t="shared" si="0"/>
        <v>111.35926834117569</v>
      </c>
      <c r="G30" s="105"/>
    </row>
    <row r="31" spans="1:7" ht="14.25" thickBot="1">
      <c r="A31" s="117">
        <v>10</v>
      </c>
      <c r="B31" s="176" t="s">
        <v>185</v>
      </c>
      <c r="C31" s="110">
        <v>13773</v>
      </c>
      <c r="D31" s="110">
        <v>11421</v>
      </c>
      <c r="E31" s="111">
        <v>90.6</v>
      </c>
      <c r="F31" s="111">
        <f t="shared" si="0"/>
        <v>120.59364328867875</v>
      </c>
      <c r="G31" s="113"/>
    </row>
    <row r="32" spans="1:7" ht="14.25" thickBot="1">
      <c r="A32" s="89"/>
      <c r="B32" s="90" t="s">
        <v>85</v>
      </c>
      <c r="C32" s="91">
        <v>345428</v>
      </c>
      <c r="D32" s="91">
        <v>343540</v>
      </c>
      <c r="E32" s="94">
        <v>100.9</v>
      </c>
      <c r="F32" s="116">
        <f t="shared" si="0"/>
        <v>100.54957210222972</v>
      </c>
      <c r="G32" s="130">
        <v>48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224</v>
      </c>
      <c r="D53" s="83" t="s">
        <v>207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5" t="s">
        <v>121</v>
      </c>
      <c r="C54" s="9">
        <v>14214</v>
      </c>
      <c r="D54" s="9">
        <v>16569</v>
      </c>
      <c r="E54" s="118">
        <v>108.8</v>
      </c>
      <c r="F54" s="43">
        <f>SUM(C54/D54*100)</f>
        <v>85.78671012131089</v>
      </c>
      <c r="G54" s="105"/>
    </row>
    <row r="55" spans="1:7" ht="13.5">
      <c r="A55" s="104">
        <v>2</v>
      </c>
      <c r="B55" s="175" t="s">
        <v>116</v>
      </c>
      <c r="C55" s="9">
        <v>5685</v>
      </c>
      <c r="D55" s="9">
        <v>7319</v>
      </c>
      <c r="E55" s="118">
        <v>97.6</v>
      </c>
      <c r="F55" s="43">
        <f aca="true" t="shared" si="1" ref="F55:F64">SUM(C55/D55*100)</f>
        <v>77.67454570296488</v>
      </c>
      <c r="G55" s="105"/>
    </row>
    <row r="56" spans="1:7" ht="13.5">
      <c r="A56" s="104">
        <v>3</v>
      </c>
      <c r="B56" s="175" t="s">
        <v>166</v>
      </c>
      <c r="C56" s="9">
        <v>2938</v>
      </c>
      <c r="D56" s="9">
        <v>2505</v>
      </c>
      <c r="E56" s="118">
        <v>97.4</v>
      </c>
      <c r="F56" s="43">
        <f t="shared" si="1"/>
        <v>117.28542914171656</v>
      </c>
      <c r="G56" s="105"/>
    </row>
    <row r="57" spans="1:8" ht="13.5">
      <c r="A57" s="104">
        <v>4</v>
      </c>
      <c r="B57" s="175" t="s">
        <v>173</v>
      </c>
      <c r="C57" s="9">
        <v>2084</v>
      </c>
      <c r="D57" s="9">
        <v>603</v>
      </c>
      <c r="E57" s="118">
        <v>88.1</v>
      </c>
      <c r="F57" s="43">
        <f t="shared" si="1"/>
        <v>345.60530679933663</v>
      </c>
      <c r="G57" s="105"/>
      <c r="H57" s="70"/>
    </row>
    <row r="58" spans="1:7" ht="13.5">
      <c r="A58" s="104">
        <v>5</v>
      </c>
      <c r="B58" s="175" t="s">
        <v>120</v>
      </c>
      <c r="C58" s="9">
        <v>1999</v>
      </c>
      <c r="D58" s="9">
        <v>2753</v>
      </c>
      <c r="E58" s="118">
        <v>103.8</v>
      </c>
      <c r="F58" s="43">
        <f t="shared" si="1"/>
        <v>72.61169633127497</v>
      </c>
      <c r="G58" s="105"/>
    </row>
    <row r="59" spans="1:7" ht="13.5">
      <c r="A59" s="104">
        <v>6</v>
      </c>
      <c r="B59" s="176" t="s">
        <v>184</v>
      </c>
      <c r="C59" s="9">
        <v>1386</v>
      </c>
      <c r="D59" s="9">
        <v>1372</v>
      </c>
      <c r="E59" s="118">
        <v>101.54</v>
      </c>
      <c r="F59" s="43">
        <f t="shared" si="1"/>
        <v>101.0204081632653</v>
      </c>
      <c r="G59" s="105"/>
    </row>
    <row r="60" spans="1:7" ht="13.5">
      <c r="A60" s="104">
        <v>7</v>
      </c>
      <c r="B60" s="176" t="s">
        <v>181</v>
      </c>
      <c r="C60" s="9">
        <v>1166</v>
      </c>
      <c r="D60" s="9">
        <v>1057</v>
      </c>
      <c r="E60" s="118">
        <v>100.5</v>
      </c>
      <c r="F60" s="43">
        <f t="shared" si="1"/>
        <v>110.31220435193944</v>
      </c>
      <c r="G60" s="105"/>
    </row>
    <row r="61" spans="1:7" ht="13.5">
      <c r="A61" s="104">
        <v>8</v>
      </c>
      <c r="B61" s="176" t="s">
        <v>169</v>
      </c>
      <c r="C61" s="9">
        <v>945</v>
      </c>
      <c r="D61" s="9">
        <v>1043</v>
      </c>
      <c r="E61" s="118">
        <v>126.3</v>
      </c>
      <c r="F61" s="43">
        <f t="shared" si="1"/>
        <v>90.60402684563759</v>
      </c>
      <c r="G61" s="105"/>
    </row>
    <row r="62" spans="1:7" ht="13.5">
      <c r="A62" s="104">
        <v>9</v>
      </c>
      <c r="B62" s="176" t="s">
        <v>182</v>
      </c>
      <c r="C62" s="9">
        <v>664</v>
      </c>
      <c r="D62" s="9">
        <v>1764</v>
      </c>
      <c r="E62" s="118">
        <v>103.1</v>
      </c>
      <c r="F62" s="43">
        <f t="shared" si="1"/>
        <v>37.641723356009074</v>
      </c>
      <c r="G62" s="105"/>
    </row>
    <row r="63" spans="1:7" ht="14.25" thickBot="1">
      <c r="A63" s="106">
        <v>10</v>
      </c>
      <c r="B63" s="176" t="s">
        <v>170</v>
      </c>
      <c r="C63" s="107">
        <v>596</v>
      </c>
      <c r="D63" s="107">
        <v>765</v>
      </c>
      <c r="E63" s="119">
        <v>98.5</v>
      </c>
      <c r="F63" s="43">
        <f t="shared" si="1"/>
        <v>77.90849673202615</v>
      </c>
      <c r="G63" s="108"/>
    </row>
    <row r="64" spans="1:7" ht="14.25" thickBot="1">
      <c r="A64" s="89"/>
      <c r="B64" s="90" t="s">
        <v>81</v>
      </c>
      <c r="C64" s="91">
        <v>33236</v>
      </c>
      <c r="D64" s="91">
        <v>38888</v>
      </c>
      <c r="E64" s="92">
        <v>102.1</v>
      </c>
      <c r="F64" s="116">
        <f t="shared" si="1"/>
        <v>85.46595350750874</v>
      </c>
      <c r="G64" s="130">
        <v>107.2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224</v>
      </c>
      <c r="D20" s="83" t="s">
        <v>207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5" t="s">
        <v>123</v>
      </c>
      <c r="C21" s="9">
        <v>31377</v>
      </c>
      <c r="D21" s="9">
        <v>27129</v>
      </c>
      <c r="E21" s="118">
        <v>112.4</v>
      </c>
      <c r="F21" s="43">
        <f aca="true" t="shared" si="0" ref="F21:F31">SUM(C21/D21*100)</f>
        <v>115.65852040252129</v>
      </c>
      <c r="G21" s="105"/>
    </row>
    <row r="22" spans="1:7" ht="13.5">
      <c r="A22" s="104">
        <v>2</v>
      </c>
      <c r="B22" s="175" t="s">
        <v>78</v>
      </c>
      <c r="C22" s="9">
        <v>14862</v>
      </c>
      <c r="D22" s="9">
        <v>18017</v>
      </c>
      <c r="E22" s="118">
        <v>115.6</v>
      </c>
      <c r="F22" s="43">
        <f t="shared" si="0"/>
        <v>82.48876061497474</v>
      </c>
      <c r="G22" s="105"/>
    </row>
    <row r="23" spans="1:7" ht="13.5" customHeight="1">
      <c r="A23" s="104">
        <v>3</v>
      </c>
      <c r="B23" s="176" t="s">
        <v>173</v>
      </c>
      <c r="C23" s="9">
        <v>11624</v>
      </c>
      <c r="D23" s="9">
        <v>5905</v>
      </c>
      <c r="E23" s="118">
        <v>108.7</v>
      </c>
      <c r="F23" s="43">
        <f t="shared" si="0"/>
        <v>196.8501270110076</v>
      </c>
      <c r="G23" s="105"/>
    </row>
    <row r="24" spans="1:7" ht="13.5" customHeight="1">
      <c r="A24" s="104">
        <v>4</v>
      </c>
      <c r="B24" s="176" t="s">
        <v>174</v>
      </c>
      <c r="C24" s="9">
        <v>10059</v>
      </c>
      <c r="D24" s="9">
        <v>6688</v>
      </c>
      <c r="E24" s="118">
        <v>94.2</v>
      </c>
      <c r="F24" s="43">
        <f t="shared" si="0"/>
        <v>150.4037081339713</v>
      </c>
      <c r="G24" s="105"/>
    </row>
    <row r="25" spans="1:7" ht="13.5" customHeight="1">
      <c r="A25" s="104">
        <v>5</v>
      </c>
      <c r="B25" s="176" t="s">
        <v>184</v>
      </c>
      <c r="C25" s="9">
        <v>10041</v>
      </c>
      <c r="D25" s="9">
        <v>9896</v>
      </c>
      <c r="E25" s="118">
        <v>117</v>
      </c>
      <c r="F25" s="43">
        <f t="shared" si="0"/>
        <v>101.46523848019402</v>
      </c>
      <c r="G25" s="105"/>
    </row>
    <row r="26" spans="1:7" ht="13.5" customHeight="1">
      <c r="A26" s="104">
        <v>6</v>
      </c>
      <c r="B26" s="176" t="s">
        <v>172</v>
      </c>
      <c r="C26" s="9">
        <v>9675</v>
      </c>
      <c r="D26" s="9">
        <v>8115</v>
      </c>
      <c r="E26" s="118">
        <v>101.2</v>
      </c>
      <c r="F26" s="43">
        <f t="shared" si="0"/>
        <v>119.22365988909426</v>
      </c>
      <c r="G26" s="105"/>
    </row>
    <row r="27" spans="1:7" ht="13.5" customHeight="1">
      <c r="A27" s="104">
        <v>7</v>
      </c>
      <c r="B27" s="176" t="s">
        <v>221</v>
      </c>
      <c r="C27" s="9">
        <v>6342</v>
      </c>
      <c r="D27" s="9">
        <v>6139</v>
      </c>
      <c r="E27" s="118">
        <v>100.7</v>
      </c>
      <c r="F27" s="43">
        <f t="shared" si="0"/>
        <v>103.30672748004561</v>
      </c>
      <c r="G27" s="105"/>
    </row>
    <row r="28" spans="1:7" ht="13.5" customHeight="1">
      <c r="A28" s="104">
        <v>8</v>
      </c>
      <c r="B28" s="176" t="s">
        <v>120</v>
      </c>
      <c r="C28" s="9">
        <v>4254</v>
      </c>
      <c r="D28" s="9">
        <v>6018</v>
      </c>
      <c r="E28" s="118">
        <v>96.4</v>
      </c>
      <c r="F28" s="43">
        <f t="shared" si="0"/>
        <v>70.68793619142572</v>
      </c>
      <c r="G28" s="105"/>
    </row>
    <row r="29" spans="1:7" ht="13.5" customHeight="1">
      <c r="A29" s="104">
        <v>9</v>
      </c>
      <c r="B29" s="176" t="s">
        <v>230</v>
      </c>
      <c r="C29" s="110">
        <v>4069</v>
      </c>
      <c r="D29" s="110">
        <v>3052</v>
      </c>
      <c r="E29" s="121">
        <v>92.5</v>
      </c>
      <c r="F29" s="43">
        <f t="shared" si="0"/>
        <v>133.3224115334207</v>
      </c>
      <c r="G29" s="105"/>
    </row>
    <row r="30" spans="1:7" ht="13.5" customHeight="1" thickBot="1">
      <c r="A30" s="109">
        <v>10</v>
      </c>
      <c r="B30" s="176" t="s">
        <v>176</v>
      </c>
      <c r="C30" s="110">
        <v>3218</v>
      </c>
      <c r="D30" s="110">
        <v>2893</v>
      </c>
      <c r="E30" s="121">
        <v>99.3</v>
      </c>
      <c r="F30" s="111">
        <f t="shared" si="0"/>
        <v>111.23401313515382</v>
      </c>
      <c r="G30" s="113"/>
    </row>
    <row r="31" spans="1:7" ht="13.5" customHeight="1" thickBot="1">
      <c r="A31" s="89"/>
      <c r="B31" s="90" t="s">
        <v>87</v>
      </c>
      <c r="C31" s="91">
        <v>123340</v>
      </c>
      <c r="D31" s="91">
        <v>111290</v>
      </c>
      <c r="E31" s="92">
        <v>103.9</v>
      </c>
      <c r="F31" s="116">
        <f t="shared" si="0"/>
        <v>110.82756761613801</v>
      </c>
      <c r="G31" s="130">
        <v>84.3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224</v>
      </c>
      <c r="D53" s="83" t="s">
        <v>207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5" t="s">
        <v>171</v>
      </c>
      <c r="C54" s="6">
        <v>47002</v>
      </c>
      <c r="D54" s="9">
        <v>37172</v>
      </c>
      <c r="E54" s="43">
        <v>86.7</v>
      </c>
      <c r="F54" s="43">
        <f aca="true" t="shared" si="1" ref="F54:F64">SUM(C54/D54*100)</f>
        <v>126.4446357473367</v>
      </c>
      <c r="G54" s="105"/>
    </row>
    <row r="55" spans="1:7" ht="13.5">
      <c r="A55" s="104">
        <v>2</v>
      </c>
      <c r="B55" s="175" t="s">
        <v>120</v>
      </c>
      <c r="C55" s="6">
        <v>31540</v>
      </c>
      <c r="D55" s="9">
        <v>30355</v>
      </c>
      <c r="E55" s="43">
        <v>105.5</v>
      </c>
      <c r="F55" s="43">
        <f t="shared" si="1"/>
        <v>103.90380497446878</v>
      </c>
      <c r="G55" s="105"/>
    </row>
    <row r="56" spans="1:7" ht="13.5">
      <c r="A56" s="104">
        <v>3</v>
      </c>
      <c r="B56" s="7" t="s">
        <v>176</v>
      </c>
      <c r="C56" s="6">
        <v>30484</v>
      </c>
      <c r="D56" s="9">
        <v>23300</v>
      </c>
      <c r="E56" s="43">
        <v>103.2</v>
      </c>
      <c r="F56" s="43">
        <f t="shared" si="1"/>
        <v>130.8326180257511</v>
      </c>
      <c r="G56" s="105"/>
    </row>
    <row r="57" spans="1:7" ht="13.5">
      <c r="A57" s="104">
        <v>4</v>
      </c>
      <c r="B57" s="7" t="s">
        <v>166</v>
      </c>
      <c r="C57" s="6">
        <v>27062</v>
      </c>
      <c r="D57" s="9">
        <v>24667</v>
      </c>
      <c r="E57" s="43">
        <v>96.2</v>
      </c>
      <c r="F57" s="43">
        <f t="shared" si="1"/>
        <v>109.70932825232092</v>
      </c>
      <c r="G57" s="105"/>
    </row>
    <row r="58" spans="1:7" ht="13.5">
      <c r="A58" s="104">
        <v>5</v>
      </c>
      <c r="B58" s="176" t="s">
        <v>205</v>
      </c>
      <c r="C58" s="6">
        <v>26852</v>
      </c>
      <c r="D58" s="9">
        <v>11563</v>
      </c>
      <c r="E58" s="43">
        <v>95.8</v>
      </c>
      <c r="F58" s="43">
        <f t="shared" si="1"/>
        <v>232.2234714174522</v>
      </c>
      <c r="G58" s="105"/>
    </row>
    <row r="59" spans="1:7" ht="13.5">
      <c r="A59" s="104">
        <v>6</v>
      </c>
      <c r="B59" s="176" t="s">
        <v>182</v>
      </c>
      <c r="C59" s="6">
        <v>19891</v>
      </c>
      <c r="D59" s="9">
        <v>12528</v>
      </c>
      <c r="E59" s="43">
        <v>99.3</v>
      </c>
      <c r="F59" s="43">
        <f t="shared" si="1"/>
        <v>158.77234993614303</v>
      </c>
      <c r="G59" s="105"/>
    </row>
    <row r="60" spans="1:7" ht="13.5">
      <c r="A60" s="104">
        <v>7</v>
      </c>
      <c r="B60" s="176" t="s">
        <v>173</v>
      </c>
      <c r="C60" s="6">
        <v>13670</v>
      </c>
      <c r="D60" s="9">
        <v>11805</v>
      </c>
      <c r="E60" s="43">
        <v>92.7</v>
      </c>
      <c r="F60" s="43">
        <f t="shared" si="1"/>
        <v>115.79839051249469</v>
      </c>
      <c r="G60" s="105"/>
    </row>
    <row r="61" spans="1:7" ht="13.5">
      <c r="A61" s="104">
        <v>8</v>
      </c>
      <c r="B61" s="176" t="s">
        <v>175</v>
      </c>
      <c r="C61" s="6">
        <v>13125</v>
      </c>
      <c r="D61" s="9">
        <v>13370</v>
      </c>
      <c r="E61" s="43">
        <v>99.8</v>
      </c>
      <c r="F61" s="43">
        <f t="shared" si="1"/>
        <v>98.1675392670157</v>
      </c>
      <c r="G61" s="105"/>
    </row>
    <row r="62" spans="1:7" ht="13.5">
      <c r="A62" s="104">
        <v>9</v>
      </c>
      <c r="B62" s="176" t="s">
        <v>185</v>
      </c>
      <c r="C62" s="120">
        <v>11154</v>
      </c>
      <c r="D62" s="110">
        <v>16271</v>
      </c>
      <c r="E62" s="111">
        <v>106.5</v>
      </c>
      <c r="F62" s="43">
        <f t="shared" si="1"/>
        <v>68.5514104849118</v>
      </c>
      <c r="G62" s="105"/>
    </row>
    <row r="63" spans="1:7" ht="14.25" thickBot="1">
      <c r="A63" s="109">
        <v>10</v>
      </c>
      <c r="B63" s="176" t="s">
        <v>181</v>
      </c>
      <c r="C63" s="120">
        <v>9944</v>
      </c>
      <c r="D63" s="110">
        <v>8617</v>
      </c>
      <c r="E63" s="111">
        <v>97.5</v>
      </c>
      <c r="F63" s="111">
        <f t="shared" si="1"/>
        <v>115.39979111059533</v>
      </c>
      <c r="G63" s="113"/>
    </row>
    <row r="64" spans="1:7" ht="14.25" thickBot="1">
      <c r="A64" s="89"/>
      <c r="B64" s="90" t="s">
        <v>83</v>
      </c>
      <c r="C64" s="91">
        <v>279631</v>
      </c>
      <c r="D64" s="91">
        <v>237582</v>
      </c>
      <c r="E64" s="94">
        <v>96.6</v>
      </c>
      <c r="F64" s="116">
        <f t="shared" si="1"/>
        <v>117.69873138537432</v>
      </c>
      <c r="G64" s="130">
        <v>46.8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32"/>
    </row>
    <row r="15" ht="12.75" customHeight="1"/>
    <row r="16" spans="1:14" ht="10.5" customHeight="1">
      <c r="A16" s="16"/>
      <c r="B16" s="245" t="s">
        <v>140</v>
      </c>
      <c r="C16" s="245" t="s">
        <v>141</v>
      </c>
      <c r="D16" s="245" t="s">
        <v>142</v>
      </c>
      <c r="E16" s="245" t="s">
        <v>127</v>
      </c>
      <c r="F16" s="245" t="s">
        <v>128</v>
      </c>
      <c r="G16" s="245" t="s">
        <v>129</v>
      </c>
      <c r="H16" s="245" t="s">
        <v>130</v>
      </c>
      <c r="I16" s="245" t="s">
        <v>131</v>
      </c>
      <c r="J16" s="245" t="s">
        <v>132</v>
      </c>
      <c r="K16" s="245" t="s">
        <v>133</v>
      </c>
      <c r="L16" s="245" t="s">
        <v>134</v>
      </c>
      <c r="M16" s="245" t="s">
        <v>135</v>
      </c>
      <c r="N16" s="1"/>
    </row>
    <row r="17" spans="1:27" ht="10.5" customHeight="1">
      <c r="A17" s="10" t="s">
        <v>192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214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194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207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224</v>
      </c>
      <c r="B21" s="242">
        <v>61.3</v>
      </c>
      <c r="C21" s="242">
        <v>59.8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140</v>
      </c>
      <c r="C41" s="245" t="s">
        <v>141</v>
      </c>
      <c r="D41" s="245" t="s">
        <v>142</v>
      </c>
      <c r="E41" s="245" t="s">
        <v>127</v>
      </c>
      <c r="F41" s="245" t="s">
        <v>128</v>
      </c>
      <c r="G41" s="245" t="s">
        <v>129</v>
      </c>
      <c r="H41" s="245" t="s">
        <v>130</v>
      </c>
      <c r="I41" s="245" t="s">
        <v>131</v>
      </c>
      <c r="J41" s="245" t="s">
        <v>132</v>
      </c>
      <c r="K41" s="245" t="s">
        <v>133</v>
      </c>
      <c r="L41" s="245" t="s">
        <v>134</v>
      </c>
      <c r="M41" s="245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192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214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194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207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224</v>
      </c>
      <c r="B46" s="251">
        <v>93.5</v>
      </c>
      <c r="C46" s="251">
        <v>90.4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140</v>
      </c>
      <c r="C65" s="245" t="s">
        <v>141</v>
      </c>
      <c r="D65" s="245" t="s">
        <v>142</v>
      </c>
      <c r="E65" s="245" t="s">
        <v>127</v>
      </c>
      <c r="F65" s="245" t="s">
        <v>128</v>
      </c>
      <c r="G65" s="245" t="s">
        <v>129</v>
      </c>
      <c r="H65" s="245" t="s">
        <v>130</v>
      </c>
      <c r="I65" s="245" t="s">
        <v>131</v>
      </c>
      <c r="J65" s="245" t="s">
        <v>132</v>
      </c>
      <c r="K65" s="245" t="s">
        <v>133</v>
      </c>
      <c r="L65" s="245" t="s">
        <v>134</v>
      </c>
      <c r="M65" s="245" t="s">
        <v>135</v>
      </c>
    </row>
    <row r="66" spans="1:26" ht="10.5" customHeight="1">
      <c r="A66" s="10" t="s">
        <v>192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214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194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207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224</v>
      </c>
      <c r="B70" s="242">
        <v>67</v>
      </c>
      <c r="C70" s="242">
        <v>66.7</v>
      </c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208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214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194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207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224</v>
      </c>
      <c r="B23" s="251">
        <v>12</v>
      </c>
      <c r="C23" s="251">
        <v>11.2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208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214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194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207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224</v>
      </c>
      <c r="B47" s="251">
        <v>28.5</v>
      </c>
      <c r="C47" s="251">
        <v>27.3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208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214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194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207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224</v>
      </c>
      <c r="B75" s="242">
        <v>41.6</v>
      </c>
      <c r="C75" s="242">
        <v>42.1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215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214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194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207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224</v>
      </c>
      <c r="B29" s="251">
        <v>13.6</v>
      </c>
      <c r="C29" s="251">
        <v>16.7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215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214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194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207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224</v>
      </c>
      <c r="B58" s="251">
        <v>34.2</v>
      </c>
      <c r="C58" s="251">
        <v>34.5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215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214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194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207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224</v>
      </c>
      <c r="B88" s="242">
        <v>41.9</v>
      </c>
      <c r="C88" s="242">
        <v>48</v>
      </c>
      <c r="D88" s="242"/>
      <c r="E88" s="242"/>
      <c r="F88" s="242"/>
      <c r="G88" s="242"/>
      <c r="H88" s="242"/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215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214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194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207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224</v>
      </c>
      <c r="B29" s="256">
        <v>28.1</v>
      </c>
      <c r="C29" s="256">
        <v>35.6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215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214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194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207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224</v>
      </c>
      <c r="B58" s="256">
        <v>32.6</v>
      </c>
      <c r="C58" s="256">
        <v>33.2</v>
      </c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215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214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194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207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224</v>
      </c>
      <c r="B88" s="15">
        <v>86.4</v>
      </c>
      <c r="C88" s="15">
        <v>107.2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215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214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194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207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224</v>
      </c>
      <c r="B29" s="251">
        <v>9.4</v>
      </c>
      <c r="C29" s="251">
        <v>10.4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6"/>
    </row>
    <row r="53" spans="1:48" s="248" customFormat="1" ht="10.5" customHeight="1">
      <c r="A53" s="15"/>
      <c r="B53" s="242" t="s">
        <v>124</v>
      </c>
      <c r="C53" s="242" t="s">
        <v>125</v>
      </c>
      <c r="D53" s="242" t="s">
        <v>126</v>
      </c>
      <c r="E53" s="242" t="s">
        <v>127</v>
      </c>
      <c r="F53" s="242" t="s">
        <v>128</v>
      </c>
      <c r="G53" s="242" t="s">
        <v>129</v>
      </c>
      <c r="H53" s="242" t="s">
        <v>130</v>
      </c>
      <c r="I53" s="242" t="s">
        <v>131</v>
      </c>
      <c r="J53" s="242" t="s">
        <v>132</v>
      </c>
      <c r="K53" s="242" t="s">
        <v>133</v>
      </c>
      <c r="L53" s="242" t="s">
        <v>134</v>
      </c>
      <c r="M53" s="242" t="s">
        <v>135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215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214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194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207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224</v>
      </c>
      <c r="B58" s="251">
        <v>11.9</v>
      </c>
      <c r="C58" s="251">
        <v>12.3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124</v>
      </c>
      <c r="C83" s="242" t="s">
        <v>125</v>
      </c>
      <c r="D83" s="242" t="s">
        <v>126</v>
      </c>
      <c r="E83" s="242" t="s">
        <v>127</v>
      </c>
      <c r="F83" s="242" t="s">
        <v>128</v>
      </c>
      <c r="G83" s="242" t="s">
        <v>129</v>
      </c>
      <c r="H83" s="242" t="s">
        <v>130</v>
      </c>
      <c r="I83" s="242" t="s">
        <v>131</v>
      </c>
      <c r="J83" s="242" t="s">
        <v>132</v>
      </c>
      <c r="K83" s="242" t="s">
        <v>133</v>
      </c>
      <c r="L83" s="242" t="s">
        <v>134</v>
      </c>
      <c r="M83" s="242" t="s">
        <v>135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215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214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194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207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224</v>
      </c>
      <c r="B88" s="244">
        <v>79.3</v>
      </c>
      <c r="C88" s="244">
        <v>84.3</v>
      </c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215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214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194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207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224</v>
      </c>
      <c r="B29" s="251">
        <v>14.3</v>
      </c>
      <c r="C29" s="251">
        <v>12.8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215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214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194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207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224</v>
      </c>
      <c r="B58" s="251">
        <v>29</v>
      </c>
      <c r="C58" s="251">
        <v>28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215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214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194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207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224</v>
      </c>
      <c r="B88" s="242">
        <v>48.3</v>
      </c>
      <c r="C88" s="242">
        <v>46.8</v>
      </c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189</v>
      </c>
      <c r="F1" s="237"/>
      <c r="G1" s="237"/>
      <c r="H1" s="237"/>
    </row>
    <row r="2" ht="13.5">
      <c r="A2" s="441"/>
    </row>
    <row r="3" spans="1:3" ht="17.25">
      <c r="A3" s="441"/>
      <c r="C3" s="237"/>
    </row>
    <row r="4" spans="1:13" ht="17.25">
      <c r="A4" s="441"/>
      <c r="J4" s="237"/>
      <c r="K4" s="237"/>
      <c r="L4" s="237"/>
      <c r="M4" s="237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8" t="s">
        <v>136</v>
      </c>
      <c r="D35" s="238" t="s">
        <v>137</v>
      </c>
      <c r="E35" s="238" t="s">
        <v>138</v>
      </c>
      <c r="F35" s="238" t="s">
        <v>191</v>
      </c>
      <c r="G35" s="238" t="s">
        <v>190</v>
      </c>
      <c r="H35" s="238" t="s">
        <v>139</v>
      </c>
      <c r="I35" s="238" t="s">
        <v>192</v>
      </c>
      <c r="J35" s="238" t="s">
        <v>143</v>
      </c>
      <c r="K35" s="238" t="s">
        <v>194</v>
      </c>
      <c r="L35" s="238" t="s">
        <v>207</v>
      </c>
      <c r="M35" s="11" t="s">
        <v>232</v>
      </c>
      <c r="N35" s="63"/>
      <c r="O35" s="239"/>
    </row>
    <row r="36" spans="1:15" ht="25.5" customHeight="1">
      <c r="A36" s="441"/>
      <c r="B36" s="420" t="s">
        <v>217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115.3</v>
      </c>
      <c r="N36" s="1"/>
      <c r="O36" s="1"/>
    </row>
    <row r="37" spans="1:15" ht="25.5" customHeight="1">
      <c r="A37" s="441"/>
      <c r="B37" s="419" t="s">
        <v>218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215.3</v>
      </c>
      <c r="N37" s="1"/>
      <c r="O37" s="1"/>
    </row>
    <row r="38" spans="1:13" ht="24.75" customHeight="1">
      <c r="A38" s="441"/>
      <c r="B38" s="372" t="s">
        <v>188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177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180105</v>
      </c>
      <c r="K2" s="7" t="s">
        <v>11</v>
      </c>
      <c r="L2" s="6">
        <f aca="true" t="shared" si="0" ref="L2:L7">SUM(J2)</f>
        <v>180105</v>
      </c>
      <c r="M2" s="6">
        <v>121710</v>
      </c>
    </row>
    <row r="3" spans="10:13" ht="13.5">
      <c r="J3" s="6">
        <v>371529</v>
      </c>
      <c r="K3" s="5" t="s">
        <v>12</v>
      </c>
      <c r="L3" s="6">
        <f t="shared" si="0"/>
        <v>371529</v>
      </c>
      <c r="M3" s="6">
        <v>223118</v>
      </c>
    </row>
    <row r="4" spans="10:13" ht="13.5">
      <c r="J4" s="6">
        <v>438789</v>
      </c>
      <c r="K4" s="5" t="s">
        <v>13</v>
      </c>
      <c r="L4" s="6">
        <f t="shared" si="0"/>
        <v>438789</v>
      </c>
      <c r="M4" s="6">
        <v>238502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56499</v>
      </c>
    </row>
    <row r="6" spans="10:13" ht="13.5">
      <c r="J6" s="6">
        <v>378726</v>
      </c>
      <c r="K6" s="5" t="s">
        <v>15</v>
      </c>
      <c r="L6" s="6">
        <f t="shared" si="0"/>
        <v>378726</v>
      </c>
      <c r="M6" s="6">
        <v>271209</v>
      </c>
    </row>
    <row r="7" spans="10:13" ht="13.5">
      <c r="J7" s="6">
        <v>687248</v>
      </c>
      <c r="K7" s="5" t="s">
        <v>16</v>
      </c>
      <c r="L7" s="6">
        <f t="shared" si="0"/>
        <v>687248</v>
      </c>
      <c r="M7" s="6">
        <v>427383</v>
      </c>
    </row>
    <row r="8" spans="10:13" ht="13.5">
      <c r="J8" s="6">
        <f>SUM(J2:J7)</f>
        <v>2152567</v>
      </c>
      <c r="K8" s="5" t="s">
        <v>9</v>
      </c>
      <c r="L8" s="67">
        <f>SUM(L2:L7)</f>
        <v>2152567</v>
      </c>
      <c r="M8" s="6">
        <f>SUM(M2:M7)</f>
        <v>1338421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121710</v>
      </c>
      <c r="M11" s="6">
        <f>SUM(N11-L11)</f>
        <v>58395</v>
      </c>
      <c r="N11" s="6">
        <f>SUM(L2)</f>
        <v>180105</v>
      </c>
    </row>
    <row r="12" spans="11:14" ht="13.5">
      <c r="K12" s="5" t="s">
        <v>12</v>
      </c>
      <c r="L12" s="6">
        <f t="shared" si="1"/>
        <v>223118</v>
      </c>
      <c r="M12" s="6">
        <f aca="true" t="shared" si="2" ref="M12:M17">SUM(N12-L12)</f>
        <v>148411</v>
      </c>
      <c r="N12" s="6">
        <f aca="true" t="shared" si="3" ref="N12:N17">SUM(L3)</f>
        <v>371529</v>
      </c>
    </row>
    <row r="13" spans="11:14" ht="13.5">
      <c r="K13" s="5" t="s">
        <v>13</v>
      </c>
      <c r="L13" s="6">
        <f t="shared" si="1"/>
        <v>238502</v>
      </c>
      <c r="M13" s="6">
        <f t="shared" si="2"/>
        <v>200287</v>
      </c>
      <c r="N13" s="6">
        <f t="shared" si="3"/>
        <v>438789</v>
      </c>
    </row>
    <row r="14" spans="11:14" ht="13.5">
      <c r="K14" s="5" t="s">
        <v>14</v>
      </c>
      <c r="L14" s="6">
        <f t="shared" si="1"/>
        <v>56499</v>
      </c>
      <c r="M14" s="6">
        <f t="shared" si="2"/>
        <v>39671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271209</v>
      </c>
      <c r="M15" s="6">
        <f t="shared" si="2"/>
        <v>107517</v>
      </c>
      <c r="N15" s="6">
        <f t="shared" si="3"/>
        <v>378726</v>
      </c>
    </row>
    <row r="16" spans="11:14" ht="13.5">
      <c r="K16" s="5" t="s">
        <v>16</v>
      </c>
      <c r="L16" s="6">
        <f t="shared" si="1"/>
        <v>427383</v>
      </c>
      <c r="M16" s="6">
        <f t="shared" si="2"/>
        <v>259865</v>
      </c>
      <c r="N16" s="6">
        <f t="shared" si="3"/>
        <v>687248</v>
      </c>
    </row>
    <row r="17" spans="11:14" ht="13.5">
      <c r="K17" s="5" t="s">
        <v>9</v>
      </c>
      <c r="L17" s="6">
        <f>SUM(L11:L16)</f>
        <v>1338421</v>
      </c>
      <c r="M17" s="6">
        <f t="shared" si="2"/>
        <v>814146</v>
      </c>
      <c r="N17" s="6">
        <f t="shared" si="3"/>
        <v>2152567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48" t="s">
        <v>17</v>
      </c>
      <c r="D56" s="449"/>
      <c r="E56" s="448" t="s">
        <v>65</v>
      </c>
      <c r="F56" s="449"/>
      <c r="G56" s="452" t="s">
        <v>64</v>
      </c>
      <c r="H56" s="448" t="s">
        <v>66</v>
      </c>
      <c r="I56" s="449"/>
    </row>
    <row r="57" spans="1:9" ht="14.25">
      <c r="A57" s="51" t="s">
        <v>71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95</v>
      </c>
      <c r="B58" s="53"/>
      <c r="C58" s="456" t="s">
        <v>196</v>
      </c>
      <c r="D58" s="455"/>
      <c r="E58" s="457" t="s">
        <v>233</v>
      </c>
      <c r="F58" s="455"/>
      <c r="G58" s="125">
        <v>16.9</v>
      </c>
      <c r="H58" s="54"/>
      <c r="I58" s="55"/>
    </row>
    <row r="59" spans="1:9" ht="19.5" customHeight="1">
      <c r="A59" s="56" t="s">
        <v>67</v>
      </c>
      <c r="B59" s="53"/>
      <c r="C59" s="454" t="s">
        <v>69</v>
      </c>
      <c r="D59" s="455"/>
      <c r="E59" s="457" t="s">
        <v>234</v>
      </c>
      <c r="F59" s="455"/>
      <c r="G59" s="131">
        <v>35.6</v>
      </c>
      <c r="H59" s="54"/>
      <c r="I59" s="55"/>
    </row>
    <row r="60" spans="1:9" ht="19.5" customHeight="1">
      <c r="A60" s="56" t="s">
        <v>68</v>
      </c>
      <c r="B60" s="53"/>
      <c r="C60" s="457" t="s">
        <v>177</v>
      </c>
      <c r="D60" s="458"/>
      <c r="E60" s="454" t="s">
        <v>235</v>
      </c>
      <c r="F60" s="455"/>
      <c r="G60" s="125">
        <v>66.5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124</v>
      </c>
      <c r="C25" s="242" t="s">
        <v>125</v>
      </c>
      <c r="D25" s="242" t="s">
        <v>126</v>
      </c>
      <c r="E25" s="242" t="s">
        <v>127</v>
      </c>
      <c r="F25" s="242" t="s">
        <v>128</v>
      </c>
      <c r="G25" s="242" t="s">
        <v>129</v>
      </c>
      <c r="H25" s="242" t="s">
        <v>130</v>
      </c>
      <c r="I25" s="242" t="s">
        <v>131</v>
      </c>
      <c r="J25" s="242" t="s">
        <v>132</v>
      </c>
      <c r="K25" s="242" t="s">
        <v>133</v>
      </c>
      <c r="L25" s="242" t="s">
        <v>134</v>
      </c>
      <c r="M25" s="242" t="s">
        <v>135</v>
      </c>
      <c r="AI25"/>
    </row>
    <row r="26" spans="1:13" ht="9.75" customHeight="1">
      <c r="A26" s="10" t="s">
        <v>208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209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194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207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224</v>
      </c>
      <c r="B30" s="242">
        <v>58.3</v>
      </c>
      <c r="C30" s="242">
        <v>60.6</v>
      </c>
      <c r="D30" s="244"/>
      <c r="E30" s="242"/>
      <c r="F30" s="242"/>
      <c r="G30" s="242"/>
      <c r="H30" s="242"/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124</v>
      </c>
      <c r="C55" s="242" t="s">
        <v>125</v>
      </c>
      <c r="D55" s="242" t="s">
        <v>126</v>
      </c>
      <c r="E55" s="242" t="s">
        <v>127</v>
      </c>
      <c r="F55" s="242" t="s">
        <v>128</v>
      </c>
      <c r="G55" s="242" t="s">
        <v>129</v>
      </c>
      <c r="H55" s="242" t="s">
        <v>130</v>
      </c>
      <c r="I55" s="242" t="s">
        <v>131</v>
      </c>
      <c r="J55" s="242" t="s">
        <v>132</v>
      </c>
      <c r="K55" s="242" t="s">
        <v>133</v>
      </c>
      <c r="L55" s="242" t="s">
        <v>134</v>
      </c>
      <c r="M55" s="242" t="s">
        <v>135</v>
      </c>
    </row>
    <row r="56" spans="1:13" ht="9.75" customHeight="1">
      <c r="A56" s="10" t="s">
        <v>208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209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194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207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224</v>
      </c>
      <c r="B60" s="242">
        <v>116.1</v>
      </c>
      <c r="C60" s="242">
        <v>114.5</v>
      </c>
      <c r="D60" s="242"/>
      <c r="E60" s="242"/>
      <c r="F60" s="242"/>
      <c r="G60" s="242"/>
      <c r="H60" s="242"/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124</v>
      </c>
      <c r="C85" s="242" t="s">
        <v>125</v>
      </c>
      <c r="D85" s="242" t="s">
        <v>126</v>
      </c>
      <c r="E85" s="242" t="s">
        <v>127</v>
      </c>
      <c r="F85" s="242" t="s">
        <v>128</v>
      </c>
      <c r="G85" s="242" t="s">
        <v>129</v>
      </c>
      <c r="H85" s="242" t="s">
        <v>130</v>
      </c>
      <c r="I85" s="242" t="s">
        <v>131</v>
      </c>
      <c r="J85" s="242" t="s">
        <v>132</v>
      </c>
      <c r="K85" s="242" t="s">
        <v>133</v>
      </c>
      <c r="L85" s="242" t="s">
        <v>134</v>
      </c>
      <c r="M85" s="242" t="s">
        <v>135</v>
      </c>
    </row>
    <row r="86" spans="1:25" ht="9.75" customHeight="1">
      <c r="A86" s="10" t="s">
        <v>208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209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194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207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224</v>
      </c>
      <c r="B90" s="242">
        <v>50.6</v>
      </c>
      <c r="C90" s="242">
        <v>53.3</v>
      </c>
      <c r="D90" s="242"/>
      <c r="E90" s="242"/>
      <c r="F90" s="242"/>
      <c r="G90" s="242"/>
      <c r="H90" s="242"/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236</v>
      </c>
      <c r="B1" s="459"/>
      <c r="C1" s="459"/>
      <c r="D1" s="459"/>
      <c r="E1" s="459"/>
      <c r="F1" s="459"/>
      <c r="G1" s="459"/>
      <c r="M1" s="20"/>
      <c r="N1" t="s">
        <v>224</v>
      </c>
      <c r="O1" s="167"/>
      <c r="P1" s="65"/>
      <c r="Q1" s="170" t="s">
        <v>207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5" t="s">
        <v>43</v>
      </c>
      <c r="J3" s="17">
        <v>97014</v>
      </c>
      <c r="K3" s="424">
        <v>1</v>
      </c>
      <c r="L3" s="5">
        <f>SUM(H3)</f>
        <v>26</v>
      </c>
      <c r="M3" s="325" t="s">
        <v>43</v>
      </c>
      <c r="N3" s="17">
        <f>SUM(J3)</f>
        <v>97014</v>
      </c>
      <c r="O3" s="5">
        <f>SUM(H3)</f>
        <v>26</v>
      </c>
      <c r="P3" s="325" t="s">
        <v>43</v>
      </c>
      <c r="Q3" s="427">
        <v>143202</v>
      </c>
    </row>
    <row r="4" spans="8:17" ht="13.5" customHeight="1">
      <c r="H4" s="5">
        <v>33</v>
      </c>
      <c r="I4" s="325" t="s">
        <v>0</v>
      </c>
      <c r="J4" s="225">
        <v>82741</v>
      </c>
      <c r="K4" s="424">
        <v>2</v>
      </c>
      <c r="L4" s="5">
        <f aca="true" t="shared" si="0" ref="L4:L12">SUM(H4)</f>
        <v>33</v>
      </c>
      <c r="M4" s="325" t="s">
        <v>0</v>
      </c>
      <c r="N4" s="17">
        <f aca="true" t="shared" si="1" ref="N4:N13">SUM(J4)</f>
        <v>82741</v>
      </c>
      <c r="O4" s="5">
        <f aca="true" t="shared" si="2" ref="O4:O12">SUM(H4)</f>
        <v>33</v>
      </c>
      <c r="P4" s="325" t="s">
        <v>0</v>
      </c>
      <c r="Q4" s="135">
        <v>97069</v>
      </c>
    </row>
    <row r="5" spans="8:19" ht="13.5" customHeight="1">
      <c r="H5" s="5">
        <v>16</v>
      </c>
      <c r="I5" s="325" t="s">
        <v>3</v>
      </c>
      <c r="J5" s="17">
        <v>79954</v>
      </c>
      <c r="K5" s="424">
        <v>3</v>
      </c>
      <c r="L5" s="5">
        <f t="shared" si="0"/>
        <v>16</v>
      </c>
      <c r="M5" s="325" t="s">
        <v>3</v>
      </c>
      <c r="N5" s="17">
        <f t="shared" si="1"/>
        <v>79954</v>
      </c>
      <c r="O5" s="5">
        <f t="shared" si="2"/>
        <v>16</v>
      </c>
      <c r="P5" s="325" t="s">
        <v>3</v>
      </c>
      <c r="Q5" s="135">
        <v>113472</v>
      </c>
      <c r="S5" s="65"/>
    </row>
    <row r="6" spans="8:17" ht="13.5" customHeight="1">
      <c r="H6" s="5">
        <v>34</v>
      </c>
      <c r="I6" s="325" t="s">
        <v>1</v>
      </c>
      <c r="J6" s="17">
        <v>45459</v>
      </c>
      <c r="K6" s="424">
        <v>4</v>
      </c>
      <c r="L6" s="5">
        <f t="shared" si="0"/>
        <v>34</v>
      </c>
      <c r="M6" s="325" t="s">
        <v>1</v>
      </c>
      <c r="N6" s="17">
        <f t="shared" si="1"/>
        <v>45459</v>
      </c>
      <c r="O6" s="5">
        <f t="shared" si="2"/>
        <v>34</v>
      </c>
      <c r="P6" s="325" t="s">
        <v>1</v>
      </c>
      <c r="Q6" s="135">
        <v>46926</v>
      </c>
    </row>
    <row r="7" spans="8:17" ht="13.5" customHeight="1">
      <c r="H7" s="128">
        <v>40</v>
      </c>
      <c r="I7" s="326" t="s">
        <v>166</v>
      </c>
      <c r="J7" s="225">
        <v>34957</v>
      </c>
      <c r="K7" s="424">
        <v>5</v>
      </c>
      <c r="L7" s="5">
        <f t="shared" si="0"/>
        <v>40</v>
      </c>
      <c r="M7" s="326" t="s">
        <v>166</v>
      </c>
      <c r="N7" s="17">
        <f t="shared" si="1"/>
        <v>34957</v>
      </c>
      <c r="O7" s="5">
        <f t="shared" si="2"/>
        <v>40</v>
      </c>
      <c r="P7" s="326" t="s">
        <v>166</v>
      </c>
      <c r="Q7" s="135">
        <v>37955</v>
      </c>
    </row>
    <row r="8" spans="8:17" ht="13.5" customHeight="1">
      <c r="H8" s="5">
        <v>36</v>
      </c>
      <c r="I8" s="325" t="s">
        <v>5</v>
      </c>
      <c r="J8" s="17">
        <v>33398</v>
      </c>
      <c r="K8" s="424">
        <v>6</v>
      </c>
      <c r="L8" s="5">
        <f t="shared" si="0"/>
        <v>36</v>
      </c>
      <c r="M8" s="325" t="s">
        <v>5</v>
      </c>
      <c r="N8" s="17">
        <f t="shared" si="1"/>
        <v>33398</v>
      </c>
      <c r="O8" s="5">
        <f t="shared" si="2"/>
        <v>36</v>
      </c>
      <c r="P8" s="325" t="s">
        <v>5</v>
      </c>
      <c r="Q8" s="135">
        <v>36328</v>
      </c>
    </row>
    <row r="9" spans="8:17" ht="13.5" customHeight="1">
      <c r="H9" s="5">
        <v>17</v>
      </c>
      <c r="I9" s="325" t="s">
        <v>34</v>
      </c>
      <c r="J9" s="17">
        <v>32591</v>
      </c>
      <c r="K9" s="424">
        <v>7</v>
      </c>
      <c r="L9" s="5">
        <f t="shared" si="0"/>
        <v>17</v>
      </c>
      <c r="M9" s="325" t="s">
        <v>34</v>
      </c>
      <c r="N9" s="17">
        <f t="shared" si="1"/>
        <v>32591</v>
      </c>
      <c r="O9" s="5">
        <f t="shared" si="2"/>
        <v>17</v>
      </c>
      <c r="P9" s="325" t="s">
        <v>34</v>
      </c>
      <c r="Q9" s="135">
        <v>31252</v>
      </c>
    </row>
    <row r="10" spans="8:17" ht="13.5" customHeight="1">
      <c r="H10" s="5">
        <v>2</v>
      </c>
      <c r="I10" s="325" t="s">
        <v>6</v>
      </c>
      <c r="J10" s="17">
        <v>27433</v>
      </c>
      <c r="K10" s="424">
        <v>8</v>
      </c>
      <c r="L10" s="5">
        <f t="shared" si="0"/>
        <v>2</v>
      </c>
      <c r="M10" s="325" t="s">
        <v>6</v>
      </c>
      <c r="N10" s="17">
        <f t="shared" si="1"/>
        <v>27433</v>
      </c>
      <c r="O10" s="5">
        <f t="shared" si="2"/>
        <v>2</v>
      </c>
      <c r="P10" s="325" t="s">
        <v>6</v>
      </c>
      <c r="Q10" s="135">
        <v>21726</v>
      </c>
    </row>
    <row r="11" spans="8:17" ht="13.5" customHeight="1">
      <c r="H11" s="5">
        <v>38</v>
      </c>
      <c r="I11" s="325" t="s">
        <v>52</v>
      </c>
      <c r="J11" s="136">
        <v>26023</v>
      </c>
      <c r="K11" s="424">
        <v>9</v>
      </c>
      <c r="L11" s="5">
        <f t="shared" si="0"/>
        <v>38</v>
      </c>
      <c r="M11" s="325" t="s">
        <v>52</v>
      </c>
      <c r="N11" s="17">
        <f t="shared" si="1"/>
        <v>26023</v>
      </c>
      <c r="O11" s="5">
        <f t="shared" si="2"/>
        <v>38</v>
      </c>
      <c r="P11" s="325" t="s">
        <v>52</v>
      </c>
      <c r="Q11" s="135">
        <v>22571</v>
      </c>
    </row>
    <row r="12" spans="8:17" ht="13.5" customHeight="1" thickBot="1">
      <c r="H12" s="377">
        <v>31</v>
      </c>
      <c r="I12" s="330" t="s">
        <v>114</v>
      </c>
      <c r="J12" s="429">
        <v>25091</v>
      </c>
      <c r="K12" s="423">
        <v>10</v>
      </c>
      <c r="L12" s="5">
        <f t="shared" si="0"/>
        <v>31</v>
      </c>
      <c r="M12" s="330" t="s">
        <v>114</v>
      </c>
      <c r="N12" s="429">
        <f t="shared" si="1"/>
        <v>25091</v>
      </c>
      <c r="O12" s="5">
        <f t="shared" si="2"/>
        <v>31</v>
      </c>
      <c r="P12" s="330" t="s">
        <v>114</v>
      </c>
      <c r="Q12" s="431">
        <v>28506</v>
      </c>
    </row>
    <row r="13" spans="8:17" ht="13.5" customHeight="1">
      <c r="H13" s="373">
        <v>13</v>
      </c>
      <c r="I13" s="375" t="s">
        <v>7</v>
      </c>
      <c r="J13" s="376">
        <v>21691</v>
      </c>
      <c r="K13" s="158"/>
      <c r="L13" s="122"/>
      <c r="M13" s="122"/>
      <c r="N13" s="19">
        <f t="shared" si="1"/>
        <v>21691</v>
      </c>
      <c r="O13" s="1"/>
      <c r="P13" s="234" t="s">
        <v>112</v>
      </c>
      <c r="Q13" s="430">
        <v>749015</v>
      </c>
    </row>
    <row r="14" spans="2:15" ht="13.5" customHeight="1">
      <c r="B14" s="24"/>
      <c r="H14" s="5">
        <v>3</v>
      </c>
      <c r="I14" s="325" t="s">
        <v>22</v>
      </c>
      <c r="J14" s="17">
        <v>18940</v>
      </c>
      <c r="K14" s="158"/>
      <c r="L14" s="31"/>
      <c r="N14" t="s">
        <v>89</v>
      </c>
      <c r="O14"/>
    </row>
    <row r="15" spans="8:17" ht="13.5" customHeight="1">
      <c r="H15" s="5">
        <v>25</v>
      </c>
      <c r="I15" s="325" t="s">
        <v>42</v>
      </c>
      <c r="J15" s="17">
        <v>15849</v>
      </c>
      <c r="K15" s="158"/>
      <c r="L15" s="31"/>
      <c r="M15" s="1" t="s">
        <v>225</v>
      </c>
      <c r="N15" s="19"/>
      <c r="O15"/>
      <c r="P15" t="s">
        <v>226</v>
      </c>
      <c r="Q15" s="133" t="s">
        <v>93</v>
      </c>
    </row>
    <row r="16" spans="2:18" ht="13.5" customHeight="1">
      <c r="B16" s="1"/>
      <c r="C16" s="19"/>
      <c r="D16" s="1"/>
      <c r="E16" s="22"/>
      <c r="F16" s="1"/>
      <c r="H16" s="5">
        <v>24</v>
      </c>
      <c r="I16" s="325" t="s">
        <v>41</v>
      </c>
      <c r="J16" s="17">
        <v>15511</v>
      </c>
      <c r="K16" s="158"/>
      <c r="L16" s="5">
        <f>SUM(L3)</f>
        <v>26</v>
      </c>
      <c r="M16" s="17">
        <f>SUM(N3)</f>
        <v>97014</v>
      </c>
      <c r="N16" s="325" t="s">
        <v>43</v>
      </c>
      <c r="O16" s="5">
        <f>SUM(O3)</f>
        <v>26</v>
      </c>
      <c r="P16" s="17">
        <f>SUM(M16)</f>
        <v>97014</v>
      </c>
      <c r="Q16" s="134">
        <v>106378</v>
      </c>
      <c r="R16" s="123"/>
    </row>
    <row r="17" spans="2:19" ht="13.5" customHeight="1">
      <c r="B17" s="1"/>
      <c r="C17" s="19"/>
      <c r="D17" s="1"/>
      <c r="E17" s="22"/>
      <c r="F17" s="1"/>
      <c r="H17" s="5">
        <v>14</v>
      </c>
      <c r="I17" s="325" t="s">
        <v>32</v>
      </c>
      <c r="J17" s="17">
        <v>8046</v>
      </c>
      <c r="K17" s="158"/>
      <c r="L17" s="5">
        <f aca="true" t="shared" si="3" ref="L17:L25">SUM(L4)</f>
        <v>33</v>
      </c>
      <c r="M17" s="17">
        <f aca="true" t="shared" si="4" ref="M17:M25">SUM(N4)</f>
        <v>82741</v>
      </c>
      <c r="N17" s="325" t="s">
        <v>0</v>
      </c>
      <c r="O17" s="5">
        <f aca="true" t="shared" si="5" ref="O17:O25">SUM(O4)</f>
        <v>33</v>
      </c>
      <c r="P17" s="17">
        <f aca="true" t="shared" si="6" ref="P17:P25">SUM(M17)</f>
        <v>82741</v>
      </c>
      <c r="Q17" s="134">
        <v>69159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5">
        <v>37</v>
      </c>
      <c r="I18" s="325" t="s">
        <v>51</v>
      </c>
      <c r="J18" s="17">
        <v>6236</v>
      </c>
      <c r="K18" s="158"/>
      <c r="L18" s="5">
        <f t="shared" si="3"/>
        <v>16</v>
      </c>
      <c r="M18" s="17">
        <f t="shared" si="4"/>
        <v>79954</v>
      </c>
      <c r="N18" s="325" t="s">
        <v>3</v>
      </c>
      <c r="O18" s="5">
        <f t="shared" si="5"/>
        <v>16</v>
      </c>
      <c r="P18" s="17">
        <f t="shared" si="6"/>
        <v>79954</v>
      </c>
      <c r="Q18" s="134">
        <v>73726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5">
        <v>39</v>
      </c>
      <c r="I19" s="325" t="s">
        <v>53</v>
      </c>
      <c r="J19" s="17">
        <v>4359</v>
      </c>
      <c r="L19" s="5">
        <f t="shared" si="3"/>
        <v>34</v>
      </c>
      <c r="M19" s="17">
        <f t="shared" si="4"/>
        <v>45459</v>
      </c>
      <c r="N19" s="325" t="s">
        <v>1</v>
      </c>
      <c r="O19" s="5">
        <f t="shared" si="5"/>
        <v>34</v>
      </c>
      <c r="P19" s="17">
        <f t="shared" si="6"/>
        <v>45459</v>
      </c>
      <c r="Q19" s="134">
        <v>43741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5">
        <v>9</v>
      </c>
      <c r="I20" s="325" t="s">
        <v>28</v>
      </c>
      <c r="J20" s="17">
        <v>4350</v>
      </c>
      <c r="L20" s="5">
        <f t="shared" si="3"/>
        <v>40</v>
      </c>
      <c r="M20" s="17">
        <f t="shared" si="4"/>
        <v>34957</v>
      </c>
      <c r="N20" s="326" t="s">
        <v>166</v>
      </c>
      <c r="O20" s="5">
        <f t="shared" si="5"/>
        <v>40</v>
      </c>
      <c r="P20" s="17">
        <f t="shared" si="6"/>
        <v>34957</v>
      </c>
      <c r="Q20" s="134">
        <v>31570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5">
        <v>35</v>
      </c>
      <c r="I21" s="325" t="s">
        <v>50</v>
      </c>
      <c r="J21" s="17">
        <v>3553</v>
      </c>
      <c r="L21" s="5">
        <f t="shared" si="3"/>
        <v>36</v>
      </c>
      <c r="M21" s="17">
        <f t="shared" si="4"/>
        <v>33398</v>
      </c>
      <c r="N21" s="325" t="s">
        <v>5</v>
      </c>
      <c r="O21" s="5">
        <f t="shared" si="5"/>
        <v>36</v>
      </c>
      <c r="P21" s="17">
        <f t="shared" si="6"/>
        <v>33398</v>
      </c>
      <c r="Q21" s="134">
        <v>32954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5">
        <v>30</v>
      </c>
      <c r="I22" s="325" t="s">
        <v>47</v>
      </c>
      <c r="J22" s="17">
        <v>2907</v>
      </c>
      <c r="K22" s="19"/>
      <c r="L22" s="5">
        <f t="shared" si="3"/>
        <v>17</v>
      </c>
      <c r="M22" s="17">
        <f t="shared" si="4"/>
        <v>32591</v>
      </c>
      <c r="N22" s="325" t="s">
        <v>34</v>
      </c>
      <c r="O22" s="5">
        <f t="shared" si="5"/>
        <v>17</v>
      </c>
      <c r="P22" s="17">
        <f t="shared" si="6"/>
        <v>32591</v>
      </c>
      <c r="Q22" s="134">
        <v>42550</v>
      </c>
      <c r="R22" s="123"/>
    </row>
    <row r="23" spans="2:19" ht="13.5" customHeight="1">
      <c r="B23" s="23"/>
      <c r="C23" s="19"/>
      <c r="D23" s="1"/>
      <c r="E23" s="22"/>
      <c r="F23" s="1"/>
      <c r="H23" s="5">
        <v>12</v>
      </c>
      <c r="I23" s="325" t="s">
        <v>31</v>
      </c>
      <c r="J23" s="17">
        <v>2833</v>
      </c>
      <c r="K23" s="19"/>
      <c r="L23" s="5">
        <f t="shared" si="3"/>
        <v>2</v>
      </c>
      <c r="M23" s="17">
        <f t="shared" si="4"/>
        <v>27433</v>
      </c>
      <c r="N23" s="325" t="s">
        <v>6</v>
      </c>
      <c r="O23" s="5">
        <f t="shared" si="5"/>
        <v>2</v>
      </c>
      <c r="P23" s="17">
        <f t="shared" si="6"/>
        <v>27433</v>
      </c>
      <c r="Q23" s="134">
        <v>8871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5">
        <v>22</v>
      </c>
      <c r="I24" s="325" t="s">
        <v>39</v>
      </c>
      <c r="J24" s="17">
        <v>2674</v>
      </c>
      <c r="K24" s="19"/>
      <c r="L24" s="5">
        <f t="shared" si="3"/>
        <v>38</v>
      </c>
      <c r="M24" s="17">
        <f t="shared" si="4"/>
        <v>26023</v>
      </c>
      <c r="N24" s="325" t="s">
        <v>52</v>
      </c>
      <c r="O24" s="5">
        <f t="shared" si="5"/>
        <v>38</v>
      </c>
      <c r="P24" s="17">
        <f t="shared" si="6"/>
        <v>26023</v>
      </c>
      <c r="Q24" s="134">
        <v>23372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5">
        <v>1</v>
      </c>
      <c r="I25" s="325" t="s">
        <v>4</v>
      </c>
      <c r="J25" s="225">
        <v>2488</v>
      </c>
      <c r="K25" s="19"/>
      <c r="L25" s="18">
        <f t="shared" si="3"/>
        <v>31</v>
      </c>
      <c r="M25" s="179">
        <f t="shared" si="4"/>
        <v>25091</v>
      </c>
      <c r="N25" s="330" t="s">
        <v>114</v>
      </c>
      <c r="O25" s="18">
        <f t="shared" si="5"/>
        <v>31</v>
      </c>
      <c r="P25" s="179">
        <f t="shared" si="6"/>
        <v>25091</v>
      </c>
      <c r="Q25" s="134">
        <v>26878</v>
      </c>
      <c r="R25" s="206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20</v>
      </c>
      <c r="I26" s="325" t="s">
        <v>37</v>
      </c>
      <c r="J26" s="17">
        <v>2148</v>
      </c>
      <c r="K26" s="19"/>
      <c r="L26" s="180"/>
      <c r="M26" s="327">
        <f>SUM(J43-(M16+M17+M18+M19+M20+M21+M22+M23+M24+M25))</f>
        <v>121368</v>
      </c>
      <c r="N26" s="328" t="s">
        <v>59</v>
      </c>
      <c r="O26" s="181"/>
      <c r="P26" s="327">
        <f>SUM(M26)</f>
        <v>121368</v>
      </c>
      <c r="Q26" s="327">
        <f>SUM(R26-(Q16+Q17+Q18+Q19+Q20+Q21+Q22+Q23+Q24+Q25))</f>
        <v>123304</v>
      </c>
      <c r="R26" s="378">
        <v>582503</v>
      </c>
      <c r="T26" s="33"/>
    </row>
    <row r="27" spans="8:16" ht="13.5" customHeight="1">
      <c r="H27" s="5">
        <v>15</v>
      </c>
      <c r="I27" s="325" t="s">
        <v>33</v>
      </c>
      <c r="J27" s="17">
        <v>1947</v>
      </c>
      <c r="K27" s="19"/>
      <c r="M27" s="65" t="s">
        <v>210</v>
      </c>
      <c r="N27" s="65"/>
      <c r="O27" s="167"/>
      <c r="P27" s="168" t="s">
        <v>211</v>
      </c>
    </row>
    <row r="28" spans="8:16" ht="13.5" customHeight="1">
      <c r="H28" s="5">
        <v>21</v>
      </c>
      <c r="I28" s="325" t="s">
        <v>38</v>
      </c>
      <c r="J28" s="17">
        <v>1302</v>
      </c>
      <c r="K28" s="19"/>
      <c r="M28" s="135">
        <f>SUM(Q3)</f>
        <v>143202</v>
      </c>
      <c r="N28" s="325" t="s">
        <v>43</v>
      </c>
      <c r="O28" s="5">
        <f>SUM(L3)</f>
        <v>26</v>
      </c>
      <c r="P28" s="135">
        <f>SUM(Q3)</f>
        <v>143202</v>
      </c>
    </row>
    <row r="29" spans="8:16" ht="13.5" customHeight="1">
      <c r="H29" s="5">
        <v>29</v>
      </c>
      <c r="I29" s="325" t="s">
        <v>46</v>
      </c>
      <c r="J29" s="17">
        <v>1274</v>
      </c>
      <c r="K29" s="19"/>
      <c r="M29" s="135">
        <f aca="true" t="shared" si="7" ref="M29:M37">SUM(Q4)</f>
        <v>97069</v>
      </c>
      <c r="N29" s="325" t="s">
        <v>0</v>
      </c>
      <c r="O29" s="5">
        <f aca="true" t="shared" si="8" ref="O29:O37">SUM(L4)</f>
        <v>33</v>
      </c>
      <c r="P29" s="135">
        <f aca="true" t="shared" si="9" ref="P29:P37">SUM(Q4)</f>
        <v>97069</v>
      </c>
    </row>
    <row r="30" spans="8:16" ht="13.5" customHeight="1">
      <c r="H30" s="5">
        <v>19</v>
      </c>
      <c r="I30" s="325" t="s">
        <v>36</v>
      </c>
      <c r="J30" s="17">
        <v>1054</v>
      </c>
      <c r="K30" s="19"/>
      <c r="M30" s="135">
        <f t="shared" si="7"/>
        <v>113472</v>
      </c>
      <c r="N30" s="325" t="s">
        <v>3</v>
      </c>
      <c r="O30" s="5">
        <f t="shared" si="8"/>
        <v>16</v>
      </c>
      <c r="P30" s="135">
        <f t="shared" si="9"/>
        <v>113472</v>
      </c>
    </row>
    <row r="31" spans="8:16" ht="13.5" customHeight="1">
      <c r="H31" s="5">
        <v>6</v>
      </c>
      <c r="I31" s="325" t="s">
        <v>25</v>
      </c>
      <c r="J31" s="17">
        <v>913</v>
      </c>
      <c r="K31" s="19"/>
      <c r="M31" s="135">
        <f t="shared" si="7"/>
        <v>46926</v>
      </c>
      <c r="N31" s="325" t="s">
        <v>1</v>
      </c>
      <c r="O31" s="5">
        <f t="shared" si="8"/>
        <v>34</v>
      </c>
      <c r="P31" s="135">
        <f t="shared" si="9"/>
        <v>46926</v>
      </c>
    </row>
    <row r="32" spans="8:19" ht="13.5" customHeight="1">
      <c r="H32" s="5">
        <v>27</v>
      </c>
      <c r="I32" s="325" t="s">
        <v>44</v>
      </c>
      <c r="J32" s="17">
        <v>501</v>
      </c>
      <c r="K32" s="19"/>
      <c r="M32" s="135">
        <f t="shared" si="7"/>
        <v>37955</v>
      </c>
      <c r="N32" s="326" t="s">
        <v>166</v>
      </c>
      <c r="O32" s="5">
        <f t="shared" si="8"/>
        <v>40</v>
      </c>
      <c r="P32" s="135">
        <f t="shared" si="9"/>
        <v>37955</v>
      </c>
      <c r="S32" s="14"/>
    </row>
    <row r="33" spans="8:20" ht="13.5" customHeight="1">
      <c r="H33" s="5">
        <v>32</v>
      </c>
      <c r="I33" s="325" t="s">
        <v>49</v>
      </c>
      <c r="J33" s="17">
        <v>499</v>
      </c>
      <c r="K33" s="19"/>
      <c r="M33" s="135">
        <f t="shared" si="7"/>
        <v>36328</v>
      </c>
      <c r="N33" s="325" t="s">
        <v>5</v>
      </c>
      <c r="O33" s="5">
        <f t="shared" si="8"/>
        <v>36</v>
      </c>
      <c r="P33" s="135">
        <f t="shared" si="9"/>
        <v>36328</v>
      </c>
      <c r="S33" s="33"/>
      <c r="T33" s="33"/>
    </row>
    <row r="34" spans="8:20" ht="13.5" customHeight="1">
      <c r="H34" s="5">
        <v>18</v>
      </c>
      <c r="I34" s="325" t="s">
        <v>35</v>
      </c>
      <c r="J34" s="17">
        <v>487</v>
      </c>
      <c r="K34" s="19"/>
      <c r="M34" s="135">
        <f t="shared" si="7"/>
        <v>31252</v>
      </c>
      <c r="N34" s="325" t="s">
        <v>34</v>
      </c>
      <c r="O34" s="5">
        <f t="shared" si="8"/>
        <v>17</v>
      </c>
      <c r="P34" s="135">
        <f t="shared" si="9"/>
        <v>31252</v>
      </c>
      <c r="S34" s="33"/>
      <c r="T34" s="33"/>
    </row>
    <row r="35" spans="8:19" ht="13.5" customHeight="1">
      <c r="H35" s="5">
        <v>28</v>
      </c>
      <c r="I35" s="325" t="s">
        <v>45</v>
      </c>
      <c r="J35" s="17">
        <v>422</v>
      </c>
      <c r="K35" s="19"/>
      <c r="M35" s="135">
        <f t="shared" si="7"/>
        <v>21726</v>
      </c>
      <c r="N35" s="325" t="s">
        <v>6</v>
      </c>
      <c r="O35" s="5">
        <f t="shared" si="8"/>
        <v>2</v>
      </c>
      <c r="P35" s="135">
        <f t="shared" si="9"/>
        <v>21726</v>
      </c>
      <c r="S35" s="33"/>
    </row>
    <row r="36" spans="8:19" ht="13.5" customHeight="1">
      <c r="H36" s="5">
        <v>11</v>
      </c>
      <c r="I36" s="325" t="s">
        <v>30</v>
      </c>
      <c r="J36" s="17">
        <v>403</v>
      </c>
      <c r="K36" s="19"/>
      <c r="M36" s="135">
        <f t="shared" si="7"/>
        <v>22571</v>
      </c>
      <c r="N36" s="325" t="s">
        <v>52</v>
      </c>
      <c r="O36" s="5">
        <f t="shared" si="8"/>
        <v>38</v>
      </c>
      <c r="P36" s="135">
        <f t="shared" si="9"/>
        <v>22571</v>
      </c>
      <c r="S36" s="33"/>
    </row>
    <row r="37" spans="8:19" ht="13.5" customHeight="1" thickBot="1">
      <c r="H37" s="5">
        <v>10</v>
      </c>
      <c r="I37" s="325" t="s">
        <v>29</v>
      </c>
      <c r="J37" s="17">
        <v>384</v>
      </c>
      <c r="K37" s="19"/>
      <c r="M37" s="178">
        <f t="shared" si="7"/>
        <v>28506</v>
      </c>
      <c r="N37" s="330" t="s">
        <v>114</v>
      </c>
      <c r="O37" s="18">
        <f t="shared" si="8"/>
        <v>31</v>
      </c>
      <c r="P37" s="178">
        <f t="shared" si="9"/>
        <v>28506</v>
      </c>
      <c r="S37" s="33"/>
    </row>
    <row r="38" spans="7:21" ht="13.5" customHeight="1">
      <c r="G38" s="21"/>
      <c r="H38" s="5">
        <v>23</v>
      </c>
      <c r="I38" s="325" t="s">
        <v>40</v>
      </c>
      <c r="J38" s="17">
        <v>303</v>
      </c>
      <c r="K38" s="19"/>
      <c r="M38" s="421">
        <f>SUM(Q13-(Q3+Q4+Q5+Q6+Q7+Q8+Q9+Q10+Q11+Q12))</f>
        <v>170008</v>
      </c>
      <c r="N38" s="5" t="s">
        <v>59</v>
      </c>
      <c r="O38" s="422"/>
      <c r="P38" s="196">
        <f>SUM(M38)</f>
        <v>170008</v>
      </c>
      <c r="U38" s="33"/>
    </row>
    <row r="39" spans="8:16" ht="13.5" customHeight="1">
      <c r="H39" s="5">
        <v>4</v>
      </c>
      <c r="I39" s="325" t="s">
        <v>23</v>
      </c>
      <c r="J39" s="17">
        <v>287</v>
      </c>
      <c r="K39" s="19"/>
      <c r="P39" s="33"/>
    </row>
    <row r="40" spans="8:11" ht="13.5" customHeight="1">
      <c r="H40" s="5">
        <v>5</v>
      </c>
      <c r="I40" s="325" t="s">
        <v>24</v>
      </c>
      <c r="J40" s="17">
        <v>7</v>
      </c>
      <c r="K40" s="19"/>
    </row>
    <row r="41" spans="8:11" ht="13.5" customHeight="1">
      <c r="H41" s="5">
        <v>7</v>
      </c>
      <c r="I41" s="325" t="s">
        <v>26</v>
      </c>
      <c r="J41" s="17">
        <v>0</v>
      </c>
      <c r="K41" s="19"/>
    </row>
    <row r="42" spans="8:11" ht="13.5" customHeight="1">
      <c r="H42" s="5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5" t="s">
        <v>178</v>
      </c>
      <c r="J43" s="426">
        <f>SUM(J3:J42)</f>
        <v>606029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224</v>
      </c>
      <c r="D52" s="83" t="s">
        <v>207</v>
      </c>
      <c r="E52" s="29" t="s">
        <v>57</v>
      </c>
      <c r="F52" s="28" t="s">
        <v>56</v>
      </c>
      <c r="G52" s="28" t="s">
        <v>54</v>
      </c>
      <c r="I52" s="332"/>
    </row>
    <row r="53" spans="1:9" ht="13.5" customHeight="1">
      <c r="A53" s="13">
        <v>1</v>
      </c>
      <c r="B53" s="325" t="s">
        <v>43</v>
      </c>
      <c r="C53" s="17">
        <f aca="true" t="shared" si="10" ref="C53:C62">SUM(J3)</f>
        <v>97014</v>
      </c>
      <c r="D53" s="136">
        <f aca="true" t="shared" si="11" ref="D53:D62">SUM(Q3)</f>
        <v>143202</v>
      </c>
      <c r="E53" s="132">
        <f aca="true" t="shared" si="12" ref="E53:E62">SUM(P16/Q16*100)</f>
        <v>91.19742803963226</v>
      </c>
      <c r="F53" s="25">
        <f aca="true" t="shared" si="13" ref="F53:F63">SUM(C53/D53*100)</f>
        <v>67.74626052708761</v>
      </c>
      <c r="G53" s="26"/>
      <c r="I53" s="332"/>
    </row>
    <row r="54" spans="1:9" ht="13.5" customHeight="1">
      <c r="A54" s="13">
        <v>2</v>
      </c>
      <c r="B54" s="325" t="s">
        <v>0</v>
      </c>
      <c r="C54" s="17">
        <f t="shared" si="10"/>
        <v>82741</v>
      </c>
      <c r="D54" s="136">
        <f t="shared" si="11"/>
        <v>97069</v>
      </c>
      <c r="E54" s="132">
        <f t="shared" si="12"/>
        <v>119.63880333723738</v>
      </c>
      <c r="F54" s="25">
        <f t="shared" si="13"/>
        <v>85.2393658119482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79954</v>
      </c>
      <c r="D55" s="136">
        <f t="shared" si="11"/>
        <v>113472</v>
      </c>
      <c r="E55" s="132">
        <f t="shared" si="12"/>
        <v>108.44749477796165</v>
      </c>
      <c r="F55" s="25">
        <f t="shared" si="13"/>
        <v>70.46143542019176</v>
      </c>
      <c r="G55" s="26"/>
      <c r="I55" s="332"/>
    </row>
    <row r="56" spans="1:9" ht="13.5" customHeight="1">
      <c r="A56" s="13">
        <v>4</v>
      </c>
      <c r="B56" s="325" t="s">
        <v>1</v>
      </c>
      <c r="C56" s="17">
        <f t="shared" si="10"/>
        <v>45459</v>
      </c>
      <c r="D56" s="136">
        <f t="shared" si="11"/>
        <v>46926</v>
      </c>
      <c r="E56" s="132">
        <f t="shared" si="12"/>
        <v>103.92766511968176</v>
      </c>
      <c r="F56" s="25">
        <f t="shared" si="13"/>
        <v>96.87380130418106</v>
      </c>
      <c r="G56" s="26"/>
      <c r="I56" s="332"/>
    </row>
    <row r="57" spans="1:16" ht="13.5" customHeight="1">
      <c r="A57" s="13">
        <v>5</v>
      </c>
      <c r="B57" s="326" t="s">
        <v>166</v>
      </c>
      <c r="C57" s="17">
        <f t="shared" si="10"/>
        <v>34957</v>
      </c>
      <c r="D57" s="136">
        <f t="shared" si="11"/>
        <v>37955</v>
      </c>
      <c r="E57" s="132">
        <f t="shared" si="12"/>
        <v>110.72853975293</v>
      </c>
      <c r="F57" s="25">
        <f t="shared" si="13"/>
        <v>92.1011724410486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33398</v>
      </c>
      <c r="D58" s="136">
        <f t="shared" si="11"/>
        <v>36328</v>
      </c>
      <c r="E58" s="132">
        <f t="shared" si="12"/>
        <v>101.34733264550586</v>
      </c>
      <c r="F58" s="25">
        <f t="shared" si="13"/>
        <v>91.93459590398591</v>
      </c>
      <c r="G58" s="26"/>
    </row>
    <row r="59" spans="1:7" ht="13.5" customHeight="1">
      <c r="A59" s="13">
        <v>7</v>
      </c>
      <c r="B59" s="325" t="s">
        <v>34</v>
      </c>
      <c r="C59" s="17">
        <f t="shared" si="10"/>
        <v>32591</v>
      </c>
      <c r="D59" s="136">
        <f t="shared" si="11"/>
        <v>31252</v>
      </c>
      <c r="E59" s="132">
        <f t="shared" si="12"/>
        <v>76.59459459459458</v>
      </c>
      <c r="F59" s="25">
        <f t="shared" si="13"/>
        <v>104.28452579034942</v>
      </c>
      <c r="G59" s="26"/>
    </row>
    <row r="60" spans="1:7" ht="13.5" customHeight="1">
      <c r="A60" s="13">
        <v>8</v>
      </c>
      <c r="B60" s="325" t="s">
        <v>6</v>
      </c>
      <c r="C60" s="17">
        <f t="shared" si="10"/>
        <v>27433</v>
      </c>
      <c r="D60" s="136">
        <f t="shared" si="11"/>
        <v>21726</v>
      </c>
      <c r="E60" s="132">
        <f t="shared" si="12"/>
        <v>309.24360275053544</v>
      </c>
      <c r="F60" s="25">
        <f t="shared" si="13"/>
        <v>126.26806591181072</v>
      </c>
      <c r="G60" s="26"/>
    </row>
    <row r="61" spans="1:7" ht="13.5" customHeight="1">
      <c r="A61" s="13">
        <v>9</v>
      </c>
      <c r="B61" s="325" t="s">
        <v>52</v>
      </c>
      <c r="C61" s="17">
        <f t="shared" si="10"/>
        <v>26023</v>
      </c>
      <c r="D61" s="136">
        <f t="shared" si="11"/>
        <v>22571</v>
      </c>
      <c r="E61" s="132">
        <f t="shared" si="12"/>
        <v>111.34263220948144</v>
      </c>
      <c r="F61" s="25">
        <f t="shared" si="13"/>
        <v>115.29396127774578</v>
      </c>
      <c r="G61" s="26"/>
    </row>
    <row r="62" spans="1:7" ht="13.5" customHeight="1" thickBot="1">
      <c r="A62" s="207">
        <v>10</v>
      </c>
      <c r="B62" s="330" t="s">
        <v>114</v>
      </c>
      <c r="C62" s="179">
        <f t="shared" si="10"/>
        <v>25091</v>
      </c>
      <c r="D62" s="208">
        <f t="shared" si="11"/>
        <v>28506</v>
      </c>
      <c r="E62" s="209">
        <f t="shared" si="12"/>
        <v>93.35143983927375</v>
      </c>
      <c r="F62" s="210">
        <f t="shared" si="13"/>
        <v>88.02006595102785</v>
      </c>
      <c r="G62" s="211"/>
    </row>
    <row r="63" spans="1:7" ht="13.5" customHeight="1" thickTop="1">
      <c r="A63" s="180"/>
      <c r="B63" s="212" t="s">
        <v>109</v>
      </c>
      <c r="C63" s="213">
        <f>SUM(J43)</f>
        <v>606029</v>
      </c>
      <c r="D63" s="213">
        <f>SUM(Q13)</f>
        <v>749015</v>
      </c>
      <c r="E63" s="214">
        <f>SUM(C63/R26*100)</f>
        <v>104.03877748269107</v>
      </c>
      <c r="F63" s="215">
        <f t="shared" si="13"/>
        <v>80.9101286356081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98</v>
      </c>
      <c r="J1" t="s">
        <v>73</v>
      </c>
      <c r="R1" s="159"/>
    </row>
    <row r="2" spans="8:30" ht="13.5">
      <c r="H2" s="396" t="s">
        <v>224</v>
      </c>
      <c r="I2" s="128"/>
      <c r="J2" s="398" t="s">
        <v>200</v>
      </c>
      <c r="K2" s="5"/>
      <c r="L2" s="232" t="s">
        <v>207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9" t="s">
        <v>197</v>
      </c>
      <c r="I3" s="128"/>
      <c r="J3" s="238" t="s">
        <v>198</v>
      </c>
      <c r="K3" s="5"/>
      <c r="L3" s="395" t="s">
        <v>197</v>
      </c>
      <c r="M3" s="1"/>
      <c r="N3" s="139"/>
      <c r="O3" s="139"/>
      <c r="S3" s="31"/>
      <c r="T3" s="31"/>
      <c r="U3" s="31"/>
    </row>
    <row r="4" spans="8:21" ht="13.5">
      <c r="H4" s="138">
        <v>19839</v>
      </c>
      <c r="I4" s="128">
        <v>26</v>
      </c>
      <c r="J4" s="325" t="s">
        <v>43</v>
      </c>
      <c r="K4" s="183">
        <f>SUM(I4)</f>
        <v>26</v>
      </c>
      <c r="L4" s="338">
        <v>23427</v>
      </c>
      <c r="M4" s="61"/>
      <c r="N4" s="140"/>
      <c r="O4" s="140"/>
      <c r="S4" s="31"/>
      <c r="T4" s="31"/>
      <c r="U4" s="31"/>
    </row>
    <row r="5" spans="8:21" ht="13.5">
      <c r="H5" s="418">
        <v>12223</v>
      </c>
      <c r="I5" s="128">
        <v>16</v>
      </c>
      <c r="J5" s="325" t="s">
        <v>3</v>
      </c>
      <c r="K5" s="183">
        <f aca="true" t="shared" si="0" ref="K5:K13">SUM(I5)</f>
        <v>16</v>
      </c>
      <c r="L5" s="339">
        <v>12920</v>
      </c>
      <c r="M5" s="61"/>
      <c r="N5" s="140"/>
      <c r="O5" s="140"/>
      <c r="S5" s="31"/>
      <c r="T5" s="31"/>
      <c r="U5" s="31"/>
    </row>
    <row r="6" spans="8:21" ht="13.5">
      <c r="H6" s="59">
        <v>8119</v>
      </c>
      <c r="I6" s="128">
        <v>33</v>
      </c>
      <c r="J6" s="325" t="s">
        <v>0</v>
      </c>
      <c r="K6" s="183">
        <f t="shared" si="0"/>
        <v>33</v>
      </c>
      <c r="L6" s="339">
        <v>12543</v>
      </c>
      <c r="M6" s="61"/>
      <c r="N6" s="397"/>
      <c r="O6" s="140"/>
      <c r="S6" s="31"/>
      <c r="T6" s="31"/>
      <c r="U6" s="31"/>
    </row>
    <row r="7" spans="8:21" ht="13.5">
      <c r="H7" s="373">
        <v>4167</v>
      </c>
      <c r="I7" s="128">
        <v>17</v>
      </c>
      <c r="J7" s="325" t="s">
        <v>34</v>
      </c>
      <c r="K7" s="183">
        <f t="shared" si="0"/>
        <v>17</v>
      </c>
      <c r="L7" s="339">
        <v>3556</v>
      </c>
      <c r="M7" s="61"/>
      <c r="N7" s="140"/>
      <c r="O7" s="140"/>
      <c r="S7" s="31"/>
      <c r="T7" s="31"/>
      <c r="U7" s="31"/>
    </row>
    <row r="8" spans="8:21" ht="13.5">
      <c r="H8" s="59">
        <v>2980</v>
      </c>
      <c r="I8" s="128">
        <v>37</v>
      </c>
      <c r="J8" s="325" t="s">
        <v>51</v>
      </c>
      <c r="K8" s="183">
        <f t="shared" si="0"/>
        <v>37</v>
      </c>
      <c r="L8" s="339">
        <v>7380</v>
      </c>
      <c r="M8" s="61"/>
      <c r="N8" s="140"/>
      <c r="O8" s="140"/>
      <c r="S8" s="31"/>
      <c r="T8" s="31"/>
      <c r="U8" s="31"/>
    </row>
    <row r="9" spans="8:21" ht="13.5">
      <c r="H9" s="137">
        <v>2748</v>
      </c>
      <c r="I9" s="128">
        <v>14</v>
      </c>
      <c r="J9" s="325" t="s">
        <v>32</v>
      </c>
      <c r="K9" s="183">
        <f t="shared" si="0"/>
        <v>14</v>
      </c>
      <c r="L9" s="339">
        <v>5178</v>
      </c>
      <c r="M9" s="61"/>
      <c r="N9" s="140"/>
      <c r="O9" s="140"/>
      <c r="S9" s="31"/>
      <c r="T9" s="31"/>
      <c r="U9" s="31"/>
    </row>
    <row r="10" spans="8:21" ht="13.5">
      <c r="H10" s="59">
        <v>2175</v>
      </c>
      <c r="I10" s="226">
        <v>24</v>
      </c>
      <c r="J10" s="329" t="s">
        <v>41</v>
      </c>
      <c r="K10" s="183">
        <f t="shared" si="0"/>
        <v>24</v>
      </c>
      <c r="L10" s="339">
        <v>10455</v>
      </c>
      <c r="S10" s="31"/>
      <c r="T10" s="31"/>
      <c r="U10" s="31"/>
    </row>
    <row r="11" spans="8:21" ht="13.5">
      <c r="H11" s="138">
        <v>1664</v>
      </c>
      <c r="I11" s="128">
        <v>25</v>
      </c>
      <c r="J11" s="325" t="s">
        <v>42</v>
      </c>
      <c r="K11" s="183">
        <f t="shared" si="0"/>
        <v>25</v>
      </c>
      <c r="L11" s="339">
        <v>2290</v>
      </c>
      <c r="M11" s="61"/>
      <c r="N11" s="140"/>
      <c r="O11" s="140"/>
      <c r="S11" s="31"/>
      <c r="T11" s="31"/>
      <c r="U11" s="31"/>
    </row>
    <row r="12" spans="8:21" ht="13.5">
      <c r="H12" s="436">
        <v>1001</v>
      </c>
      <c r="I12" s="226">
        <v>38</v>
      </c>
      <c r="J12" s="329" t="s">
        <v>52</v>
      </c>
      <c r="K12" s="183">
        <f t="shared" si="0"/>
        <v>38</v>
      </c>
      <c r="L12" s="339">
        <v>5463</v>
      </c>
      <c r="M12" s="61"/>
      <c r="N12" s="140"/>
      <c r="O12" s="140"/>
      <c r="S12" s="31"/>
      <c r="T12" s="31"/>
      <c r="U12" s="31"/>
    </row>
    <row r="13" spans="8:21" ht="14.25" thickBot="1">
      <c r="H13" s="434">
        <v>997</v>
      </c>
      <c r="I13" s="437">
        <v>40</v>
      </c>
      <c r="J13" s="331" t="s">
        <v>2</v>
      </c>
      <c r="K13" s="183">
        <f t="shared" si="0"/>
        <v>40</v>
      </c>
      <c r="L13" s="339">
        <v>2149</v>
      </c>
      <c r="M13" s="61"/>
      <c r="N13" s="140"/>
      <c r="O13" s="140"/>
      <c r="S13" s="31"/>
      <c r="T13" s="31"/>
      <c r="U13" s="31"/>
    </row>
    <row r="14" spans="8:21" ht="14.25" thickTop="1">
      <c r="H14" s="418">
        <v>834</v>
      </c>
      <c r="I14" s="190">
        <v>36</v>
      </c>
      <c r="J14" s="375" t="s">
        <v>5</v>
      </c>
      <c r="K14" s="162" t="s">
        <v>9</v>
      </c>
      <c r="L14" s="340">
        <v>91999</v>
      </c>
      <c r="S14" s="31"/>
      <c r="T14" s="31"/>
      <c r="U14" s="31"/>
    </row>
    <row r="15" spans="8:21" ht="13.5">
      <c r="H15" s="59">
        <v>597</v>
      </c>
      <c r="I15" s="128">
        <v>34</v>
      </c>
      <c r="J15" s="325" t="s">
        <v>1</v>
      </c>
      <c r="K15" s="68"/>
      <c r="L15" s="1" t="s">
        <v>90</v>
      </c>
      <c r="M15" s="333" t="s">
        <v>179</v>
      </c>
      <c r="N15" s="57" t="s">
        <v>113</v>
      </c>
      <c r="S15" s="31"/>
      <c r="T15" s="31"/>
      <c r="U15" s="31"/>
    </row>
    <row r="16" spans="8:21" ht="13.5">
      <c r="H16" s="137">
        <v>552</v>
      </c>
      <c r="I16" s="128">
        <v>1</v>
      </c>
      <c r="J16" s="325" t="s">
        <v>4</v>
      </c>
      <c r="K16" s="183">
        <f>SUM(I4)</f>
        <v>26</v>
      </c>
      <c r="L16" s="325" t="s">
        <v>43</v>
      </c>
      <c r="M16" s="357">
        <v>20271</v>
      </c>
      <c r="N16" s="138">
        <f>SUM(H4)</f>
        <v>19839</v>
      </c>
      <c r="O16" s="61"/>
      <c r="P16" s="21"/>
      <c r="S16" s="31"/>
      <c r="T16" s="31"/>
      <c r="U16" s="31"/>
    </row>
    <row r="17" spans="8:21" ht="13.5">
      <c r="H17" s="137">
        <v>542</v>
      </c>
      <c r="I17" s="128">
        <v>6</v>
      </c>
      <c r="J17" s="325" t="s">
        <v>25</v>
      </c>
      <c r="K17" s="183">
        <f aca="true" t="shared" si="1" ref="K17:K25">SUM(I5)</f>
        <v>16</v>
      </c>
      <c r="L17" s="325" t="s">
        <v>3</v>
      </c>
      <c r="M17" s="358">
        <v>12273</v>
      </c>
      <c r="N17" s="138">
        <f aca="true" t="shared" si="2" ref="N17:N25">SUM(H5)</f>
        <v>12223</v>
      </c>
      <c r="O17" s="61"/>
      <c r="P17" s="21"/>
      <c r="S17" s="31"/>
      <c r="T17" s="31"/>
      <c r="U17" s="31"/>
    </row>
    <row r="18" spans="8:21" ht="13.5">
      <c r="H18" s="60">
        <v>530</v>
      </c>
      <c r="I18" s="128">
        <v>19</v>
      </c>
      <c r="J18" s="325" t="s">
        <v>36</v>
      </c>
      <c r="K18" s="183">
        <f t="shared" si="1"/>
        <v>33</v>
      </c>
      <c r="L18" s="325" t="s">
        <v>0</v>
      </c>
      <c r="M18" s="358">
        <v>5609</v>
      </c>
      <c r="N18" s="138">
        <f t="shared" si="2"/>
        <v>8119</v>
      </c>
      <c r="O18" s="61"/>
      <c r="P18" s="21"/>
      <c r="S18" s="31"/>
      <c r="T18" s="31"/>
      <c r="U18" s="31"/>
    </row>
    <row r="19" spans="8:21" ht="13.5">
      <c r="H19" s="58">
        <v>229</v>
      </c>
      <c r="I19" s="128">
        <v>18</v>
      </c>
      <c r="J19" s="325" t="s">
        <v>35</v>
      </c>
      <c r="K19" s="183">
        <f t="shared" si="1"/>
        <v>17</v>
      </c>
      <c r="L19" s="325" t="s">
        <v>34</v>
      </c>
      <c r="M19" s="358">
        <v>6951</v>
      </c>
      <c r="N19" s="138">
        <f t="shared" si="2"/>
        <v>4167</v>
      </c>
      <c r="O19" s="61"/>
      <c r="P19" s="21"/>
      <c r="S19" s="31"/>
      <c r="T19" s="31"/>
      <c r="U19" s="31"/>
    </row>
    <row r="20" spans="8:21" ht="14.25" thickBot="1">
      <c r="H20" s="137">
        <v>118</v>
      </c>
      <c r="I20" s="128">
        <v>15</v>
      </c>
      <c r="J20" s="325" t="s">
        <v>33</v>
      </c>
      <c r="K20" s="183">
        <f t="shared" si="1"/>
        <v>37</v>
      </c>
      <c r="L20" s="325" t="s">
        <v>51</v>
      </c>
      <c r="M20" s="358">
        <v>3367</v>
      </c>
      <c r="N20" s="138">
        <f t="shared" si="2"/>
        <v>2980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224</v>
      </c>
      <c r="D21" s="83" t="s">
        <v>207</v>
      </c>
      <c r="E21" s="83" t="s">
        <v>75</v>
      </c>
      <c r="F21" s="83" t="s">
        <v>74</v>
      </c>
      <c r="G21" s="83" t="s">
        <v>76</v>
      </c>
      <c r="H21" s="418">
        <v>111</v>
      </c>
      <c r="I21" s="128">
        <v>23</v>
      </c>
      <c r="J21" s="325" t="s">
        <v>40</v>
      </c>
      <c r="K21" s="183">
        <f t="shared" si="1"/>
        <v>14</v>
      </c>
      <c r="L21" s="325" t="s">
        <v>32</v>
      </c>
      <c r="M21" s="358">
        <v>3561</v>
      </c>
      <c r="N21" s="138">
        <f t="shared" si="2"/>
        <v>2748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19839</v>
      </c>
      <c r="D22" s="138">
        <f>SUM(L4)</f>
        <v>23427</v>
      </c>
      <c r="E22" s="73">
        <f aca="true" t="shared" si="4" ref="E22:E32">SUM(N16/M16*100)</f>
        <v>97.86887672043807</v>
      </c>
      <c r="F22" s="79">
        <f>SUM(C22/D22*100)</f>
        <v>84.68433858368549</v>
      </c>
      <c r="G22" s="5"/>
      <c r="H22" s="428">
        <v>84</v>
      </c>
      <c r="I22" s="128">
        <v>27</v>
      </c>
      <c r="J22" s="325" t="s">
        <v>44</v>
      </c>
      <c r="K22" s="183">
        <f t="shared" si="1"/>
        <v>24</v>
      </c>
      <c r="L22" s="329" t="s">
        <v>41</v>
      </c>
      <c r="M22" s="358">
        <v>2261</v>
      </c>
      <c r="N22" s="138">
        <f t="shared" si="2"/>
        <v>2175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3</v>
      </c>
      <c r="C23" s="58">
        <f t="shared" si="3"/>
        <v>12223</v>
      </c>
      <c r="D23" s="138">
        <f aca="true" t="shared" si="5" ref="D23:D31">SUM(L5)</f>
        <v>12920</v>
      </c>
      <c r="E23" s="73">
        <f t="shared" si="4"/>
        <v>99.59260164588936</v>
      </c>
      <c r="F23" s="79">
        <f aca="true" t="shared" si="6" ref="F23:F32">SUM(C23/D23*100)</f>
        <v>94.60526315789474</v>
      </c>
      <c r="G23" s="5"/>
      <c r="H23" s="141">
        <v>68</v>
      </c>
      <c r="I23" s="128">
        <v>22</v>
      </c>
      <c r="J23" s="325" t="s">
        <v>39</v>
      </c>
      <c r="K23" s="183">
        <f t="shared" si="1"/>
        <v>25</v>
      </c>
      <c r="L23" s="325" t="s">
        <v>42</v>
      </c>
      <c r="M23" s="358">
        <v>645</v>
      </c>
      <c r="N23" s="138">
        <f t="shared" si="2"/>
        <v>1664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0</v>
      </c>
      <c r="C24" s="58">
        <f t="shared" si="3"/>
        <v>8119</v>
      </c>
      <c r="D24" s="138">
        <f t="shared" si="5"/>
        <v>12543</v>
      </c>
      <c r="E24" s="73">
        <f t="shared" si="4"/>
        <v>144.749509716527</v>
      </c>
      <c r="F24" s="79">
        <f t="shared" si="6"/>
        <v>64.72933110101252</v>
      </c>
      <c r="G24" s="5"/>
      <c r="H24" s="203">
        <v>51</v>
      </c>
      <c r="I24" s="128">
        <v>12</v>
      </c>
      <c r="J24" s="325" t="s">
        <v>31</v>
      </c>
      <c r="K24" s="183">
        <f t="shared" si="1"/>
        <v>38</v>
      </c>
      <c r="L24" s="329" t="s">
        <v>52</v>
      </c>
      <c r="M24" s="358">
        <v>1855</v>
      </c>
      <c r="N24" s="138">
        <f t="shared" si="2"/>
        <v>1001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34</v>
      </c>
      <c r="C25" s="58">
        <f t="shared" si="3"/>
        <v>4167</v>
      </c>
      <c r="D25" s="138">
        <f t="shared" si="5"/>
        <v>3556</v>
      </c>
      <c r="E25" s="73">
        <f t="shared" si="4"/>
        <v>59.948208890807074</v>
      </c>
      <c r="F25" s="79">
        <f t="shared" si="6"/>
        <v>117.1822272215973</v>
      </c>
      <c r="G25" s="5"/>
      <c r="H25" s="141">
        <v>46</v>
      </c>
      <c r="I25" s="128">
        <v>21</v>
      </c>
      <c r="J25" s="325" t="s">
        <v>38</v>
      </c>
      <c r="K25" s="183">
        <f t="shared" si="1"/>
        <v>40</v>
      </c>
      <c r="L25" s="331" t="s">
        <v>2</v>
      </c>
      <c r="M25" s="359">
        <v>1059</v>
      </c>
      <c r="N25" s="351">
        <f t="shared" si="2"/>
        <v>997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51</v>
      </c>
      <c r="C26" s="58">
        <f t="shared" si="3"/>
        <v>2980</v>
      </c>
      <c r="D26" s="138">
        <f t="shared" si="5"/>
        <v>7380</v>
      </c>
      <c r="E26" s="73">
        <f t="shared" si="4"/>
        <v>88.5060885060885</v>
      </c>
      <c r="F26" s="79">
        <f t="shared" si="6"/>
        <v>40.37940379403794</v>
      </c>
      <c r="G26" s="16"/>
      <c r="H26" s="203">
        <v>44</v>
      </c>
      <c r="I26" s="128">
        <v>2</v>
      </c>
      <c r="J26" s="325" t="s">
        <v>6</v>
      </c>
      <c r="K26" s="182"/>
      <c r="L26" s="5" t="s">
        <v>96</v>
      </c>
      <c r="M26" s="414">
        <v>61334</v>
      </c>
      <c r="N26" s="415">
        <f>SUM(H44)</f>
        <v>59780</v>
      </c>
      <c r="S26" s="31"/>
      <c r="T26" s="31"/>
      <c r="U26" s="31"/>
    </row>
    <row r="27" spans="1:21" ht="13.5">
      <c r="A27" s="85">
        <v>6</v>
      </c>
      <c r="B27" s="325" t="s">
        <v>32</v>
      </c>
      <c r="C27" s="58">
        <f t="shared" si="3"/>
        <v>2748</v>
      </c>
      <c r="D27" s="138">
        <f t="shared" si="5"/>
        <v>5178</v>
      </c>
      <c r="E27" s="73">
        <f t="shared" si="4"/>
        <v>77.16933445661331</v>
      </c>
      <c r="F27" s="79">
        <f t="shared" si="6"/>
        <v>53.070683661645425</v>
      </c>
      <c r="G27" s="5"/>
      <c r="H27" s="203">
        <v>43</v>
      </c>
      <c r="I27" s="128">
        <v>9</v>
      </c>
      <c r="J27" s="325" t="s">
        <v>28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41</v>
      </c>
      <c r="C28" s="58">
        <f t="shared" si="3"/>
        <v>2175</v>
      </c>
      <c r="D28" s="138">
        <f t="shared" si="5"/>
        <v>10455</v>
      </c>
      <c r="E28" s="73">
        <f t="shared" si="4"/>
        <v>96.19637328615657</v>
      </c>
      <c r="F28" s="79">
        <f t="shared" si="6"/>
        <v>20.803443328550934</v>
      </c>
      <c r="G28" s="5"/>
      <c r="H28" s="203">
        <v>17</v>
      </c>
      <c r="I28" s="128">
        <v>4</v>
      </c>
      <c r="J28" s="325" t="s">
        <v>23</v>
      </c>
      <c r="S28" s="31"/>
      <c r="T28" s="31"/>
      <c r="U28" s="31"/>
    </row>
    <row r="29" spans="1:21" ht="13.5">
      <c r="A29" s="85">
        <v>8</v>
      </c>
      <c r="B29" s="325" t="s">
        <v>42</v>
      </c>
      <c r="C29" s="58">
        <f t="shared" si="3"/>
        <v>1664</v>
      </c>
      <c r="D29" s="138">
        <f t="shared" si="5"/>
        <v>2290</v>
      </c>
      <c r="E29" s="73">
        <f t="shared" si="4"/>
        <v>257.984496124031</v>
      </c>
      <c r="F29" s="79">
        <f t="shared" si="6"/>
        <v>72.66375545851528</v>
      </c>
      <c r="G29" s="15"/>
      <c r="H29" s="141">
        <v>1</v>
      </c>
      <c r="I29" s="128">
        <v>31</v>
      </c>
      <c r="J29" s="325" t="s">
        <v>203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52</v>
      </c>
      <c r="C30" s="58">
        <f t="shared" si="3"/>
        <v>1001</v>
      </c>
      <c r="D30" s="138">
        <f t="shared" si="5"/>
        <v>5463</v>
      </c>
      <c r="E30" s="73">
        <f t="shared" si="4"/>
        <v>53.9622641509434</v>
      </c>
      <c r="F30" s="79">
        <f t="shared" si="6"/>
        <v>18.32326560497895</v>
      </c>
      <c r="G30" s="16"/>
      <c r="H30" s="203">
        <v>0</v>
      </c>
      <c r="I30" s="128">
        <v>3</v>
      </c>
      <c r="J30" s="325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1" t="s">
        <v>2</v>
      </c>
      <c r="C31" s="58">
        <f t="shared" si="3"/>
        <v>997</v>
      </c>
      <c r="D31" s="138">
        <f t="shared" si="5"/>
        <v>2149</v>
      </c>
      <c r="E31" s="73">
        <f t="shared" si="4"/>
        <v>94.14542020774316</v>
      </c>
      <c r="F31" s="80">
        <f t="shared" si="6"/>
        <v>46.393671475104696</v>
      </c>
      <c r="G31" s="142"/>
      <c r="H31" s="141">
        <v>0</v>
      </c>
      <c r="I31" s="128">
        <v>5</v>
      </c>
      <c r="J31" s="325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59780</v>
      </c>
      <c r="D32" s="91">
        <f>SUM(L14)</f>
        <v>91999</v>
      </c>
      <c r="E32" s="94">
        <f t="shared" si="4"/>
        <v>97.46633188769688</v>
      </c>
      <c r="F32" s="92">
        <f t="shared" si="6"/>
        <v>64.97896716268656</v>
      </c>
      <c r="G32" s="93"/>
      <c r="H32" s="435">
        <v>0</v>
      </c>
      <c r="I32" s="128">
        <v>7</v>
      </c>
      <c r="J32" s="325" t="s">
        <v>26</v>
      </c>
      <c r="L32" s="64"/>
      <c r="M32" s="31"/>
      <c r="S32" s="31"/>
      <c r="T32" s="31"/>
      <c r="U32" s="31"/>
    </row>
    <row r="33" spans="8:21" ht="13.5">
      <c r="H33" s="203">
        <v>0</v>
      </c>
      <c r="I33" s="128">
        <v>8</v>
      </c>
      <c r="J33" s="325" t="s">
        <v>27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1">
        <v>0</v>
      </c>
      <c r="I34" s="128">
        <v>10</v>
      </c>
      <c r="J34" s="325" t="s">
        <v>29</v>
      </c>
      <c r="L34" s="64"/>
      <c r="M34" s="31"/>
      <c r="S34" s="31"/>
      <c r="T34" s="31"/>
      <c r="U34" s="31"/>
    </row>
    <row r="35" spans="8:21" ht="13.5">
      <c r="H35" s="138">
        <v>0</v>
      </c>
      <c r="I35" s="128">
        <v>11</v>
      </c>
      <c r="J35" s="325" t="s">
        <v>30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137">
        <v>0</v>
      </c>
      <c r="I36" s="128">
        <v>13</v>
      </c>
      <c r="J36" s="325" t="s">
        <v>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59">
        <v>0</v>
      </c>
      <c r="I37" s="128">
        <v>20</v>
      </c>
      <c r="J37" s="325" t="s">
        <v>37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418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186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433">
        <v>0</v>
      </c>
      <c r="I40" s="128">
        <v>30</v>
      </c>
      <c r="J40" s="325" t="s">
        <v>47</v>
      </c>
      <c r="L40" s="64"/>
      <c r="M40" s="31"/>
      <c r="S40" s="31"/>
      <c r="T40" s="31"/>
      <c r="U40" s="31"/>
    </row>
    <row r="41" spans="8:21" ht="13.5">
      <c r="H41" s="59">
        <v>0</v>
      </c>
      <c r="I41" s="128">
        <v>32</v>
      </c>
      <c r="J41" s="325" t="s">
        <v>49</v>
      </c>
      <c r="L41" s="64"/>
      <c r="M41" s="31"/>
      <c r="S41" s="31"/>
      <c r="T41" s="31"/>
      <c r="U41" s="31"/>
    </row>
    <row r="42" spans="8:21" ht="13.5">
      <c r="H42" s="137">
        <v>0</v>
      </c>
      <c r="I42" s="128">
        <v>35</v>
      </c>
      <c r="J42" s="325" t="s">
        <v>50</v>
      </c>
      <c r="L42" s="64"/>
      <c r="M42" s="31"/>
      <c r="S42" s="31"/>
      <c r="T42" s="31"/>
      <c r="U42" s="31"/>
    </row>
    <row r="43" spans="8:21" ht="13.5">
      <c r="H43" s="59">
        <v>0</v>
      </c>
      <c r="I43" s="128">
        <v>39</v>
      </c>
      <c r="J43" s="325" t="s">
        <v>53</v>
      </c>
      <c r="L43" s="64"/>
      <c r="M43" s="31"/>
      <c r="S43" s="39"/>
      <c r="T43" s="39"/>
      <c r="U43" s="39"/>
    </row>
    <row r="44" spans="8:13" ht="13.5">
      <c r="H44" s="185">
        <f>SUM(H4:H43)</f>
        <v>59780</v>
      </c>
      <c r="I44" s="128"/>
      <c r="J44" s="350" t="s">
        <v>193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9" t="s">
        <v>227</v>
      </c>
      <c r="I47" s="128"/>
      <c r="J47" s="383" t="s">
        <v>106</v>
      </c>
      <c r="K47" s="5"/>
      <c r="L47" s="381" t="s">
        <v>207</v>
      </c>
      <c r="S47" s="31"/>
      <c r="T47" s="31"/>
      <c r="U47" s="31"/>
      <c r="V47" s="31"/>
    </row>
    <row r="48" spans="8:22" ht="13.5">
      <c r="H48" s="400" t="s">
        <v>197</v>
      </c>
      <c r="I48" s="190"/>
      <c r="J48" s="382" t="s">
        <v>77</v>
      </c>
      <c r="K48" s="373"/>
      <c r="L48" s="384" t="s">
        <v>197</v>
      </c>
      <c r="S48" s="31"/>
      <c r="T48" s="31"/>
      <c r="U48" s="31"/>
      <c r="V48" s="31"/>
    </row>
    <row r="49" spans="8:22" ht="13.5">
      <c r="H49" s="58">
        <v>59924</v>
      </c>
      <c r="I49" s="128">
        <v>26</v>
      </c>
      <c r="J49" s="325" t="s">
        <v>43</v>
      </c>
      <c r="K49" s="5">
        <f>SUM(I49)</f>
        <v>26</v>
      </c>
      <c r="L49" s="341">
        <v>81352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11681</v>
      </c>
      <c r="I50" s="128">
        <v>16</v>
      </c>
      <c r="J50" s="325" t="s">
        <v>3</v>
      </c>
      <c r="K50" s="5">
        <f aca="true" t="shared" si="7" ref="K50:K58">SUM(I50)</f>
        <v>16</v>
      </c>
      <c r="L50" s="341">
        <v>14814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11566</v>
      </c>
      <c r="I51" s="128">
        <v>34</v>
      </c>
      <c r="J51" s="325" t="s">
        <v>1</v>
      </c>
      <c r="K51" s="5">
        <f t="shared" si="7"/>
        <v>34</v>
      </c>
      <c r="L51" s="341">
        <v>14312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8006</v>
      </c>
      <c r="I52" s="128">
        <v>13</v>
      </c>
      <c r="J52" s="325" t="s">
        <v>7</v>
      </c>
      <c r="K52" s="5">
        <f t="shared" si="7"/>
        <v>13</v>
      </c>
      <c r="L52" s="341">
        <v>14478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224</v>
      </c>
      <c r="D53" s="83" t="s">
        <v>207</v>
      </c>
      <c r="E53" s="83" t="s">
        <v>75</v>
      </c>
      <c r="F53" s="83" t="s">
        <v>74</v>
      </c>
      <c r="G53" s="83" t="s">
        <v>76</v>
      </c>
      <c r="H53" s="59">
        <v>5409</v>
      </c>
      <c r="I53" s="128">
        <v>25</v>
      </c>
      <c r="J53" s="325" t="s">
        <v>42</v>
      </c>
      <c r="K53" s="5">
        <f t="shared" si="7"/>
        <v>25</v>
      </c>
      <c r="L53" s="341">
        <v>6743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59924</v>
      </c>
      <c r="D54" s="150">
        <f>SUM(L49)</f>
        <v>81352</v>
      </c>
      <c r="E54" s="73">
        <f aca="true" t="shared" si="9" ref="E54:E64">SUM(N63/M63*100)</f>
        <v>88.87504634779384</v>
      </c>
      <c r="F54" s="73">
        <f>SUM(C54/D54*100)</f>
        <v>73.66014357360606</v>
      </c>
      <c r="G54" s="5"/>
      <c r="H54" s="59">
        <v>4166</v>
      </c>
      <c r="I54" s="128">
        <v>33</v>
      </c>
      <c r="J54" s="325" t="s">
        <v>0</v>
      </c>
      <c r="K54" s="5">
        <f t="shared" si="7"/>
        <v>33</v>
      </c>
      <c r="L54" s="341">
        <v>4268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3</v>
      </c>
      <c r="C55" s="58">
        <f t="shared" si="8"/>
        <v>11681</v>
      </c>
      <c r="D55" s="150">
        <f aca="true" t="shared" si="10" ref="D55:D64">SUM(L50)</f>
        <v>14814</v>
      </c>
      <c r="E55" s="73">
        <f t="shared" si="9"/>
        <v>105.52895473845876</v>
      </c>
      <c r="F55" s="73">
        <f aca="true" t="shared" si="11" ref="F55:F64">SUM(C55/D55*100)</f>
        <v>78.85108680977454</v>
      </c>
      <c r="G55" s="5"/>
      <c r="H55" s="137">
        <v>1906</v>
      </c>
      <c r="I55" s="128">
        <v>36</v>
      </c>
      <c r="J55" s="325" t="s">
        <v>5</v>
      </c>
      <c r="K55" s="5">
        <f t="shared" si="7"/>
        <v>36</v>
      </c>
      <c r="L55" s="341">
        <v>2170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1</v>
      </c>
      <c r="C56" s="58">
        <f t="shared" si="8"/>
        <v>11566</v>
      </c>
      <c r="D56" s="150">
        <f t="shared" si="10"/>
        <v>14312</v>
      </c>
      <c r="E56" s="73">
        <f t="shared" si="9"/>
        <v>104.8119619392841</v>
      </c>
      <c r="F56" s="73">
        <f t="shared" si="11"/>
        <v>80.81330352152041</v>
      </c>
      <c r="G56" s="5"/>
      <c r="H56" s="137">
        <v>1905</v>
      </c>
      <c r="I56" s="128">
        <v>38</v>
      </c>
      <c r="J56" s="325" t="s">
        <v>52</v>
      </c>
      <c r="K56" s="5">
        <f t="shared" si="7"/>
        <v>38</v>
      </c>
      <c r="L56" s="341">
        <v>1334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7</v>
      </c>
      <c r="C57" s="58">
        <f t="shared" si="8"/>
        <v>8006</v>
      </c>
      <c r="D57" s="150">
        <f t="shared" si="10"/>
        <v>14478</v>
      </c>
      <c r="E57" s="73">
        <f t="shared" si="9"/>
        <v>72.19116321009919</v>
      </c>
      <c r="F57" s="73">
        <f t="shared" si="11"/>
        <v>55.29769305152645</v>
      </c>
      <c r="G57" s="5"/>
      <c r="H57" s="203">
        <v>1898</v>
      </c>
      <c r="I57" s="128">
        <v>24</v>
      </c>
      <c r="J57" s="325" t="s">
        <v>41</v>
      </c>
      <c r="K57" s="5">
        <f t="shared" si="7"/>
        <v>24</v>
      </c>
      <c r="L57" s="341">
        <v>2093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42</v>
      </c>
      <c r="C58" s="58">
        <f t="shared" si="8"/>
        <v>5409</v>
      </c>
      <c r="D58" s="150">
        <f t="shared" si="10"/>
        <v>6743</v>
      </c>
      <c r="E58" s="73">
        <f t="shared" si="9"/>
        <v>80.53901131625967</v>
      </c>
      <c r="F58" s="73">
        <f t="shared" si="11"/>
        <v>80.21652083642296</v>
      </c>
      <c r="G58" s="16"/>
      <c r="H58" s="434">
        <v>1876</v>
      </c>
      <c r="I58" s="220">
        <v>40</v>
      </c>
      <c r="J58" s="330" t="s">
        <v>2</v>
      </c>
      <c r="K58" s="18">
        <f t="shared" si="7"/>
        <v>40</v>
      </c>
      <c r="L58" s="342">
        <v>3470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0</v>
      </c>
      <c r="C59" s="58">
        <f t="shared" si="8"/>
        <v>4166</v>
      </c>
      <c r="D59" s="150">
        <f t="shared" si="10"/>
        <v>4268</v>
      </c>
      <c r="E59" s="73">
        <f t="shared" si="9"/>
        <v>192.33610341643583</v>
      </c>
      <c r="F59" s="73">
        <f t="shared" si="11"/>
        <v>97.61012183692596</v>
      </c>
      <c r="G59" s="5"/>
      <c r="H59" s="203">
        <v>657</v>
      </c>
      <c r="I59" s="230">
        <v>21</v>
      </c>
      <c r="J59" s="375" t="s">
        <v>38</v>
      </c>
      <c r="K59" s="12" t="s">
        <v>100</v>
      </c>
      <c r="L59" s="343">
        <v>154125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5</v>
      </c>
      <c r="C60" s="58">
        <f t="shared" si="8"/>
        <v>1906</v>
      </c>
      <c r="D60" s="150">
        <f t="shared" si="10"/>
        <v>2170</v>
      </c>
      <c r="E60" s="73">
        <f t="shared" si="9"/>
        <v>105.83009439200444</v>
      </c>
      <c r="F60" s="73">
        <f t="shared" si="11"/>
        <v>87.83410138248848</v>
      </c>
      <c r="G60" s="5"/>
      <c r="H60" s="141">
        <v>470</v>
      </c>
      <c r="I60" s="230">
        <v>3</v>
      </c>
      <c r="J60" s="325" t="s">
        <v>22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52</v>
      </c>
      <c r="C61" s="58">
        <f t="shared" si="8"/>
        <v>1905</v>
      </c>
      <c r="D61" s="150">
        <f t="shared" si="10"/>
        <v>1334</v>
      </c>
      <c r="E61" s="73">
        <f t="shared" si="9"/>
        <v>244.23076923076925</v>
      </c>
      <c r="F61" s="73">
        <f t="shared" si="11"/>
        <v>142.80359820089953</v>
      </c>
      <c r="G61" s="15"/>
      <c r="H61" s="141">
        <v>448</v>
      </c>
      <c r="I61" s="230">
        <v>15</v>
      </c>
      <c r="J61" s="325" t="s">
        <v>33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41</v>
      </c>
      <c r="C62" s="58">
        <f t="shared" si="8"/>
        <v>1898</v>
      </c>
      <c r="D62" s="150">
        <f t="shared" si="10"/>
        <v>2093</v>
      </c>
      <c r="E62" s="73">
        <f t="shared" si="9"/>
        <v>69.90791896869246</v>
      </c>
      <c r="F62" s="73">
        <f t="shared" si="11"/>
        <v>90.6832298136646</v>
      </c>
      <c r="G62" s="16"/>
      <c r="H62" s="141">
        <v>344</v>
      </c>
      <c r="I62" s="374">
        <v>12</v>
      </c>
      <c r="J62" s="325" t="s">
        <v>31</v>
      </c>
      <c r="K62" s="68"/>
      <c r="L62" s="1" t="s">
        <v>91</v>
      </c>
      <c r="M62" s="143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2</v>
      </c>
      <c r="C63" s="58">
        <f t="shared" si="8"/>
        <v>1876</v>
      </c>
      <c r="D63" s="227">
        <f t="shared" si="10"/>
        <v>3470</v>
      </c>
      <c r="E63" s="87">
        <f t="shared" si="9"/>
        <v>111.46761734997028</v>
      </c>
      <c r="F63" s="73">
        <f t="shared" si="11"/>
        <v>54.06340057636888</v>
      </c>
      <c r="G63" s="142"/>
      <c r="H63" s="203">
        <v>313</v>
      </c>
      <c r="I63" s="128">
        <v>31</v>
      </c>
      <c r="J63" s="325" t="s">
        <v>187</v>
      </c>
      <c r="K63" s="5">
        <f>SUM(K49)</f>
        <v>26</v>
      </c>
      <c r="L63" s="325" t="s">
        <v>43</v>
      </c>
      <c r="M63" s="355">
        <v>67425</v>
      </c>
      <c r="N63" s="138">
        <f>SUM(H49)</f>
        <v>59924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4">
        <f>SUM(H89)</f>
        <v>111527</v>
      </c>
      <c r="D64" s="228">
        <f t="shared" si="10"/>
        <v>154125</v>
      </c>
      <c r="E64" s="87">
        <f t="shared" si="9"/>
        <v>93.13241643076049</v>
      </c>
      <c r="F64" s="94">
        <f t="shared" si="11"/>
        <v>72.36139497161395</v>
      </c>
      <c r="G64" s="93"/>
      <c r="H64" s="438">
        <v>268</v>
      </c>
      <c r="I64" s="128">
        <v>22</v>
      </c>
      <c r="J64" s="325" t="s">
        <v>39</v>
      </c>
      <c r="K64" s="5">
        <f aca="true" t="shared" si="12" ref="K64:K72">SUM(K50)</f>
        <v>16</v>
      </c>
      <c r="L64" s="325" t="s">
        <v>3</v>
      </c>
      <c r="M64" s="355">
        <v>11069</v>
      </c>
      <c r="N64" s="138">
        <f aca="true" t="shared" si="13" ref="N64:N72">SUM(H50)</f>
        <v>11681</v>
      </c>
      <c r="O64" s="61"/>
      <c r="S64" s="31"/>
      <c r="T64" s="31"/>
      <c r="U64" s="31"/>
      <c r="V64" s="31"/>
    </row>
    <row r="65" spans="8:22" ht="13.5">
      <c r="H65" s="138">
        <v>203</v>
      </c>
      <c r="I65" s="128">
        <v>30</v>
      </c>
      <c r="J65" s="325" t="s">
        <v>47</v>
      </c>
      <c r="K65" s="5">
        <f t="shared" si="12"/>
        <v>34</v>
      </c>
      <c r="L65" s="325" t="s">
        <v>1</v>
      </c>
      <c r="M65" s="355">
        <v>11035</v>
      </c>
      <c r="N65" s="138">
        <f t="shared" si="13"/>
        <v>11566</v>
      </c>
      <c r="O65" s="61"/>
      <c r="S65" s="31"/>
      <c r="T65" s="31"/>
      <c r="U65" s="31"/>
      <c r="V65" s="31"/>
    </row>
    <row r="66" spans="8:22" ht="13.5">
      <c r="H66" s="137">
        <v>174</v>
      </c>
      <c r="I66" s="128">
        <v>23</v>
      </c>
      <c r="J66" s="325" t="s">
        <v>40</v>
      </c>
      <c r="K66" s="5">
        <f t="shared" si="12"/>
        <v>13</v>
      </c>
      <c r="L66" s="325" t="s">
        <v>7</v>
      </c>
      <c r="M66" s="355">
        <v>11090</v>
      </c>
      <c r="N66" s="138">
        <f t="shared" si="13"/>
        <v>8006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135</v>
      </c>
      <c r="I67" s="128">
        <v>28</v>
      </c>
      <c r="J67" s="325" t="s">
        <v>45</v>
      </c>
      <c r="K67" s="5">
        <f t="shared" si="12"/>
        <v>25</v>
      </c>
      <c r="L67" s="325" t="s">
        <v>42</v>
      </c>
      <c r="M67" s="355">
        <v>6716</v>
      </c>
      <c r="N67" s="138">
        <f t="shared" si="13"/>
        <v>5409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65</v>
      </c>
      <c r="I68" s="128">
        <v>29</v>
      </c>
      <c r="J68" s="325" t="s">
        <v>186</v>
      </c>
      <c r="K68" s="5">
        <f t="shared" si="12"/>
        <v>33</v>
      </c>
      <c r="L68" s="325" t="s">
        <v>0</v>
      </c>
      <c r="M68" s="355">
        <v>2166</v>
      </c>
      <c r="N68" s="138">
        <f t="shared" si="13"/>
        <v>4166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44</v>
      </c>
      <c r="I69" s="128">
        <v>1</v>
      </c>
      <c r="J69" s="325" t="s">
        <v>4</v>
      </c>
      <c r="K69" s="5">
        <f t="shared" si="12"/>
        <v>36</v>
      </c>
      <c r="L69" s="325" t="s">
        <v>5</v>
      </c>
      <c r="M69" s="355">
        <v>1801</v>
      </c>
      <c r="N69" s="138">
        <f t="shared" si="13"/>
        <v>1906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137">
        <v>39</v>
      </c>
      <c r="I70" s="128">
        <v>27</v>
      </c>
      <c r="J70" s="325" t="s">
        <v>44</v>
      </c>
      <c r="K70" s="5">
        <f t="shared" si="12"/>
        <v>38</v>
      </c>
      <c r="L70" s="325" t="s">
        <v>52</v>
      </c>
      <c r="M70" s="355">
        <v>780</v>
      </c>
      <c r="N70" s="138">
        <f t="shared" si="13"/>
        <v>1905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12</v>
      </c>
      <c r="I71" s="128">
        <v>14</v>
      </c>
      <c r="J71" s="325" t="s">
        <v>32</v>
      </c>
      <c r="K71" s="5">
        <f t="shared" si="12"/>
        <v>24</v>
      </c>
      <c r="L71" s="325" t="s">
        <v>41</v>
      </c>
      <c r="M71" s="355">
        <v>2715</v>
      </c>
      <c r="N71" s="138">
        <f t="shared" si="13"/>
        <v>1898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59">
        <v>11</v>
      </c>
      <c r="I72" s="128">
        <v>17</v>
      </c>
      <c r="J72" s="325" t="s">
        <v>34</v>
      </c>
      <c r="K72" s="5">
        <f t="shared" si="12"/>
        <v>40</v>
      </c>
      <c r="L72" s="330" t="s">
        <v>2</v>
      </c>
      <c r="M72" s="356">
        <v>1683</v>
      </c>
      <c r="N72" s="351">
        <f t="shared" si="13"/>
        <v>1876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7</v>
      </c>
      <c r="I73" s="128">
        <v>35</v>
      </c>
      <c r="J73" s="325" t="s">
        <v>50</v>
      </c>
      <c r="K73" s="58"/>
      <c r="L73" s="352" t="s">
        <v>167</v>
      </c>
      <c r="M73" s="354">
        <v>119751</v>
      </c>
      <c r="N73" s="353">
        <f>SUM(H89)</f>
        <v>111527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0</v>
      </c>
      <c r="I74" s="128">
        <v>2</v>
      </c>
      <c r="J74" s="325" t="s">
        <v>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59">
        <v>0</v>
      </c>
      <c r="I75" s="128">
        <v>4</v>
      </c>
      <c r="J75" s="325" t="s">
        <v>23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137">
        <v>0</v>
      </c>
      <c r="I76" s="128">
        <v>5</v>
      </c>
      <c r="J76" s="325" t="s">
        <v>24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6</v>
      </c>
      <c r="J77" s="325" t="s">
        <v>25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8">
        <v>7</v>
      </c>
      <c r="J78" s="325" t="s">
        <v>26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8</v>
      </c>
      <c r="J79" s="325" t="s">
        <v>27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60">
        <v>0</v>
      </c>
      <c r="I80" s="128">
        <v>9</v>
      </c>
      <c r="J80" s="325" t="s">
        <v>28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138">
        <v>0</v>
      </c>
      <c r="I81" s="128">
        <v>10</v>
      </c>
      <c r="J81" s="325" t="s">
        <v>29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137">
        <v>0</v>
      </c>
      <c r="I82" s="128">
        <v>11</v>
      </c>
      <c r="J82" s="325" t="s">
        <v>30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7">
        <v>0</v>
      </c>
      <c r="I83" s="128">
        <v>18</v>
      </c>
      <c r="J83" s="325" t="s">
        <v>35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137">
        <v>0</v>
      </c>
      <c r="I84" s="128">
        <v>19</v>
      </c>
      <c r="J84" s="325" t="s">
        <v>36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8">
        <v>20</v>
      </c>
      <c r="J85" s="325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8">
        <v>32</v>
      </c>
      <c r="J86" s="325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8">
        <v>37</v>
      </c>
      <c r="J87" s="325" t="s">
        <v>51</v>
      </c>
      <c r="L87" s="64"/>
      <c r="M87" s="31"/>
      <c r="N87" s="31"/>
      <c r="O87" s="31"/>
      <c r="S87" s="39"/>
      <c r="T87" s="39"/>
    </row>
    <row r="88" spans="8:17" ht="13.5">
      <c r="H88" s="137">
        <v>0</v>
      </c>
      <c r="I88" s="128">
        <v>39</v>
      </c>
      <c r="J88" s="325" t="s">
        <v>53</v>
      </c>
      <c r="L88" s="64"/>
      <c r="M88" s="31"/>
      <c r="N88" s="31"/>
      <c r="O88" s="31"/>
      <c r="Q88" s="31"/>
    </row>
    <row r="89" spans="8:15" ht="13.5">
      <c r="H89" s="186">
        <f>SUM(H49:H88)</f>
        <v>111527</v>
      </c>
      <c r="I89" s="128"/>
      <c r="J89" s="5" t="s">
        <v>178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2" t="s">
        <v>227</v>
      </c>
      <c r="I2" s="128"/>
      <c r="J2" s="401" t="s">
        <v>201</v>
      </c>
      <c r="K2" s="5"/>
      <c r="L2" s="385" t="s">
        <v>207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0" t="s">
        <v>197</v>
      </c>
      <c r="I3" s="128"/>
      <c r="J3" s="238" t="s">
        <v>198</v>
      </c>
      <c r="K3" s="5"/>
      <c r="L3" s="57" t="s">
        <v>197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58">
        <v>27389</v>
      </c>
      <c r="I4" s="128">
        <v>2</v>
      </c>
      <c r="J4" s="42" t="s">
        <v>6</v>
      </c>
      <c r="K4" s="183">
        <f>SUM(I4)</f>
        <v>2</v>
      </c>
      <c r="L4" s="360">
        <v>20617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23118</v>
      </c>
      <c r="I5" s="128">
        <v>31</v>
      </c>
      <c r="J5" s="42" t="s">
        <v>94</v>
      </c>
      <c r="K5" s="183">
        <f aca="true" t="shared" si="0" ref="K5:K13">SUM(I5)</f>
        <v>31</v>
      </c>
      <c r="L5" s="360">
        <v>26317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22790</v>
      </c>
      <c r="I6" s="128">
        <v>33</v>
      </c>
      <c r="J6" s="42" t="s">
        <v>0</v>
      </c>
      <c r="K6" s="183">
        <f t="shared" si="0"/>
        <v>33</v>
      </c>
      <c r="L6" s="360">
        <v>26671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18470</v>
      </c>
      <c r="I7" s="128">
        <v>3</v>
      </c>
      <c r="J7" s="42" t="s">
        <v>22</v>
      </c>
      <c r="K7" s="183">
        <f t="shared" si="0"/>
        <v>3</v>
      </c>
      <c r="L7" s="360">
        <v>13770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11759</v>
      </c>
      <c r="I8" s="128">
        <v>16</v>
      </c>
      <c r="J8" s="42" t="s">
        <v>3</v>
      </c>
      <c r="K8" s="183">
        <f t="shared" si="0"/>
        <v>16</v>
      </c>
      <c r="L8" s="360">
        <v>14001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10416</v>
      </c>
      <c r="I9" s="128">
        <v>34</v>
      </c>
      <c r="J9" s="42" t="s">
        <v>1</v>
      </c>
      <c r="K9" s="183">
        <f t="shared" si="0"/>
        <v>34</v>
      </c>
      <c r="L9" s="360">
        <v>10959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9435</v>
      </c>
      <c r="I10" s="128">
        <v>13</v>
      </c>
      <c r="J10" s="42" t="s">
        <v>7</v>
      </c>
      <c r="K10" s="183">
        <f t="shared" si="0"/>
        <v>13</v>
      </c>
      <c r="L10" s="360">
        <v>13733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7877</v>
      </c>
      <c r="I11" s="128">
        <v>38</v>
      </c>
      <c r="J11" s="42" t="s">
        <v>52</v>
      </c>
      <c r="K11" s="183">
        <f t="shared" si="0"/>
        <v>38</v>
      </c>
      <c r="L11" s="360">
        <v>7204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7640</v>
      </c>
      <c r="I12" s="128">
        <v>40</v>
      </c>
      <c r="J12" s="42" t="s">
        <v>2</v>
      </c>
      <c r="K12" s="183">
        <f t="shared" si="0"/>
        <v>40</v>
      </c>
      <c r="L12" s="360">
        <v>8675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7398</v>
      </c>
      <c r="I13" s="220">
        <v>36</v>
      </c>
      <c r="J13" s="78" t="s">
        <v>5</v>
      </c>
      <c r="K13" s="183">
        <f t="shared" si="0"/>
        <v>36</v>
      </c>
      <c r="L13" s="361">
        <v>11289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5242</v>
      </c>
      <c r="I14" s="190">
        <v>26</v>
      </c>
      <c r="J14" s="77" t="s">
        <v>43</v>
      </c>
      <c r="K14" s="162" t="s">
        <v>9</v>
      </c>
      <c r="L14" s="362">
        <v>193850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4515</v>
      </c>
      <c r="I15" s="128">
        <v>17</v>
      </c>
      <c r="J15" s="42" t="s">
        <v>34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59">
        <v>1870</v>
      </c>
      <c r="I16" s="128">
        <v>9</v>
      </c>
      <c r="J16" s="42" t="s">
        <v>28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1790</v>
      </c>
      <c r="I17" s="128">
        <v>39</v>
      </c>
      <c r="J17" s="42" t="s">
        <v>53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1751</v>
      </c>
      <c r="I18" s="128">
        <v>24</v>
      </c>
      <c r="J18" s="42" t="s">
        <v>41</v>
      </c>
      <c r="K18" s="1"/>
      <c r="L18" s="403" t="s">
        <v>201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58">
        <v>1271</v>
      </c>
      <c r="I19" s="128">
        <v>25</v>
      </c>
      <c r="J19" s="42" t="s">
        <v>42</v>
      </c>
      <c r="K19" s="183">
        <f>SUM(I4)</f>
        <v>2</v>
      </c>
      <c r="L19" s="42" t="s">
        <v>6</v>
      </c>
      <c r="M19" s="338">
        <v>8830</v>
      </c>
      <c r="N19" s="138">
        <f>SUM(H4)</f>
        <v>27389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224</v>
      </c>
      <c r="D20" s="83" t="s">
        <v>207</v>
      </c>
      <c r="E20" s="83" t="s">
        <v>75</v>
      </c>
      <c r="F20" s="83" t="s">
        <v>74</v>
      </c>
      <c r="G20" s="84" t="s">
        <v>76</v>
      </c>
      <c r="H20" s="59">
        <v>1083</v>
      </c>
      <c r="I20" s="128">
        <v>1</v>
      </c>
      <c r="J20" s="42" t="s">
        <v>4</v>
      </c>
      <c r="K20" s="183">
        <f aca="true" t="shared" si="1" ref="K20:K28">SUM(I5)</f>
        <v>31</v>
      </c>
      <c r="L20" s="42" t="s">
        <v>94</v>
      </c>
      <c r="M20" s="339">
        <v>23871</v>
      </c>
      <c r="N20" s="138">
        <f aca="true" t="shared" si="2" ref="N20:N28">SUM(H5)</f>
        <v>23118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6</v>
      </c>
      <c r="C21" s="58">
        <f>SUM(H4)</f>
        <v>27389</v>
      </c>
      <c r="D21" s="9">
        <f>SUM(L4)</f>
        <v>20617</v>
      </c>
      <c r="E21" s="73">
        <f aca="true" t="shared" si="3" ref="E21:E30">SUM(N19/M19*100)</f>
        <v>310.1812004530011</v>
      </c>
      <c r="F21" s="73">
        <f aca="true" t="shared" si="4" ref="F21:F31">SUM(C21/D21*100)</f>
        <v>132.84667992433427</v>
      </c>
      <c r="G21" s="86"/>
      <c r="H21" s="137">
        <v>901</v>
      </c>
      <c r="I21" s="128">
        <v>14</v>
      </c>
      <c r="J21" s="42" t="s">
        <v>32</v>
      </c>
      <c r="K21" s="183">
        <f t="shared" si="1"/>
        <v>33</v>
      </c>
      <c r="L21" s="42" t="s">
        <v>0</v>
      </c>
      <c r="M21" s="339">
        <v>18421</v>
      </c>
      <c r="N21" s="138">
        <f t="shared" si="2"/>
        <v>22790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94</v>
      </c>
      <c r="C22" s="58">
        <f aca="true" t="shared" si="5" ref="C22:C30">SUM(H5)</f>
        <v>23118</v>
      </c>
      <c r="D22" s="9">
        <f aca="true" t="shared" si="6" ref="D22:D30">SUM(L5)</f>
        <v>26317</v>
      </c>
      <c r="E22" s="73">
        <f t="shared" si="3"/>
        <v>96.84554480331784</v>
      </c>
      <c r="F22" s="73">
        <f t="shared" si="4"/>
        <v>87.84435915947867</v>
      </c>
      <c r="G22" s="86"/>
      <c r="H22" s="137">
        <v>387</v>
      </c>
      <c r="I22" s="128">
        <v>32</v>
      </c>
      <c r="J22" s="42" t="s">
        <v>49</v>
      </c>
      <c r="K22" s="183">
        <f t="shared" si="1"/>
        <v>3</v>
      </c>
      <c r="L22" s="42" t="s">
        <v>22</v>
      </c>
      <c r="M22" s="339">
        <v>2459</v>
      </c>
      <c r="N22" s="138">
        <f t="shared" si="2"/>
        <v>18470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0</v>
      </c>
      <c r="C23" s="58">
        <f t="shared" si="5"/>
        <v>22790</v>
      </c>
      <c r="D23" s="9">
        <f t="shared" si="6"/>
        <v>26671</v>
      </c>
      <c r="E23" s="73">
        <f t="shared" si="3"/>
        <v>123.71749633570381</v>
      </c>
      <c r="F23" s="73">
        <f t="shared" si="4"/>
        <v>85.44861460012748</v>
      </c>
      <c r="G23" s="86"/>
      <c r="H23" s="137">
        <v>384</v>
      </c>
      <c r="I23" s="128">
        <v>10</v>
      </c>
      <c r="J23" s="42" t="s">
        <v>29</v>
      </c>
      <c r="K23" s="183">
        <f t="shared" si="1"/>
        <v>16</v>
      </c>
      <c r="L23" s="42" t="s">
        <v>3</v>
      </c>
      <c r="M23" s="339">
        <v>13215</v>
      </c>
      <c r="N23" s="138">
        <f t="shared" si="2"/>
        <v>11759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22</v>
      </c>
      <c r="C24" s="58">
        <f t="shared" si="5"/>
        <v>18470</v>
      </c>
      <c r="D24" s="9">
        <f t="shared" si="6"/>
        <v>13770</v>
      </c>
      <c r="E24" s="73">
        <f t="shared" si="3"/>
        <v>751.1183407889387</v>
      </c>
      <c r="F24" s="73">
        <f t="shared" si="4"/>
        <v>134.13217138707333</v>
      </c>
      <c r="G24" s="86"/>
      <c r="H24" s="137">
        <v>368</v>
      </c>
      <c r="I24" s="128">
        <v>12</v>
      </c>
      <c r="J24" s="42" t="s">
        <v>31</v>
      </c>
      <c r="K24" s="183">
        <f t="shared" si="1"/>
        <v>34</v>
      </c>
      <c r="L24" s="42" t="s">
        <v>1</v>
      </c>
      <c r="M24" s="339">
        <v>12154</v>
      </c>
      <c r="N24" s="138">
        <f t="shared" si="2"/>
        <v>10416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3</v>
      </c>
      <c r="C25" s="58">
        <f t="shared" si="5"/>
        <v>11759</v>
      </c>
      <c r="D25" s="9">
        <f t="shared" si="6"/>
        <v>14001</v>
      </c>
      <c r="E25" s="73">
        <f t="shared" si="3"/>
        <v>88.98221717744987</v>
      </c>
      <c r="F25" s="73">
        <f t="shared" si="4"/>
        <v>83.9868580815656</v>
      </c>
      <c r="G25" s="96"/>
      <c r="H25" s="137">
        <v>247</v>
      </c>
      <c r="I25" s="128">
        <v>19</v>
      </c>
      <c r="J25" s="42" t="s">
        <v>36</v>
      </c>
      <c r="K25" s="183">
        <f t="shared" si="1"/>
        <v>13</v>
      </c>
      <c r="L25" s="42" t="s">
        <v>7</v>
      </c>
      <c r="M25" s="339">
        <v>12943</v>
      </c>
      <c r="N25" s="138">
        <f t="shared" si="2"/>
        <v>9435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1</v>
      </c>
      <c r="C26" s="58">
        <f t="shared" si="5"/>
        <v>10416</v>
      </c>
      <c r="D26" s="9">
        <f t="shared" si="6"/>
        <v>10959</v>
      </c>
      <c r="E26" s="73">
        <f t="shared" si="3"/>
        <v>85.70018101036696</v>
      </c>
      <c r="F26" s="73">
        <f t="shared" si="4"/>
        <v>95.0451683547769</v>
      </c>
      <c r="G26" s="86"/>
      <c r="H26" s="137">
        <v>180</v>
      </c>
      <c r="I26" s="128">
        <v>11</v>
      </c>
      <c r="J26" s="42" t="s">
        <v>30</v>
      </c>
      <c r="K26" s="183">
        <f t="shared" si="1"/>
        <v>38</v>
      </c>
      <c r="L26" s="42" t="s">
        <v>52</v>
      </c>
      <c r="M26" s="339">
        <v>6521</v>
      </c>
      <c r="N26" s="138">
        <f t="shared" si="2"/>
        <v>7877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7</v>
      </c>
      <c r="C27" s="58">
        <f t="shared" si="5"/>
        <v>9435</v>
      </c>
      <c r="D27" s="9">
        <f t="shared" si="6"/>
        <v>13733</v>
      </c>
      <c r="E27" s="73">
        <f t="shared" si="3"/>
        <v>72.89654639573516</v>
      </c>
      <c r="F27" s="73">
        <f t="shared" si="4"/>
        <v>68.70312386222966</v>
      </c>
      <c r="G27" s="86"/>
      <c r="H27" s="137">
        <v>118</v>
      </c>
      <c r="I27" s="128">
        <v>4</v>
      </c>
      <c r="J27" s="42" t="s">
        <v>23</v>
      </c>
      <c r="K27" s="183">
        <f t="shared" si="1"/>
        <v>40</v>
      </c>
      <c r="L27" s="42" t="s">
        <v>2</v>
      </c>
      <c r="M27" s="339">
        <v>7834</v>
      </c>
      <c r="N27" s="138">
        <f t="shared" si="2"/>
        <v>7640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52</v>
      </c>
      <c r="C28" s="58">
        <f t="shared" si="5"/>
        <v>7877</v>
      </c>
      <c r="D28" s="9">
        <f t="shared" si="6"/>
        <v>7204</v>
      </c>
      <c r="E28" s="73">
        <f t="shared" si="3"/>
        <v>120.79435669375862</v>
      </c>
      <c r="F28" s="73">
        <f t="shared" si="4"/>
        <v>109.34203220433092</v>
      </c>
      <c r="G28" s="97"/>
      <c r="H28" s="137">
        <v>77</v>
      </c>
      <c r="I28" s="128">
        <v>18</v>
      </c>
      <c r="J28" s="42" t="s">
        <v>35</v>
      </c>
      <c r="K28" s="386">
        <f t="shared" si="1"/>
        <v>36</v>
      </c>
      <c r="L28" s="78" t="s">
        <v>5</v>
      </c>
      <c r="M28" s="387">
        <v>8498</v>
      </c>
      <c r="N28" s="351">
        <f t="shared" si="2"/>
        <v>7398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2</v>
      </c>
      <c r="C29" s="58">
        <f t="shared" si="5"/>
        <v>7640</v>
      </c>
      <c r="D29" s="9">
        <f t="shared" si="6"/>
        <v>8675</v>
      </c>
      <c r="E29" s="73">
        <f t="shared" si="3"/>
        <v>97.52361501148839</v>
      </c>
      <c r="F29" s="73">
        <f t="shared" si="4"/>
        <v>88.06916426512969</v>
      </c>
      <c r="G29" s="96"/>
      <c r="H29" s="137">
        <v>42</v>
      </c>
      <c r="I29" s="128">
        <v>20</v>
      </c>
      <c r="J29" s="42" t="s">
        <v>37</v>
      </c>
      <c r="K29" s="180"/>
      <c r="L29" s="180" t="s">
        <v>92</v>
      </c>
      <c r="M29" s="388">
        <v>136017</v>
      </c>
      <c r="N29" s="366">
        <f>SUM(H44)</f>
        <v>166639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5</v>
      </c>
      <c r="C30" s="58">
        <f t="shared" si="5"/>
        <v>7398</v>
      </c>
      <c r="D30" s="9">
        <f t="shared" si="6"/>
        <v>11289</v>
      </c>
      <c r="E30" s="81">
        <f t="shared" si="3"/>
        <v>87.05577783007766</v>
      </c>
      <c r="F30" s="87">
        <f t="shared" si="4"/>
        <v>65.53281955886261</v>
      </c>
      <c r="G30" s="99"/>
      <c r="H30" s="137">
        <v>36</v>
      </c>
      <c r="I30" s="128">
        <v>27</v>
      </c>
      <c r="J30" s="112" t="s">
        <v>44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166639</v>
      </c>
      <c r="D31" s="91">
        <f>SUM(L14)</f>
        <v>193850</v>
      </c>
      <c r="E31" s="94">
        <f>SUM(N29/M29*100)</f>
        <v>122.5133623003007</v>
      </c>
      <c r="F31" s="87">
        <f t="shared" si="4"/>
        <v>85.96285787980396</v>
      </c>
      <c r="G31" s="95"/>
      <c r="H31" s="137">
        <v>32</v>
      </c>
      <c r="I31" s="128">
        <v>15</v>
      </c>
      <c r="J31" s="163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29</v>
      </c>
      <c r="I32" s="128">
        <v>22</v>
      </c>
      <c r="J32" s="163" t="s">
        <v>39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11</v>
      </c>
      <c r="I33" s="128">
        <v>37</v>
      </c>
      <c r="J33" s="163" t="s">
        <v>51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7</v>
      </c>
      <c r="I34" s="128">
        <v>5</v>
      </c>
      <c r="J34" s="163" t="s">
        <v>24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4</v>
      </c>
      <c r="I35" s="128">
        <v>21</v>
      </c>
      <c r="J35" s="163" t="s">
        <v>38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2</v>
      </c>
      <c r="I36" s="128">
        <v>23</v>
      </c>
      <c r="J36" s="163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0</v>
      </c>
      <c r="I37" s="128">
        <v>6</v>
      </c>
      <c r="J37" s="163" t="s">
        <v>25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3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3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3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3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3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166639</v>
      </c>
      <c r="I44" s="128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4" t="s">
        <v>224</v>
      </c>
      <c r="I48" s="128"/>
      <c r="J48" s="405" t="s">
        <v>161</v>
      </c>
      <c r="K48" s="5"/>
      <c r="L48" s="381" t="s">
        <v>207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197</v>
      </c>
      <c r="I49" s="128"/>
      <c r="J49" s="238" t="s">
        <v>21</v>
      </c>
      <c r="K49" s="5"/>
      <c r="L49" s="146" t="s">
        <v>197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26595</v>
      </c>
      <c r="I50" s="128">
        <v>16</v>
      </c>
      <c r="J50" s="42" t="s">
        <v>3</v>
      </c>
      <c r="K50" s="188">
        <f>SUM(I50)</f>
        <v>16</v>
      </c>
      <c r="L50" s="341">
        <v>36726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1765</v>
      </c>
      <c r="I51" s="128">
        <v>40</v>
      </c>
      <c r="J51" s="42" t="s">
        <v>2</v>
      </c>
      <c r="K51" s="188">
        <f aca="true" t="shared" si="7" ref="K51:K59">SUM(I51)</f>
        <v>40</v>
      </c>
      <c r="L51" s="341">
        <v>2331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7">
        <v>1711</v>
      </c>
      <c r="I52" s="128">
        <v>33</v>
      </c>
      <c r="J52" s="42" t="s">
        <v>0</v>
      </c>
      <c r="K52" s="188">
        <f t="shared" si="7"/>
        <v>33</v>
      </c>
      <c r="L52" s="341">
        <v>2441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224</v>
      </c>
      <c r="D53" s="83" t="s">
        <v>207</v>
      </c>
      <c r="E53" s="83" t="s">
        <v>75</v>
      </c>
      <c r="F53" s="83" t="s">
        <v>74</v>
      </c>
      <c r="G53" s="84" t="s">
        <v>76</v>
      </c>
      <c r="H53" s="59">
        <v>1376</v>
      </c>
      <c r="I53" s="128">
        <v>36</v>
      </c>
      <c r="J53" s="42" t="s">
        <v>5</v>
      </c>
      <c r="K53" s="188">
        <f t="shared" si="7"/>
        <v>36</v>
      </c>
      <c r="L53" s="341">
        <v>1210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26595</v>
      </c>
      <c r="D54" s="150">
        <f>SUM(L50)</f>
        <v>36726</v>
      </c>
      <c r="E54" s="73">
        <f aca="true" t="shared" si="8" ref="E54:E63">SUM(N67/M67*100)</f>
        <v>126.60065692388251</v>
      </c>
      <c r="F54" s="73">
        <f aca="true" t="shared" si="9" ref="F54:F61">SUM(C54/D54*100)</f>
        <v>72.41463813102435</v>
      </c>
      <c r="G54" s="86"/>
      <c r="H54" s="137">
        <v>1192</v>
      </c>
      <c r="I54" s="128">
        <v>26</v>
      </c>
      <c r="J54" s="42" t="s">
        <v>43</v>
      </c>
      <c r="K54" s="188">
        <f t="shared" si="7"/>
        <v>26</v>
      </c>
      <c r="L54" s="341">
        <v>3955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2</v>
      </c>
      <c r="C55" s="58">
        <f aca="true" t="shared" si="10" ref="C55:C63">SUM(H51)</f>
        <v>1765</v>
      </c>
      <c r="D55" s="150">
        <f aca="true" t="shared" si="11" ref="D55:D63">SUM(L51)</f>
        <v>2331</v>
      </c>
      <c r="E55" s="73">
        <f t="shared" si="8"/>
        <v>105.81534772182255</v>
      </c>
      <c r="F55" s="73">
        <f t="shared" si="9"/>
        <v>75.71857571857572</v>
      </c>
      <c r="G55" s="86"/>
      <c r="H55" s="59">
        <v>666</v>
      </c>
      <c r="I55" s="128">
        <v>34</v>
      </c>
      <c r="J55" s="42" t="s">
        <v>1</v>
      </c>
      <c r="K55" s="188">
        <f t="shared" si="7"/>
        <v>34</v>
      </c>
      <c r="L55" s="341">
        <v>980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0</v>
      </c>
      <c r="C56" s="58">
        <f t="shared" si="10"/>
        <v>1711</v>
      </c>
      <c r="D56" s="150">
        <f t="shared" si="11"/>
        <v>2441</v>
      </c>
      <c r="E56" s="73">
        <f t="shared" si="8"/>
        <v>189.68957871396896</v>
      </c>
      <c r="F56" s="73">
        <f t="shared" si="9"/>
        <v>70.09422367882016</v>
      </c>
      <c r="G56" s="86"/>
      <c r="H56" s="59">
        <v>499</v>
      </c>
      <c r="I56" s="128">
        <v>25</v>
      </c>
      <c r="J56" s="42" t="s">
        <v>42</v>
      </c>
      <c r="K56" s="188">
        <f t="shared" si="7"/>
        <v>25</v>
      </c>
      <c r="L56" s="341">
        <v>824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5</v>
      </c>
      <c r="C57" s="58">
        <f t="shared" si="10"/>
        <v>1376</v>
      </c>
      <c r="D57" s="150">
        <f t="shared" si="11"/>
        <v>1210</v>
      </c>
      <c r="E57" s="73">
        <f t="shared" si="8"/>
        <v>142.73858921161826</v>
      </c>
      <c r="F57" s="73">
        <f t="shared" si="9"/>
        <v>113.71900826446281</v>
      </c>
      <c r="G57" s="86"/>
      <c r="H57" s="59">
        <v>394</v>
      </c>
      <c r="I57" s="128">
        <v>24</v>
      </c>
      <c r="J57" s="42" t="s">
        <v>41</v>
      </c>
      <c r="K57" s="188">
        <f t="shared" si="7"/>
        <v>24</v>
      </c>
      <c r="L57" s="341">
        <v>410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43</v>
      </c>
      <c r="C58" s="58">
        <f t="shared" si="10"/>
        <v>1192</v>
      </c>
      <c r="D58" s="150">
        <f t="shared" si="11"/>
        <v>3955</v>
      </c>
      <c r="E58" s="73">
        <f t="shared" si="8"/>
        <v>117.20747295968535</v>
      </c>
      <c r="F58" s="73">
        <f t="shared" si="9"/>
        <v>30.13906447534766</v>
      </c>
      <c r="G58" s="96"/>
      <c r="H58" s="59">
        <v>351</v>
      </c>
      <c r="I58" s="128">
        <v>31</v>
      </c>
      <c r="J58" s="42" t="s">
        <v>206</v>
      </c>
      <c r="K58" s="188">
        <f t="shared" si="7"/>
        <v>31</v>
      </c>
      <c r="L58" s="341">
        <v>355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1</v>
      </c>
      <c r="C59" s="58">
        <f t="shared" si="10"/>
        <v>666</v>
      </c>
      <c r="D59" s="150">
        <f t="shared" si="11"/>
        <v>980</v>
      </c>
      <c r="E59" s="73">
        <f t="shared" si="8"/>
        <v>96.24277456647398</v>
      </c>
      <c r="F59" s="73">
        <f t="shared" si="9"/>
        <v>67.9591836734694</v>
      </c>
      <c r="G59" s="86"/>
      <c r="H59" s="439">
        <v>264</v>
      </c>
      <c r="I59" s="220">
        <v>19</v>
      </c>
      <c r="J59" s="78" t="s">
        <v>36</v>
      </c>
      <c r="K59" s="367">
        <f t="shared" si="7"/>
        <v>19</v>
      </c>
      <c r="L59" s="342">
        <v>238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499</v>
      </c>
      <c r="D60" s="150">
        <f t="shared" si="11"/>
        <v>824</v>
      </c>
      <c r="E60" s="73">
        <f t="shared" si="8"/>
        <v>132.010582010582</v>
      </c>
      <c r="F60" s="73">
        <f t="shared" si="9"/>
        <v>60.55825242718447</v>
      </c>
      <c r="G60" s="86"/>
      <c r="H60" s="59">
        <v>261</v>
      </c>
      <c r="I60" s="190">
        <v>1</v>
      </c>
      <c r="J60" s="77" t="s">
        <v>4</v>
      </c>
      <c r="K60" s="368" t="s">
        <v>9</v>
      </c>
      <c r="L60" s="369">
        <v>51172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394</v>
      </c>
      <c r="D61" s="150">
        <f t="shared" si="11"/>
        <v>410</v>
      </c>
      <c r="E61" s="73">
        <f t="shared" si="8"/>
        <v>153.90625</v>
      </c>
      <c r="F61" s="73">
        <f t="shared" si="9"/>
        <v>96.09756097560975</v>
      </c>
      <c r="G61" s="97"/>
      <c r="H61" s="59">
        <v>155</v>
      </c>
      <c r="I61" s="128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206</v>
      </c>
      <c r="C62" s="58">
        <f t="shared" si="10"/>
        <v>351</v>
      </c>
      <c r="D62" s="150">
        <f t="shared" si="11"/>
        <v>355</v>
      </c>
      <c r="E62" s="73">
        <f t="shared" si="8"/>
        <v>167.14285714285714</v>
      </c>
      <c r="F62" s="73">
        <f>SUM(C62/D62*100)</f>
        <v>98.87323943661971</v>
      </c>
      <c r="G62" s="96"/>
      <c r="H62" s="59">
        <v>127</v>
      </c>
      <c r="I62" s="128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36</v>
      </c>
      <c r="C63" s="58">
        <f t="shared" si="10"/>
        <v>264</v>
      </c>
      <c r="D63" s="150">
        <f t="shared" si="11"/>
        <v>238</v>
      </c>
      <c r="E63" s="81">
        <f t="shared" si="8"/>
        <v>103.93700787401573</v>
      </c>
      <c r="F63" s="81">
        <f>SUM(C63/D63*100)</f>
        <v>110.92436974789916</v>
      </c>
      <c r="G63" s="99"/>
      <c r="H63" s="59">
        <v>103</v>
      </c>
      <c r="I63" s="128">
        <v>13</v>
      </c>
      <c r="J63" s="42" t="s">
        <v>7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35613</v>
      </c>
      <c r="D64" s="91">
        <f>SUM(L60)</f>
        <v>51172</v>
      </c>
      <c r="E64" s="94">
        <f>SUM(N77/M77*100)</f>
        <v>126.88114578879863</v>
      </c>
      <c r="F64" s="94">
        <f>SUM(C64/D64*100)</f>
        <v>69.59470022668647</v>
      </c>
      <c r="G64" s="95"/>
      <c r="H64" s="60">
        <v>93</v>
      </c>
      <c r="I64" s="128">
        <v>17</v>
      </c>
      <c r="J64" s="42" t="s">
        <v>34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47</v>
      </c>
      <c r="I65" s="128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37">
        <v>13</v>
      </c>
      <c r="I66" s="128">
        <v>9</v>
      </c>
      <c r="J66" s="42" t="s">
        <v>28</v>
      </c>
      <c r="K66" s="1"/>
      <c r="L66" s="406" t="s">
        <v>161</v>
      </c>
      <c r="M66" s="169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1</v>
      </c>
      <c r="I67" s="128">
        <v>23</v>
      </c>
      <c r="J67" s="42" t="s">
        <v>40</v>
      </c>
      <c r="K67" s="5">
        <f>SUM(I50)</f>
        <v>16</v>
      </c>
      <c r="L67" s="42" t="s">
        <v>3</v>
      </c>
      <c r="M67" s="363">
        <v>21007</v>
      </c>
      <c r="N67" s="138">
        <f>SUM(H50)</f>
        <v>26595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0</v>
      </c>
      <c r="I68" s="128">
        <v>2</v>
      </c>
      <c r="J68" s="42" t="s">
        <v>6</v>
      </c>
      <c r="K68" s="5">
        <f aca="true" t="shared" si="12" ref="K68:K76">SUM(I51)</f>
        <v>40</v>
      </c>
      <c r="L68" s="42" t="s">
        <v>2</v>
      </c>
      <c r="M68" s="364">
        <v>1668</v>
      </c>
      <c r="N68" s="138">
        <f aca="true" t="shared" si="13" ref="N68:N76">SUM(H51)</f>
        <v>1765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137">
        <v>0</v>
      </c>
      <c r="I69" s="128">
        <v>3</v>
      </c>
      <c r="J69" s="42" t="s">
        <v>22</v>
      </c>
      <c r="K69" s="5">
        <f t="shared" si="12"/>
        <v>33</v>
      </c>
      <c r="L69" s="42" t="s">
        <v>0</v>
      </c>
      <c r="M69" s="364">
        <v>902</v>
      </c>
      <c r="N69" s="138">
        <f t="shared" si="13"/>
        <v>1711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8">
        <v>4</v>
      </c>
      <c r="J70" s="42" t="s">
        <v>23</v>
      </c>
      <c r="K70" s="5">
        <f t="shared" si="12"/>
        <v>36</v>
      </c>
      <c r="L70" s="42" t="s">
        <v>5</v>
      </c>
      <c r="M70" s="364">
        <v>964</v>
      </c>
      <c r="N70" s="138">
        <f t="shared" si="13"/>
        <v>1376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5</v>
      </c>
      <c r="J71" s="42" t="s">
        <v>24</v>
      </c>
      <c r="K71" s="5">
        <f t="shared" si="12"/>
        <v>26</v>
      </c>
      <c r="L71" s="42" t="s">
        <v>43</v>
      </c>
      <c r="M71" s="364">
        <v>1017</v>
      </c>
      <c r="N71" s="138">
        <f t="shared" si="13"/>
        <v>1192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6</v>
      </c>
      <c r="J72" s="42" t="s">
        <v>25</v>
      </c>
      <c r="K72" s="5">
        <f t="shared" si="12"/>
        <v>34</v>
      </c>
      <c r="L72" s="42" t="s">
        <v>1</v>
      </c>
      <c r="M72" s="364">
        <v>692</v>
      </c>
      <c r="N72" s="138">
        <f t="shared" si="13"/>
        <v>666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7</v>
      </c>
      <c r="J73" s="42" t="s">
        <v>26</v>
      </c>
      <c r="K73" s="5">
        <f t="shared" si="12"/>
        <v>25</v>
      </c>
      <c r="L73" s="42" t="s">
        <v>42</v>
      </c>
      <c r="M73" s="364">
        <v>378</v>
      </c>
      <c r="N73" s="138">
        <f t="shared" si="13"/>
        <v>499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37">
        <v>0</v>
      </c>
      <c r="I74" s="128">
        <v>8</v>
      </c>
      <c r="J74" s="42" t="s">
        <v>27</v>
      </c>
      <c r="K74" s="5">
        <f t="shared" si="12"/>
        <v>24</v>
      </c>
      <c r="L74" s="42" t="s">
        <v>41</v>
      </c>
      <c r="M74" s="364">
        <v>256</v>
      </c>
      <c r="N74" s="138">
        <f t="shared" si="13"/>
        <v>394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37">
        <v>0</v>
      </c>
      <c r="I75" s="128">
        <v>10</v>
      </c>
      <c r="J75" s="42" t="s">
        <v>29</v>
      </c>
      <c r="K75" s="5">
        <f t="shared" si="12"/>
        <v>31</v>
      </c>
      <c r="L75" s="42" t="s">
        <v>206</v>
      </c>
      <c r="M75" s="364">
        <v>210</v>
      </c>
      <c r="N75" s="138">
        <f t="shared" si="13"/>
        <v>351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11</v>
      </c>
      <c r="J76" s="42" t="s">
        <v>30</v>
      </c>
      <c r="K76" s="18">
        <f t="shared" si="12"/>
        <v>19</v>
      </c>
      <c r="L76" s="78" t="s">
        <v>36</v>
      </c>
      <c r="M76" s="365">
        <v>254</v>
      </c>
      <c r="N76" s="351">
        <f t="shared" si="13"/>
        <v>264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12</v>
      </c>
      <c r="J77" s="42" t="s">
        <v>31</v>
      </c>
      <c r="K77" s="5"/>
      <c r="L77" s="180" t="s">
        <v>92</v>
      </c>
      <c r="M77" s="370">
        <v>28068</v>
      </c>
      <c r="N77" s="366">
        <f>SUM(H90)</f>
        <v>35613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18</v>
      </c>
      <c r="J78" s="42" t="s">
        <v>35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37">
        <v>0</v>
      </c>
      <c r="I79" s="128">
        <v>20</v>
      </c>
      <c r="J79" s="42" t="s">
        <v>37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21</v>
      </c>
      <c r="J80" s="42" t="s">
        <v>107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22</v>
      </c>
      <c r="J81" s="42" t="s">
        <v>39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137">
        <v>0</v>
      </c>
      <c r="I82" s="128">
        <v>27</v>
      </c>
      <c r="J82" s="42" t="s">
        <v>44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28</v>
      </c>
      <c r="J83" s="42" t="s">
        <v>45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29</v>
      </c>
      <c r="J84" s="42" t="s">
        <v>79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30</v>
      </c>
      <c r="J85" s="42" t="s">
        <v>47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37">
        <v>0</v>
      </c>
      <c r="I86" s="128">
        <v>32</v>
      </c>
      <c r="J86" s="42" t="s">
        <v>49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35</v>
      </c>
      <c r="J87" s="42" t="s">
        <v>50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37</v>
      </c>
      <c r="J88" s="42" t="s">
        <v>51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35613</v>
      </c>
      <c r="I90" s="128"/>
      <c r="J90" s="5" t="s">
        <v>72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199</v>
      </c>
      <c r="I1" t="s">
        <v>73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9" t="s">
        <v>228</v>
      </c>
      <c r="I2" s="5"/>
      <c r="J2" s="394" t="s">
        <v>199</v>
      </c>
      <c r="K2" s="126"/>
      <c r="L2" s="381" t="s">
        <v>212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197</v>
      </c>
      <c r="I3" s="5"/>
      <c r="J3" s="238" t="s">
        <v>21</v>
      </c>
      <c r="K3" s="126"/>
      <c r="L3" s="146" t="s">
        <v>197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41213</v>
      </c>
      <c r="I4" s="128">
        <v>33</v>
      </c>
      <c r="J4" s="326" t="s">
        <v>0</v>
      </c>
      <c r="K4" s="189">
        <f>SUM(I4)</f>
        <v>33</v>
      </c>
      <c r="L4" s="341">
        <v>40677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19281</v>
      </c>
      <c r="I5" s="128">
        <v>34</v>
      </c>
      <c r="J5" s="326" t="s">
        <v>1</v>
      </c>
      <c r="K5" s="189">
        <f aca="true" t="shared" si="0" ref="K5:K13">SUM(I5)</f>
        <v>34</v>
      </c>
      <c r="L5" s="371">
        <v>18511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16324</v>
      </c>
      <c r="I6" s="128">
        <v>40</v>
      </c>
      <c r="J6" s="326" t="s">
        <v>2</v>
      </c>
      <c r="K6" s="189">
        <f t="shared" si="0"/>
        <v>40</v>
      </c>
      <c r="L6" s="371">
        <v>11594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4716</v>
      </c>
      <c r="I7" s="128">
        <v>24</v>
      </c>
      <c r="J7" s="326" t="s">
        <v>41</v>
      </c>
      <c r="K7" s="189">
        <f t="shared" si="0"/>
        <v>24</v>
      </c>
      <c r="L7" s="371">
        <v>5787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3940</v>
      </c>
      <c r="I8" s="128">
        <v>13</v>
      </c>
      <c r="J8" s="326" t="s">
        <v>7</v>
      </c>
      <c r="K8" s="189">
        <f t="shared" si="0"/>
        <v>13</v>
      </c>
      <c r="L8" s="371">
        <v>4863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2802</v>
      </c>
      <c r="I9" s="128">
        <v>25</v>
      </c>
      <c r="J9" s="326" t="s">
        <v>42</v>
      </c>
      <c r="K9" s="189">
        <f t="shared" si="0"/>
        <v>25</v>
      </c>
      <c r="L9" s="371">
        <v>4883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2105</v>
      </c>
      <c r="I10" s="128">
        <v>20</v>
      </c>
      <c r="J10" s="326" t="s">
        <v>37</v>
      </c>
      <c r="K10" s="189">
        <f t="shared" si="0"/>
        <v>20</v>
      </c>
      <c r="L10" s="371">
        <v>4190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2080</v>
      </c>
      <c r="I11" s="128">
        <v>22</v>
      </c>
      <c r="J11" s="326" t="s">
        <v>39</v>
      </c>
      <c r="K11" s="189">
        <f t="shared" si="0"/>
        <v>22</v>
      </c>
      <c r="L11" s="371">
        <v>979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2070</v>
      </c>
      <c r="I12" s="128">
        <v>12</v>
      </c>
      <c r="J12" s="326" t="s">
        <v>31</v>
      </c>
      <c r="K12" s="189">
        <f t="shared" si="0"/>
        <v>12</v>
      </c>
      <c r="L12" s="371">
        <v>917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1906</v>
      </c>
      <c r="I13" s="220">
        <v>14</v>
      </c>
      <c r="J13" s="331" t="s">
        <v>32</v>
      </c>
      <c r="K13" s="390">
        <f t="shared" si="0"/>
        <v>14</v>
      </c>
      <c r="L13" s="342">
        <v>2319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1458</v>
      </c>
      <c r="I14" s="190">
        <v>9</v>
      </c>
      <c r="J14" s="413" t="s">
        <v>28</v>
      </c>
      <c r="K14" s="126" t="s">
        <v>9</v>
      </c>
      <c r="L14" s="393">
        <v>104579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1308</v>
      </c>
      <c r="I15" s="128">
        <v>31</v>
      </c>
      <c r="J15" s="326" t="s">
        <v>48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1256</v>
      </c>
      <c r="I16" s="128">
        <v>26</v>
      </c>
      <c r="J16" s="326" t="s">
        <v>43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978</v>
      </c>
      <c r="I17" s="128">
        <v>17</v>
      </c>
      <c r="J17" s="326" t="s">
        <v>34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875</v>
      </c>
      <c r="I18" s="128">
        <v>36</v>
      </c>
      <c r="J18" s="326" t="s">
        <v>5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491</v>
      </c>
      <c r="I19" s="128">
        <v>38</v>
      </c>
      <c r="J19" s="326" t="s">
        <v>52</v>
      </c>
      <c r="K19" s="1"/>
      <c r="L19" s="72" t="s">
        <v>105</v>
      </c>
      <c r="M19" s="143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371</v>
      </c>
      <c r="I20" s="128">
        <v>6</v>
      </c>
      <c r="J20" s="326" t="s">
        <v>25</v>
      </c>
      <c r="K20" s="189">
        <f>SUM(I4)</f>
        <v>33</v>
      </c>
      <c r="L20" s="326" t="s">
        <v>0</v>
      </c>
      <c r="M20" s="336">
        <v>35712</v>
      </c>
      <c r="N20" s="138">
        <f>SUM(H4)</f>
        <v>41213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224</v>
      </c>
      <c r="D21" s="83" t="s">
        <v>207</v>
      </c>
      <c r="E21" s="83" t="s">
        <v>75</v>
      </c>
      <c r="F21" s="83" t="s">
        <v>74</v>
      </c>
      <c r="G21" s="84" t="s">
        <v>76</v>
      </c>
      <c r="H21" s="137">
        <v>339</v>
      </c>
      <c r="I21" s="128">
        <v>21</v>
      </c>
      <c r="J21" s="326" t="s">
        <v>38</v>
      </c>
      <c r="K21" s="189">
        <f aca="true" t="shared" si="1" ref="K21:K29">SUM(I5)</f>
        <v>34</v>
      </c>
      <c r="L21" s="326" t="s">
        <v>1</v>
      </c>
      <c r="M21" s="337">
        <v>16650</v>
      </c>
      <c r="N21" s="138">
        <f aca="true" t="shared" si="2" ref="N21:N29">SUM(H5)</f>
        <v>19281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41213</v>
      </c>
      <c r="D22" s="150">
        <f>SUM(L4)</f>
        <v>40677</v>
      </c>
      <c r="E22" s="79">
        <f aca="true" t="shared" si="3" ref="E22:E31">SUM(N20/M20*100)</f>
        <v>115.40378584229391</v>
      </c>
      <c r="F22" s="73">
        <f aca="true" t="shared" si="4" ref="F22:F32">SUM(C22/D22*100)</f>
        <v>101.31769796199326</v>
      </c>
      <c r="G22" s="86"/>
      <c r="H22" s="137">
        <v>274</v>
      </c>
      <c r="I22" s="128">
        <v>39</v>
      </c>
      <c r="J22" s="326" t="s">
        <v>53</v>
      </c>
      <c r="K22" s="189">
        <f t="shared" si="1"/>
        <v>40</v>
      </c>
      <c r="L22" s="326" t="s">
        <v>2</v>
      </c>
      <c r="M22" s="337">
        <v>12023</v>
      </c>
      <c r="N22" s="138">
        <f t="shared" si="2"/>
        <v>16324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1</v>
      </c>
      <c r="C23" s="58">
        <f aca="true" t="shared" si="5" ref="C23:C31">SUM(H5)</f>
        <v>19281</v>
      </c>
      <c r="D23" s="150">
        <f aca="true" t="shared" si="6" ref="D23:D31">SUM(L5)</f>
        <v>18511</v>
      </c>
      <c r="E23" s="79">
        <f t="shared" si="3"/>
        <v>115.8018018018018</v>
      </c>
      <c r="F23" s="73">
        <f t="shared" si="4"/>
        <v>104.15968883366646</v>
      </c>
      <c r="G23" s="86"/>
      <c r="H23" s="137">
        <v>218</v>
      </c>
      <c r="I23" s="128">
        <v>11</v>
      </c>
      <c r="J23" s="326" t="s">
        <v>30</v>
      </c>
      <c r="K23" s="189">
        <f t="shared" si="1"/>
        <v>24</v>
      </c>
      <c r="L23" s="326" t="s">
        <v>41</v>
      </c>
      <c r="M23" s="337">
        <v>3810</v>
      </c>
      <c r="N23" s="138">
        <f t="shared" si="2"/>
        <v>4716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2</v>
      </c>
      <c r="C24" s="58">
        <f t="shared" si="5"/>
        <v>16324</v>
      </c>
      <c r="D24" s="150">
        <f t="shared" si="6"/>
        <v>11594</v>
      </c>
      <c r="E24" s="79">
        <f t="shared" si="3"/>
        <v>135.77310155535224</v>
      </c>
      <c r="F24" s="73">
        <f t="shared" si="4"/>
        <v>140.79696394686906</v>
      </c>
      <c r="G24" s="86"/>
      <c r="H24" s="137">
        <v>181</v>
      </c>
      <c r="I24" s="128">
        <v>18</v>
      </c>
      <c r="J24" s="326" t="s">
        <v>35</v>
      </c>
      <c r="K24" s="189">
        <f t="shared" si="1"/>
        <v>13</v>
      </c>
      <c r="L24" s="326" t="s">
        <v>7</v>
      </c>
      <c r="M24" s="337">
        <v>5117</v>
      </c>
      <c r="N24" s="138">
        <f t="shared" si="2"/>
        <v>3940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41</v>
      </c>
      <c r="C25" s="58">
        <f t="shared" si="5"/>
        <v>4716</v>
      </c>
      <c r="D25" s="150">
        <f t="shared" si="6"/>
        <v>5787</v>
      </c>
      <c r="E25" s="79">
        <f t="shared" si="3"/>
        <v>123.77952755905513</v>
      </c>
      <c r="F25" s="73">
        <f t="shared" si="4"/>
        <v>81.49300155520996</v>
      </c>
      <c r="G25" s="86"/>
      <c r="H25" s="137">
        <v>135</v>
      </c>
      <c r="I25" s="128">
        <v>29</v>
      </c>
      <c r="J25" s="326" t="s">
        <v>186</v>
      </c>
      <c r="K25" s="189">
        <f t="shared" si="1"/>
        <v>25</v>
      </c>
      <c r="L25" s="326" t="s">
        <v>42</v>
      </c>
      <c r="M25" s="337">
        <v>2529</v>
      </c>
      <c r="N25" s="138">
        <f t="shared" si="2"/>
        <v>2802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7</v>
      </c>
      <c r="C26" s="58">
        <f t="shared" si="5"/>
        <v>3940</v>
      </c>
      <c r="D26" s="150">
        <f t="shared" si="6"/>
        <v>4863</v>
      </c>
      <c r="E26" s="79">
        <f t="shared" si="3"/>
        <v>76.99824115692789</v>
      </c>
      <c r="F26" s="73">
        <f t="shared" si="4"/>
        <v>81.01994653506065</v>
      </c>
      <c r="G26" s="96"/>
      <c r="H26" s="137">
        <v>24</v>
      </c>
      <c r="I26" s="128">
        <v>32</v>
      </c>
      <c r="J26" s="326" t="s">
        <v>49</v>
      </c>
      <c r="K26" s="189">
        <f t="shared" si="1"/>
        <v>20</v>
      </c>
      <c r="L26" s="326" t="s">
        <v>37</v>
      </c>
      <c r="M26" s="337">
        <v>2003</v>
      </c>
      <c r="N26" s="138">
        <f t="shared" si="2"/>
        <v>2105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42</v>
      </c>
      <c r="C27" s="58">
        <f t="shared" si="5"/>
        <v>2802</v>
      </c>
      <c r="D27" s="150">
        <f t="shared" si="6"/>
        <v>4883</v>
      </c>
      <c r="E27" s="79">
        <f t="shared" si="3"/>
        <v>110.79478054567022</v>
      </c>
      <c r="F27" s="73">
        <f t="shared" si="4"/>
        <v>57.38275650215032</v>
      </c>
      <c r="G27" s="100"/>
      <c r="H27" s="137">
        <v>15</v>
      </c>
      <c r="I27" s="128">
        <v>1</v>
      </c>
      <c r="J27" s="326" t="s">
        <v>4</v>
      </c>
      <c r="K27" s="189">
        <f t="shared" si="1"/>
        <v>22</v>
      </c>
      <c r="L27" s="326" t="s">
        <v>39</v>
      </c>
      <c r="M27" s="337">
        <v>1633</v>
      </c>
      <c r="N27" s="138">
        <f t="shared" si="2"/>
        <v>2080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37</v>
      </c>
      <c r="C28" s="58">
        <f t="shared" si="5"/>
        <v>2105</v>
      </c>
      <c r="D28" s="150">
        <f t="shared" si="6"/>
        <v>4190</v>
      </c>
      <c r="E28" s="79">
        <f t="shared" si="3"/>
        <v>105.09236145781328</v>
      </c>
      <c r="F28" s="73">
        <f t="shared" si="4"/>
        <v>50.23866348448688</v>
      </c>
      <c r="G28" s="86"/>
      <c r="H28" s="137">
        <v>15</v>
      </c>
      <c r="I28" s="128">
        <v>4</v>
      </c>
      <c r="J28" s="326" t="s">
        <v>23</v>
      </c>
      <c r="K28" s="189">
        <f t="shared" si="1"/>
        <v>12</v>
      </c>
      <c r="L28" s="326" t="s">
        <v>31</v>
      </c>
      <c r="M28" s="337">
        <v>2685</v>
      </c>
      <c r="N28" s="138">
        <f t="shared" si="2"/>
        <v>2070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39</v>
      </c>
      <c r="C29" s="58">
        <f t="shared" si="5"/>
        <v>2080</v>
      </c>
      <c r="D29" s="150">
        <f t="shared" si="6"/>
        <v>979</v>
      </c>
      <c r="E29" s="79">
        <f t="shared" si="3"/>
        <v>127.37293325168402</v>
      </c>
      <c r="F29" s="73">
        <f t="shared" si="4"/>
        <v>212.461695607763</v>
      </c>
      <c r="G29" s="97"/>
      <c r="H29" s="137">
        <v>6</v>
      </c>
      <c r="I29" s="128">
        <v>16</v>
      </c>
      <c r="J29" s="326" t="s">
        <v>3</v>
      </c>
      <c r="K29" s="390">
        <f t="shared" si="1"/>
        <v>14</v>
      </c>
      <c r="L29" s="331" t="s">
        <v>32</v>
      </c>
      <c r="M29" s="391">
        <v>2200</v>
      </c>
      <c r="N29" s="138">
        <f t="shared" si="2"/>
        <v>1906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31</v>
      </c>
      <c r="C30" s="58">
        <f t="shared" si="5"/>
        <v>2070</v>
      </c>
      <c r="D30" s="150">
        <f t="shared" si="6"/>
        <v>917</v>
      </c>
      <c r="E30" s="79">
        <f t="shared" si="3"/>
        <v>77.09497206703911</v>
      </c>
      <c r="F30" s="73">
        <f t="shared" si="4"/>
        <v>225.73609596510357</v>
      </c>
      <c r="G30" s="96"/>
      <c r="H30" s="137">
        <v>1</v>
      </c>
      <c r="I30" s="128">
        <v>15</v>
      </c>
      <c r="J30" s="326" t="s">
        <v>33</v>
      </c>
      <c r="K30" s="180"/>
      <c r="L30" s="331" t="s">
        <v>37</v>
      </c>
      <c r="M30" s="392">
        <v>93845</v>
      </c>
      <c r="N30" s="138">
        <f>SUM(H44)</f>
        <v>104383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32</v>
      </c>
      <c r="C31" s="58">
        <f t="shared" si="5"/>
        <v>1906</v>
      </c>
      <c r="D31" s="150">
        <f t="shared" si="6"/>
        <v>2319</v>
      </c>
      <c r="E31" s="80">
        <f t="shared" si="3"/>
        <v>86.63636363636364</v>
      </c>
      <c r="F31" s="87">
        <f t="shared" si="4"/>
        <v>82.1905993962915</v>
      </c>
      <c r="G31" s="99"/>
      <c r="H31" s="137">
        <v>1</v>
      </c>
      <c r="I31" s="128">
        <v>23</v>
      </c>
      <c r="J31" s="326" t="s">
        <v>40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104383</v>
      </c>
      <c r="D32" s="91">
        <f>SUM(L14)</f>
        <v>104579</v>
      </c>
      <c r="E32" s="92">
        <f>SUM(N30/M30*100)</f>
        <v>111.2291544568171</v>
      </c>
      <c r="F32" s="87">
        <f t="shared" si="4"/>
        <v>99.81258187590242</v>
      </c>
      <c r="G32" s="95"/>
      <c r="H32" s="138">
        <v>0</v>
      </c>
      <c r="I32" s="128">
        <v>2</v>
      </c>
      <c r="J32" s="326" t="s">
        <v>6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6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104383</v>
      </c>
      <c r="I44" s="5"/>
      <c r="J44" s="325" t="s">
        <v>204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6" t="s">
        <v>224</v>
      </c>
      <c r="I48" s="5"/>
      <c r="J48" s="383" t="s">
        <v>202</v>
      </c>
      <c r="K48" s="126"/>
      <c r="L48" s="407" t="s">
        <v>212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197</v>
      </c>
      <c r="I49" s="5"/>
      <c r="J49" s="238" t="s">
        <v>21</v>
      </c>
      <c r="K49" s="151"/>
      <c r="L49" s="145" t="s">
        <v>197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22827</v>
      </c>
      <c r="I50" s="326">
        <v>17</v>
      </c>
      <c r="J50" s="325" t="s">
        <v>34</v>
      </c>
      <c r="K50" s="192">
        <f>SUM(I50)</f>
        <v>17</v>
      </c>
      <c r="L50" s="408">
        <v>12444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21009</v>
      </c>
      <c r="I51" s="326">
        <v>36</v>
      </c>
      <c r="J51" s="325" t="s">
        <v>5</v>
      </c>
      <c r="K51" s="192">
        <f aca="true" t="shared" si="7" ref="K51:K59">SUM(I51)</f>
        <v>36</v>
      </c>
      <c r="L51" s="409">
        <v>18490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17690</v>
      </c>
      <c r="I52" s="326">
        <v>16</v>
      </c>
      <c r="J52" s="325" t="s">
        <v>3</v>
      </c>
      <c r="K52" s="192">
        <f t="shared" si="7"/>
        <v>16</v>
      </c>
      <c r="L52" s="409">
        <v>34904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14622</v>
      </c>
      <c r="I53" s="326">
        <v>38</v>
      </c>
      <c r="J53" s="325" t="s">
        <v>52</v>
      </c>
      <c r="K53" s="192">
        <f t="shared" si="7"/>
        <v>38</v>
      </c>
      <c r="L53" s="409">
        <v>7788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224</v>
      </c>
      <c r="D54" s="83" t="s">
        <v>207</v>
      </c>
      <c r="E54" s="83" t="s">
        <v>75</v>
      </c>
      <c r="F54" s="83" t="s">
        <v>74</v>
      </c>
      <c r="G54" s="84" t="s">
        <v>76</v>
      </c>
      <c r="H54" s="137">
        <v>9561</v>
      </c>
      <c r="I54" s="326">
        <v>26</v>
      </c>
      <c r="J54" s="325" t="s">
        <v>43</v>
      </c>
      <c r="K54" s="192">
        <f t="shared" si="7"/>
        <v>26</v>
      </c>
      <c r="L54" s="409">
        <v>25604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34</v>
      </c>
      <c r="C55" s="58">
        <f>SUM(H50)</f>
        <v>22827</v>
      </c>
      <c r="D55" s="9">
        <f>SUM(L50)</f>
        <v>12444</v>
      </c>
      <c r="E55" s="73">
        <f>SUM(N66/M66*100)</f>
        <v>75.78936883694678</v>
      </c>
      <c r="F55" s="73">
        <f aca="true" t="shared" si="8" ref="F55:F65">SUM(C55/D55*100)</f>
        <v>183.4378013500482</v>
      </c>
      <c r="G55" s="86"/>
      <c r="H55" s="137">
        <v>6355</v>
      </c>
      <c r="I55" s="326">
        <v>40</v>
      </c>
      <c r="J55" s="325" t="s">
        <v>2</v>
      </c>
      <c r="K55" s="192">
        <f t="shared" si="7"/>
        <v>40</v>
      </c>
      <c r="L55" s="409">
        <v>9736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5</v>
      </c>
      <c r="C56" s="58">
        <f aca="true" t="shared" si="9" ref="C56:C64">SUM(H51)</f>
        <v>21009</v>
      </c>
      <c r="D56" s="9">
        <f aca="true" t="shared" si="10" ref="D56:D64">SUM(L51)</f>
        <v>18490</v>
      </c>
      <c r="E56" s="73">
        <f aca="true" t="shared" si="11" ref="E56:E65">SUM(N67/M67*100)</f>
        <v>107.22159844850465</v>
      </c>
      <c r="F56" s="73">
        <f t="shared" si="8"/>
        <v>113.62358031368306</v>
      </c>
      <c r="G56" s="86"/>
      <c r="H56" s="137">
        <v>4742</v>
      </c>
      <c r="I56" s="326">
        <v>33</v>
      </c>
      <c r="J56" s="325" t="s">
        <v>0</v>
      </c>
      <c r="K56" s="192">
        <f t="shared" si="7"/>
        <v>33</v>
      </c>
      <c r="L56" s="409">
        <v>10469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3</v>
      </c>
      <c r="C57" s="58">
        <f t="shared" si="9"/>
        <v>17690</v>
      </c>
      <c r="D57" s="9">
        <f t="shared" si="10"/>
        <v>34904</v>
      </c>
      <c r="E57" s="73">
        <f t="shared" si="11"/>
        <v>109.50848087161074</v>
      </c>
      <c r="F57" s="73">
        <f t="shared" si="8"/>
        <v>50.68187027274811</v>
      </c>
      <c r="G57" s="86"/>
      <c r="H57" s="137">
        <v>4577</v>
      </c>
      <c r="I57" s="326">
        <v>24</v>
      </c>
      <c r="J57" s="325" t="s">
        <v>41</v>
      </c>
      <c r="K57" s="192">
        <f t="shared" si="7"/>
        <v>24</v>
      </c>
      <c r="L57" s="409">
        <v>8477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52</v>
      </c>
      <c r="C58" s="58">
        <f t="shared" si="9"/>
        <v>14622</v>
      </c>
      <c r="D58" s="9">
        <f t="shared" si="10"/>
        <v>7788</v>
      </c>
      <c r="E58" s="73">
        <f t="shared" si="11"/>
        <v>107.24658940883087</v>
      </c>
      <c r="F58" s="73">
        <f t="shared" si="8"/>
        <v>187.75038520801232</v>
      </c>
      <c r="G58" s="86"/>
      <c r="H58" s="229">
        <v>4204</v>
      </c>
      <c r="I58" s="329">
        <v>25</v>
      </c>
      <c r="J58" s="329" t="s">
        <v>42</v>
      </c>
      <c r="K58" s="192">
        <f t="shared" si="7"/>
        <v>25</v>
      </c>
      <c r="L58" s="409">
        <v>6086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43</v>
      </c>
      <c r="C59" s="58">
        <f t="shared" si="9"/>
        <v>9561</v>
      </c>
      <c r="D59" s="9">
        <f t="shared" si="10"/>
        <v>25604</v>
      </c>
      <c r="E59" s="73">
        <f t="shared" si="11"/>
        <v>105.11213720316623</v>
      </c>
      <c r="F59" s="73">
        <f t="shared" si="8"/>
        <v>37.341821590376505</v>
      </c>
      <c r="G59" s="96"/>
      <c r="H59" s="221">
        <v>3546</v>
      </c>
      <c r="I59" s="331">
        <v>35</v>
      </c>
      <c r="J59" s="330" t="s">
        <v>50</v>
      </c>
      <c r="K59" s="192">
        <f t="shared" si="7"/>
        <v>35</v>
      </c>
      <c r="L59" s="410">
        <v>2563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2</v>
      </c>
      <c r="C60" s="58">
        <f t="shared" si="9"/>
        <v>6355</v>
      </c>
      <c r="D60" s="9">
        <f t="shared" si="10"/>
        <v>9736</v>
      </c>
      <c r="E60" s="73">
        <f t="shared" si="11"/>
        <v>87.019033273997</v>
      </c>
      <c r="F60" s="73">
        <f t="shared" si="8"/>
        <v>65.27321281840591</v>
      </c>
      <c r="G60" s="86"/>
      <c r="H60" s="137">
        <v>3245</v>
      </c>
      <c r="I60" s="413">
        <v>37</v>
      </c>
      <c r="J60" s="375" t="s">
        <v>51</v>
      </c>
      <c r="K60" s="126" t="s">
        <v>9</v>
      </c>
      <c r="L60" s="411">
        <v>153290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0</v>
      </c>
      <c r="C61" s="58">
        <f t="shared" si="9"/>
        <v>4742</v>
      </c>
      <c r="D61" s="9">
        <f t="shared" si="10"/>
        <v>10469</v>
      </c>
      <c r="E61" s="73">
        <f t="shared" si="11"/>
        <v>74.68892739014018</v>
      </c>
      <c r="F61" s="73">
        <f t="shared" si="8"/>
        <v>45.2956347311109</v>
      </c>
      <c r="G61" s="86"/>
      <c r="H61" s="137">
        <v>2933</v>
      </c>
      <c r="I61" s="326">
        <v>34</v>
      </c>
      <c r="J61" s="325" t="s">
        <v>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41</v>
      </c>
      <c r="C62" s="58">
        <f t="shared" si="9"/>
        <v>4577</v>
      </c>
      <c r="D62" s="9">
        <f t="shared" si="10"/>
        <v>8477</v>
      </c>
      <c r="E62" s="73">
        <f t="shared" si="11"/>
        <v>71.1819595645412</v>
      </c>
      <c r="F62" s="73">
        <f t="shared" si="8"/>
        <v>53.99315795682435</v>
      </c>
      <c r="G62" s="97"/>
      <c r="H62" s="137">
        <v>2704</v>
      </c>
      <c r="I62" s="326">
        <v>30</v>
      </c>
      <c r="J62" s="325" t="s">
        <v>195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42</v>
      </c>
      <c r="C63" s="58">
        <f t="shared" si="9"/>
        <v>4204</v>
      </c>
      <c r="D63" s="9">
        <f t="shared" si="10"/>
        <v>6086</v>
      </c>
      <c r="E63" s="73">
        <f t="shared" si="11"/>
        <v>100.43000477783086</v>
      </c>
      <c r="F63" s="73">
        <f t="shared" si="8"/>
        <v>69.0765691751561</v>
      </c>
      <c r="G63" s="96"/>
      <c r="H63" s="137">
        <v>2324</v>
      </c>
      <c r="I63" s="326">
        <v>14</v>
      </c>
      <c r="J63" s="325" t="s">
        <v>32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50</v>
      </c>
      <c r="C64" s="58">
        <f t="shared" si="9"/>
        <v>3546</v>
      </c>
      <c r="D64" s="9">
        <f t="shared" si="10"/>
        <v>2563</v>
      </c>
      <c r="E64" s="81">
        <f t="shared" si="11"/>
        <v>40.61390447829572</v>
      </c>
      <c r="F64" s="81">
        <f t="shared" si="8"/>
        <v>138.35349200156065</v>
      </c>
      <c r="G64" s="99"/>
      <c r="H64" s="191">
        <v>2295</v>
      </c>
      <c r="I64" s="325">
        <v>39</v>
      </c>
      <c r="J64" s="325" t="s">
        <v>53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128087</v>
      </c>
      <c r="D65" s="91">
        <f>SUM(L60)</f>
        <v>153290</v>
      </c>
      <c r="E65" s="94">
        <f t="shared" si="11"/>
        <v>89.26669826048172</v>
      </c>
      <c r="F65" s="94">
        <f t="shared" si="8"/>
        <v>83.55861439102354</v>
      </c>
      <c r="G65" s="95"/>
      <c r="H65" s="138">
        <v>1301</v>
      </c>
      <c r="I65" s="325">
        <v>15</v>
      </c>
      <c r="J65" s="325" t="s">
        <v>33</v>
      </c>
      <c r="K65" s="1"/>
      <c r="L65" s="412" t="s">
        <v>202</v>
      </c>
      <c r="M65" s="233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1074</v>
      </c>
      <c r="I66" s="326">
        <v>29</v>
      </c>
      <c r="J66" s="325" t="s">
        <v>186</v>
      </c>
      <c r="K66" s="183">
        <f>SUM(I50)</f>
        <v>17</v>
      </c>
      <c r="L66" s="325" t="s">
        <v>34</v>
      </c>
      <c r="M66" s="345">
        <v>30119</v>
      </c>
      <c r="N66" s="138">
        <f>SUM(H50)</f>
        <v>22827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966</v>
      </c>
      <c r="I67" s="325">
        <v>9</v>
      </c>
      <c r="J67" s="325" t="s">
        <v>28</v>
      </c>
      <c r="K67" s="183">
        <f aca="true" t="shared" si="12" ref="K67:K75">SUM(I51)</f>
        <v>36</v>
      </c>
      <c r="L67" s="325" t="s">
        <v>5</v>
      </c>
      <c r="M67" s="346">
        <v>19594</v>
      </c>
      <c r="N67" s="138">
        <f aca="true" t="shared" si="13" ref="N67:N75">SUM(H51)</f>
        <v>21009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533</v>
      </c>
      <c r="I68" s="325">
        <v>1</v>
      </c>
      <c r="J68" s="325" t="s">
        <v>4</v>
      </c>
      <c r="K68" s="183">
        <f t="shared" si="12"/>
        <v>16</v>
      </c>
      <c r="L68" s="325" t="s">
        <v>3</v>
      </c>
      <c r="M68" s="346">
        <v>16154</v>
      </c>
      <c r="N68" s="138">
        <f t="shared" si="13"/>
        <v>17690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342</v>
      </c>
      <c r="I69" s="325">
        <v>27</v>
      </c>
      <c r="J69" s="325" t="s">
        <v>44</v>
      </c>
      <c r="K69" s="183">
        <f t="shared" si="12"/>
        <v>38</v>
      </c>
      <c r="L69" s="325" t="s">
        <v>52</v>
      </c>
      <c r="M69" s="346">
        <v>13634</v>
      </c>
      <c r="N69" s="138">
        <f t="shared" si="13"/>
        <v>14622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287</v>
      </c>
      <c r="I70" s="325">
        <v>28</v>
      </c>
      <c r="J70" s="325" t="s">
        <v>45</v>
      </c>
      <c r="K70" s="183">
        <f t="shared" si="12"/>
        <v>26</v>
      </c>
      <c r="L70" s="325" t="s">
        <v>43</v>
      </c>
      <c r="M70" s="346">
        <v>9096</v>
      </c>
      <c r="N70" s="138">
        <f t="shared" si="13"/>
        <v>9561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256</v>
      </c>
      <c r="I71" s="325">
        <v>21</v>
      </c>
      <c r="J71" s="325" t="s">
        <v>38</v>
      </c>
      <c r="K71" s="183">
        <f t="shared" si="12"/>
        <v>40</v>
      </c>
      <c r="L71" s="325" t="s">
        <v>2</v>
      </c>
      <c r="M71" s="346">
        <v>7303</v>
      </c>
      <c r="N71" s="138">
        <f t="shared" si="13"/>
        <v>6355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229</v>
      </c>
      <c r="I72" s="325">
        <v>22</v>
      </c>
      <c r="J72" s="325" t="s">
        <v>39</v>
      </c>
      <c r="K72" s="183">
        <f t="shared" si="12"/>
        <v>33</v>
      </c>
      <c r="L72" s="325" t="s">
        <v>0</v>
      </c>
      <c r="M72" s="346">
        <v>6349</v>
      </c>
      <c r="N72" s="138">
        <f t="shared" si="13"/>
        <v>4742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207</v>
      </c>
      <c r="I73" s="325">
        <v>13</v>
      </c>
      <c r="J73" s="325" t="s">
        <v>7</v>
      </c>
      <c r="K73" s="183">
        <f t="shared" si="12"/>
        <v>24</v>
      </c>
      <c r="L73" s="325" t="s">
        <v>41</v>
      </c>
      <c r="M73" s="346">
        <v>6430</v>
      </c>
      <c r="N73" s="138">
        <f t="shared" si="13"/>
        <v>4577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137</v>
      </c>
      <c r="I74" s="325">
        <v>4</v>
      </c>
      <c r="J74" s="325" t="s">
        <v>23</v>
      </c>
      <c r="K74" s="183">
        <f t="shared" si="12"/>
        <v>25</v>
      </c>
      <c r="L74" s="329" t="s">
        <v>42</v>
      </c>
      <c r="M74" s="346">
        <v>4186</v>
      </c>
      <c r="N74" s="138">
        <f t="shared" si="13"/>
        <v>4204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88</v>
      </c>
      <c r="I75" s="325">
        <v>32</v>
      </c>
      <c r="J75" s="325" t="s">
        <v>49</v>
      </c>
      <c r="K75" s="183">
        <f t="shared" si="12"/>
        <v>35</v>
      </c>
      <c r="L75" s="330" t="s">
        <v>50</v>
      </c>
      <c r="M75" s="347">
        <v>8731</v>
      </c>
      <c r="N75" s="138">
        <f t="shared" si="13"/>
        <v>3546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14</v>
      </c>
      <c r="I76" s="325">
        <v>23</v>
      </c>
      <c r="J76" s="325" t="s">
        <v>40</v>
      </c>
      <c r="K76" s="5"/>
      <c r="L76" s="330" t="s">
        <v>216</v>
      </c>
      <c r="M76" s="348">
        <v>143488</v>
      </c>
      <c r="N76" s="344">
        <f>SUM(H90)</f>
        <v>128087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13</v>
      </c>
      <c r="I77" s="325">
        <v>19</v>
      </c>
      <c r="J77" s="325" t="s">
        <v>36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5</v>
      </c>
      <c r="I78" s="325">
        <v>11</v>
      </c>
      <c r="J78" s="325" t="s">
        <v>30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1</v>
      </c>
      <c r="I79" s="325">
        <v>20</v>
      </c>
      <c r="J79" s="325" t="s">
        <v>37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0</v>
      </c>
      <c r="I80" s="325">
        <v>2</v>
      </c>
      <c r="J80" s="325" t="s">
        <v>6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5">
        <v>3</v>
      </c>
      <c r="J81" s="325" t="s">
        <v>22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5</v>
      </c>
      <c r="J82" s="325" t="s">
        <v>24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6</v>
      </c>
      <c r="J83" s="325" t="s">
        <v>25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7</v>
      </c>
      <c r="J84" s="325" t="s">
        <v>26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18</v>
      </c>
      <c r="J88" s="325" t="s">
        <v>35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31</v>
      </c>
      <c r="J89" s="325" t="s">
        <v>48</v>
      </c>
      <c r="K89" s="61"/>
      <c r="L89" s="31"/>
    </row>
    <row r="90" spans="8:12" ht="13.5" customHeight="1">
      <c r="H90" s="185">
        <f>SUM(H50:H89)</f>
        <v>128087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237</v>
      </c>
      <c r="B1" s="460"/>
      <c r="C1" s="460"/>
      <c r="D1" s="460"/>
      <c r="E1" s="460"/>
      <c r="F1" s="460"/>
      <c r="G1" s="460"/>
      <c r="I1" s="157" t="s">
        <v>99</v>
      </c>
    </row>
    <row r="2" spans="1:12" ht="13.5">
      <c r="A2" s="1"/>
      <c r="B2" s="1"/>
      <c r="C2" s="1"/>
      <c r="D2" s="1"/>
      <c r="E2" s="1"/>
      <c r="F2" s="1"/>
      <c r="G2" s="1"/>
      <c r="I2" s="235" t="s">
        <v>224</v>
      </c>
      <c r="J2" s="235" t="s">
        <v>229</v>
      </c>
      <c r="K2" s="232" t="s">
        <v>207</v>
      </c>
      <c r="L2" s="232" t="s">
        <v>213</v>
      </c>
    </row>
    <row r="3" spans="9:12" ht="13.5">
      <c r="I3" s="42" t="s">
        <v>117</v>
      </c>
      <c r="J3" s="184">
        <v>235329</v>
      </c>
      <c r="K3" s="42" t="s">
        <v>117</v>
      </c>
      <c r="L3" s="196">
        <v>244104</v>
      </c>
    </row>
    <row r="4" spans="9:12" ht="13.5">
      <c r="I4" s="42" t="s">
        <v>171</v>
      </c>
      <c r="J4" s="184">
        <v>98756</v>
      </c>
      <c r="K4" s="42" t="s">
        <v>171</v>
      </c>
      <c r="L4" s="196">
        <v>92654</v>
      </c>
    </row>
    <row r="5" spans="9:12" ht="13.5">
      <c r="I5" s="42" t="s">
        <v>166</v>
      </c>
      <c r="J5" s="184">
        <v>81404</v>
      </c>
      <c r="K5" s="42" t="s">
        <v>166</v>
      </c>
      <c r="L5" s="196">
        <v>80491</v>
      </c>
    </row>
    <row r="6" spans="9:12" ht="13.5">
      <c r="I6" s="42" t="s">
        <v>120</v>
      </c>
      <c r="J6" s="184">
        <v>71103</v>
      </c>
      <c r="K6" s="42" t="s">
        <v>120</v>
      </c>
      <c r="L6" s="196">
        <v>72104</v>
      </c>
    </row>
    <row r="7" spans="9:12" ht="13.5">
      <c r="I7" s="42" t="s">
        <v>174</v>
      </c>
      <c r="J7" s="184">
        <v>60853</v>
      </c>
      <c r="K7" s="42" t="s">
        <v>174</v>
      </c>
      <c r="L7" s="196">
        <v>36449</v>
      </c>
    </row>
    <row r="8" spans="9:12" ht="13.5">
      <c r="I8" s="42" t="s">
        <v>169</v>
      </c>
      <c r="J8" s="184">
        <v>60072</v>
      </c>
      <c r="K8" s="42" t="s">
        <v>169</v>
      </c>
      <c r="L8" s="196">
        <v>68265</v>
      </c>
    </row>
    <row r="9" spans="9:12" ht="13.5">
      <c r="I9" s="112" t="s">
        <v>168</v>
      </c>
      <c r="J9" s="184">
        <v>56951</v>
      </c>
      <c r="K9" s="112" t="s">
        <v>168</v>
      </c>
      <c r="L9" s="196">
        <v>54746</v>
      </c>
    </row>
    <row r="10" spans="9:12" ht="13.5">
      <c r="I10" s="112" t="s">
        <v>184</v>
      </c>
      <c r="J10" s="184">
        <v>52218</v>
      </c>
      <c r="K10" s="112" t="s">
        <v>184</v>
      </c>
      <c r="L10" s="196">
        <v>53988</v>
      </c>
    </row>
    <row r="11" spans="9:12" ht="13.5">
      <c r="I11" s="112" t="s">
        <v>176</v>
      </c>
      <c r="J11" s="184">
        <v>50097</v>
      </c>
      <c r="K11" s="112" t="s">
        <v>176</v>
      </c>
      <c r="L11" s="196">
        <v>47219</v>
      </c>
    </row>
    <row r="12" spans="9:12" ht="14.25" thickBot="1">
      <c r="I12" s="112" t="s">
        <v>173</v>
      </c>
      <c r="J12" s="193">
        <v>41856</v>
      </c>
      <c r="K12" s="112" t="s">
        <v>173</v>
      </c>
      <c r="L12" s="197">
        <v>34542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1144801</v>
      </c>
      <c r="K13" s="37" t="s">
        <v>19</v>
      </c>
      <c r="L13" s="201">
        <v>1104690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229</v>
      </c>
      <c r="K23" t="s">
        <v>229</v>
      </c>
      <c r="L23" s="22" t="s">
        <v>93</v>
      </c>
      <c r="M23" s="8"/>
    </row>
    <row r="24" spans="9:14" ht="13.5">
      <c r="I24" s="184">
        <f>SUM(J3)</f>
        <v>235329</v>
      </c>
      <c r="J24" s="42" t="s">
        <v>117</v>
      </c>
      <c r="K24" s="184">
        <f>SUM(I24)</f>
        <v>235329</v>
      </c>
      <c r="L24" s="223">
        <v>241779</v>
      </c>
      <c r="M24" s="152"/>
      <c r="N24" s="1"/>
    </row>
    <row r="25" spans="9:14" ht="13.5">
      <c r="I25" s="184">
        <f aca="true" t="shared" si="0" ref="I25:I33">SUM(J4)</f>
        <v>98756</v>
      </c>
      <c r="J25" s="42" t="s">
        <v>171</v>
      </c>
      <c r="K25" s="184">
        <f aca="true" t="shared" si="1" ref="K25:K33">SUM(I25)</f>
        <v>98756</v>
      </c>
      <c r="L25" s="223">
        <v>108320</v>
      </c>
      <c r="M25" s="205"/>
      <c r="N25" s="1"/>
    </row>
    <row r="26" spans="9:14" ht="13.5">
      <c r="I26" s="184">
        <f t="shared" si="0"/>
        <v>81404</v>
      </c>
      <c r="J26" s="42" t="s">
        <v>166</v>
      </c>
      <c r="K26" s="184">
        <f t="shared" si="1"/>
        <v>81404</v>
      </c>
      <c r="L26" s="223">
        <v>79573</v>
      </c>
      <c r="M26" s="152"/>
      <c r="N26" s="1"/>
    </row>
    <row r="27" spans="9:14" ht="13.5">
      <c r="I27" s="184">
        <f t="shared" si="0"/>
        <v>71103</v>
      </c>
      <c r="J27" s="42" t="s">
        <v>120</v>
      </c>
      <c r="K27" s="184">
        <f t="shared" si="1"/>
        <v>71103</v>
      </c>
      <c r="L27" s="223">
        <v>71390</v>
      </c>
      <c r="M27" s="152"/>
      <c r="N27" s="1"/>
    </row>
    <row r="28" spans="9:14" ht="13.5">
      <c r="I28" s="184">
        <f t="shared" si="0"/>
        <v>60853</v>
      </c>
      <c r="J28" s="42" t="s">
        <v>174</v>
      </c>
      <c r="K28" s="184">
        <f t="shared" si="1"/>
        <v>60853</v>
      </c>
      <c r="L28" s="223">
        <v>64930</v>
      </c>
      <c r="M28" s="152"/>
      <c r="N28" s="2"/>
    </row>
    <row r="29" spans="9:14" ht="13.5">
      <c r="I29" s="184">
        <f t="shared" si="0"/>
        <v>60072</v>
      </c>
      <c r="J29" s="42" t="s">
        <v>169</v>
      </c>
      <c r="K29" s="184">
        <f t="shared" si="1"/>
        <v>60072</v>
      </c>
      <c r="L29" s="223">
        <v>59014</v>
      </c>
      <c r="M29" s="152"/>
      <c r="N29" s="1"/>
    </row>
    <row r="30" spans="9:14" ht="13.5">
      <c r="I30" s="184">
        <f t="shared" si="0"/>
        <v>56951</v>
      </c>
      <c r="J30" s="112" t="s">
        <v>168</v>
      </c>
      <c r="K30" s="184">
        <f t="shared" si="1"/>
        <v>56951</v>
      </c>
      <c r="L30" s="223">
        <v>42813</v>
      </c>
      <c r="M30" s="152"/>
      <c r="N30" s="1"/>
    </row>
    <row r="31" spans="9:14" ht="13.5">
      <c r="I31" s="184">
        <f t="shared" si="0"/>
        <v>52218</v>
      </c>
      <c r="J31" s="112" t="s">
        <v>184</v>
      </c>
      <c r="K31" s="184">
        <f t="shared" si="1"/>
        <v>52218</v>
      </c>
      <c r="L31" s="223">
        <v>49753</v>
      </c>
      <c r="M31" s="152"/>
      <c r="N31" s="1"/>
    </row>
    <row r="32" spans="9:14" ht="13.5">
      <c r="I32" s="184">
        <f t="shared" si="0"/>
        <v>50097</v>
      </c>
      <c r="J32" s="112" t="s">
        <v>176</v>
      </c>
      <c r="K32" s="184">
        <f t="shared" si="1"/>
        <v>50097</v>
      </c>
      <c r="L32" s="224">
        <v>50291</v>
      </c>
      <c r="M32" s="152"/>
      <c r="N32" s="39"/>
    </row>
    <row r="33" spans="9:14" ht="13.5">
      <c r="I33" s="184">
        <f t="shared" si="0"/>
        <v>41856</v>
      </c>
      <c r="J33" s="112" t="s">
        <v>173</v>
      </c>
      <c r="K33" s="184">
        <f t="shared" si="1"/>
        <v>41856</v>
      </c>
      <c r="L33" s="223">
        <v>43326</v>
      </c>
      <c r="M33" s="152"/>
      <c r="N33" s="39"/>
    </row>
    <row r="34" spans="8:12" ht="14.25" thickBot="1">
      <c r="H34" s="8"/>
      <c r="I34" s="194">
        <f>SUM(J13-(I24+I25+I26+I27+I28+I29+I30+I31+I32+I33))</f>
        <v>336162</v>
      </c>
      <c r="J34" s="195" t="s">
        <v>101</v>
      </c>
      <c r="K34" s="194">
        <f>SUM(I34)</f>
        <v>336162</v>
      </c>
      <c r="L34" s="194" t="s">
        <v>119</v>
      </c>
    </row>
    <row r="35" spans="8:12" ht="15.75" thickBot="1" thickTop="1">
      <c r="H35" s="8"/>
      <c r="I35" s="174">
        <f>SUM(I24:I34)</f>
        <v>1144801</v>
      </c>
      <c r="J35" s="218" t="s">
        <v>9</v>
      </c>
      <c r="K35" s="198">
        <f>SUM(J13)</f>
        <v>1144801</v>
      </c>
      <c r="L35" s="222">
        <v>1161191</v>
      </c>
    </row>
    <row r="36" ht="14.25" thickTop="1"/>
    <row r="37" spans="9:11" ht="13.5">
      <c r="I37" s="41" t="s">
        <v>213</v>
      </c>
      <c r="J37" s="41"/>
      <c r="K37" s="41" t="s">
        <v>213</v>
      </c>
    </row>
    <row r="38" spans="9:11" ht="13.5">
      <c r="I38" s="196">
        <f>SUM(L3)</f>
        <v>244104</v>
      </c>
      <c r="J38" s="42" t="s">
        <v>117</v>
      </c>
      <c r="K38" s="196">
        <f>SUM(I38)</f>
        <v>244104</v>
      </c>
    </row>
    <row r="39" spans="9:11" ht="13.5">
      <c r="I39" s="196">
        <f aca="true" t="shared" si="2" ref="I39:I47">SUM(L4)</f>
        <v>92654</v>
      </c>
      <c r="J39" s="42" t="s">
        <v>171</v>
      </c>
      <c r="K39" s="196">
        <f aca="true" t="shared" si="3" ref="K39:K47">SUM(I39)</f>
        <v>92654</v>
      </c>
    </row>
    <row r="40" spans="9:11" ht="13.5">
      <c r="I40" s="196">
        <f t="shared" si="2"/>
        <v>80491</v>
      </c>
      <c r="J40" s="42" t="s">
        <v>166</v>
      </c>
      <c r="K40" s="196">
        <f t="shared" si="3"/>
        <v>80491</v>
      </c>
    </row>
    <row r="41" spans="9:11" ht="13.5">
      <c r="I41" s="196">
        <f t="shared" si="2"/>
        <v>72104</v>
      </c>
      <c r="J41" s="42" t="s">
        <v>120</v>
      </c>
      <c r="K41" s="196">
        <f t="shared" si="3"/>
        <v>72104</v>
      </c>
    </row>
    <row r="42" spans="9:11" ht="13.5">
      <c r="I42" s="196">
        <f t="shared" si="2"/>
        <v>36449</v>
      </c>
      <c r="J42" s="42" t="s">
        <v>174</v>
      </c>
      <c r="K42" s="196">
        <f t="shared" si="3"/>
        <v>36449</v>
      </c>
    </row>
    <row r="43" spans="9:11" ht="13.5">
      <c r="I43" s="196">
        <f>SUM(L8)</f>
        <v>68265</v>
      </c>
      <c r="J43" s="42" t="s">
        <v>169</v>
      </c>
      <c r="K43" s="196">
        <f t="shared" si="3"/>
        <v>68265</v>
      </c>
    </row>
    <row r="44" spans="9:11" ht="13.5">
      <c r="I44" s="196">
        <f t="shared" si="2"/>
        <v>54746</v>
      </c>
      <c r="J44" s="112" t="s">
        <v>168</v>
      </c>
      <c r="K44" s="196">
        <f t="shared" si="3"/>
        <v>54746</v>
      </c>
    </row>
    <row r="45" spans="9:11" ht="13.5">
      <c r="I45" s="196">
        <f>SUM(L10)</f>
        <v>53988</v>
      </c>
      <c r="J45" s="112" t="s">
        <v>184</v>
      </c>
      <c r="K45" s="196">
        <f t="shared" si="3"/>
        <v>53988</v>
      </c>
    </row>
    <row r="46" spans="9:13" ht="13.5">
      <c r="I46" s="196">
        <f t="shared" si="2"/>
        <v>47219</v>
      </c>
      <c r="J46" s="112" t="s">
        <v>176</v>
      </c>
      <c r="K46" s="196">
        <f t="shared" si="3"/>
        <v>47219</v>
      </c>
      <c r="M46" s="8"/>
    </row>
    <row r="47" spans="9:13" ht="14.25" thickBot="1">
      <c r="I47" s="196">
        <f t="shared" si="2"/>
        <v>34542</v>
      </c>
      <c r="J47" s="112" t="s">
        <v>173</v>
      </c>
      <c r="K47" s="196">
        <f t="shared" si="3"/>
        <v>34542</v>
      </c>
      <c r="M47" s="8"/>
    </row>
    <row r="48" spans="9:11" ht="15" thickBot="1" thickTop="1">
      <c r="I48" s="171">
        <f>SUM(L13-(I38+I39+I40+I41+I42+I43+I44+I45+I46+I47))</f>
        <v>320128</v>
      </c>
      <c r="J48" s="112" t="s">
        <v>222</v>
      </c>
      <c r="K48" s="172">
        <f>SUM(I48)</f>
        <v>320128</v>
      </c>
    </row>
    <row r="49" spans="9:12" ht="15" thickBot="1" thickTop="1">
      <c r="I49" s="417">
        <f>SUM(I38:I48)</f>
        <v>1104690</v>
      </c>
      <c r="J49" s="173"/>
      <c r="K49" s="200">
        <f>SUM(L13)</f>
        <v>1104690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224</v>
      </c>
      <c r="D51" s="83" t="s">
        <v>207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235329</v>
      </c>
      <c r="D52" s="6">
        <f aca="true" t="shared" si="5" ref="D52:D61">SUM(I38)</f>
        <v>244104</v>
      </c>
      <c r="E52" s="43">
        <f aca="true" t="shared" si="6" ref="E52:E61">SUM(K24/L24*100)</f>
        <v>97.3322745151564</v>
      </c>
      <c r="F52" s="43">
        <f aca="true" t="shared" si="7" ref="F52:F62">SUM(C52/D52*100)</f>
        <v>96.40522072559237</v>
      </c>
      <c r="G52" s="42"/>
      <c r="I52" s="8"/>
      <c r="K52" s="8"/>
    </row>
    <row r="53" spans="1:9" ht="13.5">
      <c r="A53" s="28">
        <v>2</v>
      </c>
      <c r="B53" s="42" t="s">
        <v>171</v>
      </c>
      <c r="C53" s="6">
        <f t="shared" si="4"/>
        <v>98756</v>
      </c>
      <c r="D53" s="6">
        <f t="shared" si="5"/>
        <v>92654</v>
      </c>
      <c r="E53" s="43">
        <f t="shared" si="6"/>
        <v>91.17060561299853</v>
      </c>
      <c r="F53" s="43">
        <f t="shared" si="7"/>
        <v>106.58579230254495</v>
      </c>
      <c r="G53" s="42"/>
      <c r="I53" s="8"/>
    </row>
    <row r="54" spans="1:9" ht="13.5">
      <c r="A54" s="28">
        <v>3</v>
      </c>
      <c r="B54" s="42" t="s">
        <v>166</v>
      </c>
      <c r="C54" s="6">
        <f t="shared" si="4"/>
        <v>81404</v>
      </c>
      <c r="D54" s="6">
        <f t="shared" si="5"/>
        <v>80491</v>
      </c>
      <c r="E54" s="43">
        <f t="shared" si="6"/>
        <v>102.301031757003</v>
      </c>
      <c r="F54" s="43">
        <f t="shared" si="7"/>
        <v>101.13428830552485</v>
      </c>
      <c r="G54" s="42"/>
      <c r="I54" s="8"/>
    </row>
    <row r="55" spans="1:7" ht="13.5">
      <c r="A55" s="28">
        <v>4</v>
      </c>
      <c r="B55" s="42" t="s">
        <v>120</v>
      </c>
      <c r="C55" s="6">
        <f t="shared" si="4"/>
        <v>71103</v>
      </c>
      <c r="D55" s="6">
        <f t="shared" si="5"/>
        <v>72104</v>
      </c>
      <c r="E55" s="43">
        <f t="shared" si="6"/>
        <v>99.59798291077182</v>
      </c>
      <c r="F55" s="43">
        <f t="shared" si="7"/>
        <v>98.6117275047154</v>
      </c>
      <c r="G55" s="42"/>
    </row>
    <row r="56" spans="1:7" ht="13.5">
      <c r="A56" s="28">
        <v>5</v>
      </c>
      <c r="B56" s="42" t="s">
        <v>174</v>
      </c>
      <c r="C56" s="6">
        <f t="shared" si="4"/>
        <v>60853</v>
      </c>
      <c r="D56" s="6">
        <f t="shared" si="5"/>
        <v>36449</v>
      </c>
      <c r="E56" s="43">
        <f t="shared" si="6"/>
        <v>93.72093023255815</v>
      </c>
      <c r="F56" s="43">
        <f t="shared" si="7"/>
        <v>166.9538258937145</v>
      </c>
      <c r="G56" s="42"/>
    </row>
    <row r="57" spans="1:7" ht="13.5">
      <c r="A57" s="28">
        <v>6</v>
      </c>
      <c r="B57" s="42" t="s">
        <v>169</v>
      </c>
      <c r="C57" s="6">
        <f t="shared" si="4"/>
        <v>60072</v>
      </c>
      <c r="D57" s="6">
        <f t="shared" si="5"/>
        <v>68265</v>
      </c>
      <c r="E57" s="43">
        <f t="shared" si="6"/>
        <v>101.79279493001661</v>
      </c>
      <c r="F57" s="43">
        <f t="shared" si="7"/>
        <v>87.9982421445836</v>
      </c>
      <c r="G57" s="42"/>
    </row>
    <row r="58" spans="1:7" ht="13.5">
      <c r="A58" s="28">
        <v>7</v>
      </c>
      <c r="B58" s="112" t="s">
        <v>168</v>
      </c>
      <c r="C58" s="6">
        <f t="shared" si="4"/>
        <v>56951</v>
      </c>
      <c r="D58" s="6">
        <f t="shared" si="5"/>
        <v>54746</v>
      </c>
      <c r="E58" s="43">
        <f t="shared" si="6"/>
        <v>133.02268002709457</v>
      </c>
      <c r="F58" s="43">
        <f t="shared" si="7"/>
        <v>104.0276915208417</v>
      </c>
      <c r="G58" s="42"/>
    </row>
    <row r="59" spans="1:7" ht="13.5">
      <c r="A59" s="28">
        <v>8</v>
      </c>
      <c r="B59" s="112" t="s">
        <v>184</v>
      </c>
      <c r="C59" s="6">
        <f t="shared" si="4"/>
        <v>52218</v>
      </c>
      <c r="D59" s="6">
        <f t="shared" si="5"/>
        <v>53988</v>
      </c>
      <c r="E59" s="43">
        <f t="shared" si="6"/>
        <v>104.95447510702873</v>
      </c>
      <c r="F59" s="43">
        <f t="shared" si="7"/>
        <v>96.72149366525895</v>
      </c>
      <c r="G59" s="42"/>
    </row>
    <row r="60" spans="1:7" ht="13.5">
      <c r="A60" s="28">
        <v>9</v>
      </c>
      <c r="B60" s="112" t="s">
        <v>176</v>
      </c>
      <c r="C60" s="6">
        <f t="shared" si="4"/>
        <v>50097</v>
      </c>
      <c r="D60" s="6">
        <f t="shared" si="5"/>
        <v>47219</v>
      </c>
      <c r="E60" s="43">
        <f t="shared" si="6"/>
        <v>99.61424509355551</v>
      </c>
      <c r="F60" s="43">
        <f t="shared" si="7"/>
        <v>106.09500412969355</v>
      </c>
      <c r="G60" s="42"/>
    </row>
    <row r="61" spans="1:7" ht="14.25" thickBot="1">
      <c r="A61" s="117">
        <v>10</v>
      </c>
      <c r="B61" s="112" t="s">
        <v>173</v>
      </c>
      <c r="C61" s="120">
        <f t="shared" si="4"/>
        <v>41856</v>
      </c>
      <c r="D61" s="120">
        <f t="shared" si="5"/>
        <v>34542</v>
      </c>
      <c r="E61" s="111">
        <f t="shared" si="6"/>
        <v>96.60711812768315</v>
      </c>
      <c r="F61" s="111">
        <f t="shared" si="7"/>
        <v>121.17422268542643</v>
      </c>
      <c r="G61" s="112"/>
    </row>
    <row r="62" spans="1:7" ht="14.25" thickTop="1">
      <c r="A62" s="216"/>
      <c r="B62" s="180" t="s">
        <v>110</v>
      </c>
      <c r="C62" s="217">
        <f>SUM(J13)</f>
        <v>1144801</v>
      </c>
      <c r="D62" s="217">
        <f>SUM(L13)</f>
        <v>1104690</v>
      </c>
      <c r="E62" s="219">
        <f>SUM(C62/L35)*100</f>
        <v>98.58851816798442</v>
      </c>
      <c r="F62" s="219">
        <f t="shared" si="7"/>
        <v>103.63097339525116</v>
      </c>
      <c r="G62" s="231">
        <v>53.3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2009-04-02T00:00:24Z</cp:lastPrinted>
  <dcterms:created xsi:type="dcterms:W3CDTF">2004-08-12T01:21:30Z</dcterms:created>
  <dcterms:modified xsi:type="dcterms:W3CDTF">2009-04-03T01:46:38Z</dcterms:modified>
  <cp:category/>
  <cp:version/>
  <cp:contentType/>
  <cp:contentStatus/>
</cp:coreProperties>
</file>