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<sst xmlns="http://schemas.openxmlformats.org/spreadsheetml/2006/main" count="1216" uniqueCount="238">
  <si>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</si>
  <si>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</si>
  <si>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</si>
  <si>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</si>
  <si>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</si>
  <si>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</si>
  <si>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</si>
  <si>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</si>
  <si>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</si>
  <si>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</si>
  <si>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</si>
  <si>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</si>
  <si>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</si>
  <si>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</si>
  <si>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</si>
  <si>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</si>
  <si>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</si>
  <si>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</si>
  <si>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</si>
  <si>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</si>
  <si>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</si>
  <si>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</si>
  <si>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</si>
  <si>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</si>
  <si>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</si>
  <si>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</si>
  <si>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</si>
  <si>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</si>
  <si>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</si>
  <si>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</si>
  <si>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</si>
  <si>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</si>
  <si>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</si>
  <si>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</si>
  <si>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</si>
  <si>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</si>
  <si>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</si>
  <si>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</si>
  <si>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</si>
  <si>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</si>
  <si>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</si>
  <si>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</si>
  <si>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</si>
  <si>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</si>
  <si>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</si>
  <si>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</si>
  <si>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</si>
  <si>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</si>
  <si>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</si>
  <si>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</si>
  <si>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</si>
  <si>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</si>
  <si>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</si>
  <si>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</si>
  <si>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</si>
  <si>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</si>
  <si>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</si>
  <si>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</si>
  <si>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</si>
  <si>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</si>
  <si>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</si>
  <si>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</si>
  <si>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</si>
  <si>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</si>
  <si>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</si>
  <si>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</si>
  <si>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</si>
  <si>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</si>
  <si>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</si>
  <si>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</si>
  <si>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</si>
  <si>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</si>
  <si>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</si>
  <si>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</si>
  <si>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</si>
  <si>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</si>
  <si>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</si>
  <si>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</si>
  <si>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</si>
  <si>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</si>
  <si>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</si>
  <si>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</si>
  <si>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</si>
  <si>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</si>
  <si>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</si>
  <si>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</si>
  <si>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</si>
  <si>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</si>
  <si>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</si>
  <si>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</si>
  <si>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</si>
  <si>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</si>
  <si>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</si>
  <si>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</si>
  <si>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</si>
  <si>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</si>
  <si>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</si>
  <si>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</si>
  <si>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</si>
  <si>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</si>
  <si>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</si>
  <si>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</si>
  <si>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</si>
  <si>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</si>
  <si>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</si>
  <si>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</si>
  <si>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</si>
  <si>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</si>
  <si>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</si>
  <si>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</si>
  <si>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</si>
  <si>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</si>
  <si>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</si>
  <si>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</si>
  <si>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</si>
  <si>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</si>
  <si>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</si>
  <si>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</si>
  <si>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</si>
  <si>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</si>
  <si>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</si>
  <si>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</si>
  <si>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</si>
  <si>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</si>
  <si>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</si>
  <si>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</si>
  <si>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</si>
  <si>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</si>
  <si>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</si>
  <si>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</si>
  <si>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</si>
  <si>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</si>
  <si>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</si>
  <si>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</si>
  <si>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</si>
  <si>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</si>
  <si>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</si>
  <si>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</si>
  <si>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</si>
  <si>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</si>
  <si>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</si>
  <si>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</si>
  <si>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</si>
  <si>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</si>
  <si>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</si>
  <si>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</si>
  <si>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</si>
  <si>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</si>
  <si>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</si>
  <si>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</si>
  <si>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</si>
  <si>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</si>
  <si>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</si>
  <si>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</si>
  <si>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</si>
  <si>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</si>
  <si>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</si>
  <si>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</si>
  <si>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</si>
  <si>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</si>
  <si>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</si>
  <si>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</si>
  <si>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</si>
  <si>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</si>
  <si>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</si>
  <si>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</si>
  <si>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</si>
  <si>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</si>
  <si>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</si>
  <si>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</si>
  <si>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</si>
  <si>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</si>
  <si>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</si>
  <si>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</si>
  <si>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</si>
  <si>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</si>
  <si>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</si>
  <si>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</si>
  <si>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</si>
  <si>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</si>
  <si>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</si>
  <si>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</si>
  <si>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</si>
  <si>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</si>
  <si>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</si>
  <si>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</si>
  <si>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</si>
  <si>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</si>
  <si>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</si>
  <si>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</si>
  <si>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</si>
  <si>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</si>
  <si>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</si>
  <si>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</si>
  <si>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</si>
  <si>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</si>
  <si>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</si>
  <si>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</si>
  <si>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</si>
  <si>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</si>
  <si>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</si>
  <si>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</si>
  <si>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</si>
  <si>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</si>
  <si>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</si>
  <si>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</si>
  <si>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</si>
  <si>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</si>
  <si>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</si>
  <si>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</si>
  <si>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</si>
  <si>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</si>
  <si>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</si>
  <si>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</si>
  <si>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</si>
  <si>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</si>
  <si>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</si>
  <si>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</si>
  <si>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</si>
  <si>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化学薬品</t>
  </si>
  <si>
    <t>ゴム製品</t>
  </si>
  <si>
    <t>その他の農産物</t>
  </si>
  <si>
    <t>その他</t>
  </si>
  <si>
    <t>非鉄金属</t>
  </si>
  <si>
    <t>平成21年1月</t>
  </si>
  <si>
    <t>平成21年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</si>
  <si>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</si>
  <si>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</si>
  <si>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</si>
  <si>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</si>
  <si>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</si>
  <si>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</si>
  <si>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（平成21年1月分倉庫統計）</t>
  </si>
  <si>
    <t>4，403　㎡</t>
  </si>
  <si>
    <r>
      <t>108，375 m</t>
    </r>
    <r>
      <rPr>
        <sz val="8"/>
        <rFont val="ＭＳ Ｐゴシック"/>
        <family val="3"/>
      </rPr>
      <t>3</t>
    </r>
  </si>
  <si>
    <t>6，267 ㎡</t>
  </si>
  <si>
    <t>21年</t>
  </si>
  <si>
    <t>石油製品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</si>
</sst>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3" xfId="16" applyBorder="1" applyAlignment="1">
      <alignment/>
    </xf>
    <xf numFmtId="181" fontId="0" fillId="0" borderId="15" xfId="16" applyNumberFormat="1" applyFill="1" applyBorder="1" applyAlignment="1">
      <alignment/>
    </xf>
    <xf numFmtId="38" fontId="0" fillId="0" borderId="9" xfId="16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1" xfId="16" applyNumberFormat="1" applyFill="1" applyBorder="1" applyAlignment="1">
      <alignment/>
    </xf>
    <xf numFmtId="181" fontId="0" fillId="3" borderId="15" xfId="16" applyNumberFormat="1" applyFill="1" applyBorder="1" applyAlignment="1">
      <alignment/>
    </xf>
    <xf numFmtId="38" fontId="0" fillId="0" borderId="10" xfId="16" applyBorder="1" applyAlignment="1">
      <alignment/>
    </xf>
    <xf numFmtId="38" fontId="0" fillId="0" borderId="9" xfId="16" applyFont="1" applyBorder="1" applyAlignment="1">
      <alignment/>
    </xf>
    <xf numFmtId="0" fontId="6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176</c:v>
                </c:pt>
              </c:numCache>
            </c:numRef>
          </c:val>
        </c:ser>
        <c:gapWidth val="400"/>
        <c:axId val="18765670"/>
        <c:axId val="34673303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215.1</c:v>
                </c:pt>
              </c:numCache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129"/>
        <c:crossesAt val="100"/>
        <c:auto val="1"/>
        <c:lblOffset val="100"/>
        <c:noMultiLvlLbl val="0"/>
      </c:catAx>
      <c:valAx>
        <c:axId val="57074129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2"/>
        <c:crossesAt val="1"/>
        <c:crossBetween val="between"/>
        <c:dispUnits/>
        <c:majorUnit val="10"/>
        <c:minorUnit val="2"/>
      </c:valAx>
      <c:catAx>
        <c:axId val="18765670"/>
        <c:scaling>
          <c:orientation val="minMax"/>
        </c:scaling>
        <c:axPos val="b"/>
        <c:delete val="1"/>
        <c:majorTickMark val="in"/>
        <c:minorTickMark val="none"/>
        <c:tickLblPos val="nextTo"/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5670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非鉄金属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20271</c:v>
                </c:pt>
                <c:pt idx="1">
                  <c:v>12273</c:v>
                </c:pt>
                <c:pt idx="2">
                  <c:v>6951</c:v>
                </c:pt>
                <c:pt idx="3">
                  <c:v>5609</c:v>
                </c:pt>
                <c:pt idx="4">
                  <c:v>3561</c:v>
                </c:pt>
                <c:pt idx="5">
                  <c:v>3367</c:v>
                </c:pt>
                <c:pt idx="6">
                  <c:v>2261</c:v>
                </c:pt>
                <c:pt idx="7">
                  <c:v>1855</c:v>
                </c:pt>
                <c:pt idx="8">
                  <c:v>1059</c:v>
                </c:pt>
                <c:pt idx="9">
                  <c:v>996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非鉄金属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21243</c:v>
                </c:pt>
                <c:pt idx="1">
                  <c:v>12829</c:v>
                </c:pt>
                <c:pt idx="2">
                  <c:v>3499</c:v>
                </c:pt>
                <c:pt idx="3">
                  <c:v>6660</c:v>
                </c:pt>
                <c:pt idx="4">
                  <c:v>4723</c:v>
                </c:pt>
                <c:pt idx="5">
                  <c:v>2706</c:v>
                </c:pt>
                <c:pt idx="6">
                  <c:v>3721</c:v>
                </c:pt>
                <c:pt idx="7">
                  <c:v>5197</c:v>
                </c:pt>
                <c:pt idx="8">
                  <c:v>3098</c:v>
                </c:pt>
                <c:pt idx="9">
                  <c:v>1417</c:v>
                </c:pt>
              </c:numCache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72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1177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ptCount val="10"/>
                <c:pt idx="0">
                  <c:v>67425</c:v>
                </c:pt>
                <c:pt idx="1">
                  <c:v>11090</c:v>
                </c:pt>
                <c:pt idx="2">
                  <c:v>11069</c:v>
                </c:pt>
                <c:pt idx="3">
                  <c:v>11035</c:v>
                </c:pt>
                <c:pt idx="4">
                  <c:v>6716</c:v>
                </c:pt>
                <c:pt idx="5">
                  <c:v>2715</c:v>
                </c:pt>
                <c:pt idx="6">
                  <c:v>2166</c:v>
                </c:pt>
                <c:pt idx="7">
                  <c:v>1801</c:v>
                </c:pt>
                <c:pt idx="8">
                  <c:v>1683</c:v>
                </c:pt>
                <c:pt idx="9">
                  <c:v>780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ptCount val="10"/>
                <c:pt idx="0">
                  <c:v>83841</c:v>
                </c:pt>
                <c:pt idx="1">
                  <c:v>19756</c:v>
                </c:pt>
                <c:pt idx="2">
                  <c:v>13589</c:v>
                </c:pt>
                <c:pt idx="3">
                  <c:v>13375</c:v>
                </c:pt>
                <c:pt idx="4">
                  <c:v>6334</c:v>
                </c:pt>
                <c:pt idx="5">
                  <c:v>6161</c:v>
                </c:pt>
                <c:pt idx="6">
                  <c:v>4163</c:v>
                </c:pt>
                <c:pt idx="7">
                  <c:v>1074</c:v>
                </c:pt>
                <c:pt idx="8">
                  <c:v>3219</c:v>
                </c:pt>
                <c:pt idx="9">
                  <c:v>1522</c:v>
                </c:pt>
              </c:numCache>
            </c:numRef>
          </c:val>
        </c:ser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8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75"/>
          <c:y val="0.1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電気機械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麦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23871</c:v>
                </c:pt>
                <c:pt idx="1">
                  <c:v>18421</c:v>
                </c:pt>
                <c:pt idx="2">
                  <c:v>13215</c:v>
                </c:pt>
                <c:pt idx="3">
                  <c:v>12943</c:v>
                </c:pt>
                <c:pt idx="4">
                  <c:v>12154</c:v>
                </c:pt>
                <c:pt idx="5">
                  <c:v>8830</c:v>
                </c:pt>
                <c:pt idx="6">
                  <c:v>8498</c:v>
                </c:pt>
                <c:pt idx="7">
                  <c:v>7834</c:v>
                </c:pt>
                <c:pt idx="8">
                  <c:v>6931</c:v>
                </c:pt>
                <c:pt idx="9">
                  <c:v>6521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電気機械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麦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24265</c:v>
                </c:pt>
                <c:pt idx="1">
                  <c:v>22600</c:v>
                </c:pt>
                <c:pt idx="2">
                  <c:v>10043</c:v>
                </c:pt>
                <c:pt idx="3">
                  <c:v>13749</c:v>
                </c:pt>
                <c:pt idx="4">
                  <c:v>10353</c:v>
                </c:pt>
                <c:pt idx="5">
                  <c:v>20731</c:v>
                </c:pt>
                <c:pt idx="6">
                  <c:v>8007</c:v>
                </c:pt>
                <c:pt idx="7">
                  <c:v>8277</c:v>
                </c:pt>
                <c:pt idx="8">
                  <c:v>7071</c:v>
                </c:pt>
                <c:pt idx="9">
                  <c:v>7389</c:v>
                </c:pt>
              </c:numCache>
            </c:numRef>
          </c:val>
        </c:ser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6417"/>
        <c:crosses val="autoZero"/>
        <c:auto val="1"/>
        <c:lblOffset val="100"/>
        <c:noMultiLvlLbl val="0"/>
      </c:catAx>
      <c:valAx>
        <c:axId val="38416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75"/>
          <c:y val="0.127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その他の窯業品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ptCount val="10"/>
                <c:pt idx="0">
                  <c:v>21007</c:v>
                </c:pt>
                <c:pt idx="1">
                  <c:v>1668</c:v>
                </c:pt>
                <c:pt idx="2">
                  <c:v>1017</c:v>
                </c:pt>
                <c:pt idx="3">
                  <c:v>964</c:v>
                </c:pt>
                <c:pt idx="4">
                  <c:v>902</c:v>
                </c:pt>
                <c:pt idx="5">
                  <c:v>692</c:v>
                </c:pt>
                <c:pt idx="6">
                  <c:v>378</c:v>
                </c:pt>
                <c:pt idx="7">
                  <c:v>256</c:v>
                </c:pt>
                <c:pt idx="8">
                  <c:v>254</c:v>
                </c:pt>
                <c:pt idx="9">
                  <c:v>210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その他の窯業品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ptCount val="10"/>
                <c:pt idx="0">
                  <c:v>22425</c:v>
                </c:pt>
                <c:pt idx="1">
                  <c:v>1586</c:v>
                </c:pt>
                <c:pt idx="2">
                  <c:v>5193</c:v>
                </c:pt>
                <c:pt idx="3">
                  <c:v>1317</c:v>
                </c:pt>
                <c:pt idx="4">
                  <c:v>1040</c:v>
                </c:pt>
                <c:pt idx="5">
                  <c:v>810</c:v>
                </c:pt>
                <c:pt idx="6">
                  <c:v>1025</c:v>
                </c:pt>
                <c:pt idx="7">
                  <c:v>355</c:v>
                </c:pt>
                <c:pt idx="8">
                  <c:v>274</c:v>
                </c:pt>
                <c:pt idx="9">
                  <c:v>248</c:v>
                </c:pt>
              </c:numCache>
            </c:numRef>
          </c:val>
        </c:ser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25"/>
          <c:y val="0.1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非金属鉱物</c:v>
                </c:pt>
                <c:pt idx="6">
                  <c:v>缶詰・ビン詰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35712</c:v>
                </c:pt>
                <c:pt idx="1">
                  <c:v>16650</c:v>
                </c:pt>
                <c:pt idx="2">
                  <c:v>12023</c:v>
                </c:pt>
                <c:pt idx="3">
                  <c:v>5117</c:v>
                </c:pt>
                <c:pt idx="4">
                  <c:v>3810</c:v>
                </c:pt>
                <c:pt idx="5">
                  <c:v>2685</c:v>
                </c:pt>
                <c:pt idx="6">
                  <c:v>2530</c:v>
                </c:pt>
                <c:pt idx="7">
                  <c:v>2529</c:v>
                </c:pt>
                <c:pt idx="8">
                  <c:v>2200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非金属鉱物</c:v>
                </c:pt>
                <c:pt idx="6">
                  <c:v>缶詰・ビン詰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31711</c:v>
                </c:pt>
                <c:pt idx="1">
                  <c:v>13952</c:v>
                </c:pt>
                <c:pt idx="2">
                  <c:v>10998</c:v>
                </c:pt>
                <c:pt idx="3">
                  <c:v>6838</c:v>
                </c:pt>
                <c:pt idx="4">
                  <c:v>5417</c:v>
                </c:pt>
                <c:pt idx="5">
                  <c:v>1612</c:v>
                </c:pt>
                <c:pt idx="6">
                  <c:v>1128</c:v>
                </c:pt>
                <c:pt idx="7">
                  <c:v>3280</c:v>
                </c:pt>
                <c:pt idx="8">
                  <c:v>1876</c:v>
                </c:pt>
                <c:pt idx="9">
                  <c:v>2816</c:v>
                </c:pt>
              </c:numCache>
            </c:numRef>
          </c:val>
        </c:ser>
        <c:axId val="21171796"/>
        <c:axId val="56328437"/>
      </c:bar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71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25"/>
          <c:y val="0.146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織物製品</c:v>
                </c:pt>
                <c:pt idx="6">
                  <c:v>雑品</c:v>
                </c:pt>
                <c:pt idx="7">
                  <c:v>合成樹脂</c:v>
                </c:pt>
                <c:pt idx="8">
                  <c:v>飲料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'7・駿遠・西部'!$C$55:$C$64</c:f>
              <c:numCache>
                <c:ptCount val="10"/>
                <c:pt idx="0">
                  <c:v>30119</c:v>
                </c:pt>
                <c:pt idx="1">
                  <c:v>19594</c:v>
                </c:pt>
                <c:pt idx="2">
                  <c:v>16154</c:v>
                </c:pt>
                <c:pt idx="3">
                  <c:v>13634</c:v>
                </c:pt>
                <c:pt idx="4">
                  <c:v>9096</c:v>
                </c:pt>
                <c:pt idx="5">
                  <c:v>8731</c:v>
                </c:pt>
                <c:pt idx="6">
                  <c:v>7303</c:v>
                </c:pt>
                <c:pt idx="7">
                  <c:v>6430</c:v>
                </c:pt>
                <c:pt idx="8">
                  <c:v>6349</c:v>
                </c:pt>
                <c:pt idx="9">
                  <c:v>5106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織物製品</c:v>
                </c:pt>
                <c:pt idx="6">
                  <c:v>雑品</c:v>
                </c:pt>
                <c:pt idx="7">
                  <c:v>合成樹脂</c:v>
                </c:pt>
                <c:pt idx="8">
                  <c:v>飲料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'7・駿遠・西部'!$D$55:$D$64</c:f>
              <c:numCache>
                <c:ptCount val="10"/>
                <c:pt idx="0">
                  <c:v>10496</c:v>
                </c:pt>
                <c:pt idx="1">
                  <c:v>18103</c:v>
                </c:pt>
                <c:pt idx="2">
                  <c:v>41622</c:v>
                </c:pt>
                <c:pt idx="3">
                  <c:v>6935</c:v>
                </c:pt>
                <c:pt idx="4">
                  <c:v>20566</c:v>
                </c:pt>
                <c:pt idx="5">
                  <c:v>4699</c:v>
                </c:pt>
                <c:pt idx="6">
                  <c:v>9171</c:v>
                </c:pt>
                <c:pt idx="7">
                  <c:v>7794</c:v>
                </c:pt>
                <c:pt idx="8">
                  <c:v>6737</c:v>
                </c:pt>
                <c:pt idx="9">
                  <c:v>980</c:v>
                </c:pt>
              </c:numCache>
            </c:numRef>
          </c:val>
        </c:ser>
        <c:axId val="37193886"/>
        <c:axId val="66309519"/>
      </c:bar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93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鉄鋼</c:v>
                </c:pt>
                <c:pt idx="5">
                  <c:v>飲料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合成樹脂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241779</c:v>
                </c:pt>
                <c:pt idx="1">
                  <c:v>108320</c:v>
                </c:pt>
                <c:pt idx="2">
                  <c:v>79573</c:v>
                </c:pt>
                <c:pt idx="3">
                  <c:v>71390</c:v>
                </c:pt>
                <c:pt idx="4">
                  <c:v>64930</c:v>
                </c:pt>
                <c:pt idx="5">
                  <c:v>59014</c:v>
                </c:pt>
                <c:pt idx="6">
                  <c:v>50291</c:v>
                </c:pt>
                <c:pt idx="7">
                  <c:v>49753</c:v>
                </c:pt>
                <c:pt idx="8">
                  <c:v>43326</c:v>
                </c:pt>
                <c:pt idx="9">
                  <c:v>42813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鉄鋼</c:v>
                </c:pt>
                <c:pt idx="5">
                  <c:v>飲料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合成樹脂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254137</c:v>
                </c:pt>
                <c:pt idx="1">
                  <c:v>82225</c:v>
                </c:pt>
                <c:pt idx="2">
                  <c:v>80752</c:v>
                </c:pt>
                <c:pt idx="3">
                  <c:v>69063</c:v>
                </c:pt>
                <c:pt idx="4">
                  <c:v>44008</c:v>
                </c:pt>
                <c:pt idx="5">
                  <c:v>65066</c:v>
                </c:pt>
                <c:pt idx="6">
                  <c:v>44893</c:v>
                </c:pt>
                <c:pt idx="7">
                  <c:v>50456</c:v>
                </c:pt>
                <c:pt idx="8">
                  <c:v>35450</c:v>
                </c:pt>
                <c:pt idx="9">
                  <c:v>50880</c:v>
                </c:pt>
              </c:numCache>
            </c:numRef>
          </c:val>
        </c:ser>
        <c:axId val="59914760"/>
        <c:axId val="2361929"/>
      </c:bar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929"/>
        <c:crosses val="autoZero"/>
        <c:auto val="1"/>
        <c:lblOffset val="100"/>
        <c:noMultiLvlLbl val="0"/>
      </c:catAx>
      <c:valAx>
        <c:axId val="2361929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5"/>
          <c:y val="0.14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鉄鋼</c:v>
                  </c:pt>
                  <c:pt idx="5">
                    <c:v>飲料</c:v>
                  </c:pt>
                  <c:pt idx="6">
                    <c:v>その他の機械</c:v>
                  </c:pt>
                  <c:pt idx="7">
                    <c:v>その他の食料工業品</c:v>
                  </c:pt>
                  <c:pt idx="8">
                    <c:v>合成樹脂</c:v>
                  </c:pt>
                  <c:pt idx="9">
                    <c:v>麦</c:v>
                  </c:pt>
                  <c:pt idx="10">
                    <c:v>その他</c:v>
                  </c:pt>
                </c:lvl>
                <c:lvl>
                  <c:pt idx="0">
                    <c:v>254,137</c:v>
                  </c:pt>
                  <c:pt idx="1">
                    <c:v>82,225</c:v>
                  </c:pt>
                  <c:pt idx="2">
                    <c:v>80,752</c:v>
                  </c:pt>
                  <c:pt idx="3">
                    <c:v>69,063</c:v>
                  </c:pt>
                  <c:pt idx="4">
                    <c:v>44,008</c:v>
                  </c:pt>
                  <c:pt idx="5">
                    <c:v>65,066</c:v>
                  </c:pt>
                  <c:pt idx="6">
                    <c:v>44,893</c:v>
                  </c:pt>
                  <c:pt idx="7">
                    <c:v>50,456</c:v>
                  </c:pt>
                  <c:pt idx="8">
                    <c:v>35,450</c:v>
                  </c:pt>
                  <c:pt idx="9">
                    <c:v>50,880</c:v>
                  </c:pt>
                  <c:pt idx="10">
                    <c:v>328,943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254137</c:v>
                </c:pt>
                <c:pt idx="1">
                  <c:v>82225</c:v>
                </c:pt>
                <c:pt idx="2">
                  <c:v>80752</c:v>
                </c:pt>
                <c:pt idx="3">
                  <c:v>69063</c:v>
                </c:pt>
                <c:pt idx="4">
                  <c:v>44008</c:v>
                </c:pt>
                <c:pt idx="5">
                  <c:v>65066</c:v>
                </c:pt>
                <c:pt idx="6">
                  <c:v>44893</c:v>
                </c:pt>
                <c:pt idx="7">
                  <c:v>50456</c:v>
                </c:pt>
                <c:pt idx="8">
                  <c:v>35450</c:v>
                </c:pt>
                <c:pt idx="9">
                  <c:v>50880</c:v>
                </c:pt>
                <c:pt idx="10">
                  <c:v>328943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鉄鋼</c:v>
                  </c:pt>
                  <c:pt idx="5">
                    <c:v>飲料</c:v>
                  </c:pt>
                  <c:pt idx="6">
                    <c:v>その他の機械</c:v>
                  </c:pt>
                  <c:pt idx="7">
                    <c:v>その他の食料工業品</c:v>
                  </c:pt>
                  <c:pt idx="8">
                    <c:v>合成樹脂</c:v>
                  </c:pt>
                  <c:pt idx="9">
                    <c:v>麦</c:v>
                  </c:pt>
                  <c:pt idx="10">
                    <c:v>その他</c:v>
                  </c:pt>
                </c:lvl>
                <c:lvl>
                  <c:pt idx="0">
                    <c:v>241,779</c:v>
                  </c:pt>
                  <c:pt idx="1">
                    <c:v>108,320</c:v>
                  </c:pt>
                  <c:pt idx="2">
                    <c:v>79,573</c:v>
                  </c:pt>
                  <c:pt idx="3">
                    <c:v>71,390</c:v>
                  </c:pt>
                  <c:pt idx="4">
                    <c:v>64,930</c:v>
                  </c:pt>
                  <c:pt idx="5">
                    <c:v>59,014</c:v>
                  </c:pt>
                  <c:pt idx="6">
                    <c:v>50,291</c:v>
                  </c:pt>
                  <c:pt idx="7">
                    <c:v>49,753</c:v>
                  </c:pt>
                  <c:pt idx="8">
                    <c:v>43,326</c:v>
                  </c:pt>
                  <c:pt idx="9">
                    <c:v>42,813</c:v>
                  </c:pt>
                  <c:pt idx="10">
                    <c:v>350,002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241779</c:v>
                </c:pt>
                <c:pt idx="1">
                  <c:v>108320</c:v>
                </c:pt>
                <c:pt idx="2">
                  <c:v>79573</c:v>
                </c:pt>
                <c:pt idx="3">
                  <c:v>71390</c:v>
                </c:pt>
                <c:pt idx="4">
                  <c:v>64930</c:v>
                </c:pt>
                <c:pt idx="5">
                  <c:v>59014</c:v>
                </c:pt>
                <c:pt idx="6">
                  <c:v>50291</c:v>
                </c:pt>
                <c:pt idx="7">
                  <c:v>49753</c:v>
                </c:pt>
                <c:pt idx="8">
                  <c:v>43326</c:v>
                </c:pt>
                <c:pt idx="9">
                  <c:v>42813</c:v>
                </c:pt>
                <c:pt idx="10">
                  <c:v>350002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ゴム製品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28136</c:v>
                </c:pt>
                <c:pt idx="1">
                  <c:v>10385</c:v>
                </c:pt>
                <c:pt idx="2">
                  <c:v>8789</c:v>
                </c:pt>
                <c:pt idx="3">
                  <c:v>5371</c:v>
                </c:pt>
                <c:pt idx="4">
                  <c:v>5323</c:v>
                </c:pt>
                <c:pt idx="5">
                  <c:v>5018</c:v>
                </c:pt>
                <c:pt idx="6">
                  <c:v>4715</c:v>
                </c:pt>
                <c:pt idx="7">
                  <c:v>4585</c:v>
                </c:pt>
                <c:pt idx="8">
                  <c:v>4352</c:v>
                </c:pt>
                <c:pt idx="9">
                  <c:v>4304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ゴム製品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27053</c:v>
                </c:pt>
                <c:pt idx="1">
                  <c:v>9787</c:v>
                </c:pt>
                <c:pt idx="2">
                  <c:v>4868</c:v>
                </c:pt>
                <c:pt idx="3">
                  <c:v>6206</c:v>
                </c:pt>
                <c:pt idx="4">
                  <c:v>4899</c:v>
                </c:pt>
                <c:pt idx="5">
                  <c:v>4697</c:v>
                </c:pt>
                <c:pt idx="6">
                  <c:v>4214</c:v>
                </c:pt>
                <c:pt idx="7">
                  <c:v>7543</c:v>
                </c:pt>
                <c:pt idx="8">
                  <c:v>4063</c:v>
                </c:pt>
                <c:pt idx="9">
                  <c:v>5030</c:v>
                </c:pt>
              </c:numCache>
            </c:numRef>
          </c:val>
        </c:ser>
        <c:axId val="21257362"/>
        <c:axId val="57098531"/>
      </c:bar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8531"/>
        <c:crosses val="autoZero"/>
        <c:auto val="1"/>
        <c:lblOffset val="100"/>
        <c:noMultiLvlLbl val="0"/>
      </c:catAx>
      <c:valAx>
        <c:axId val="57098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7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181,355</c:v>
                  </c:pt>
                  <c:pt idx="1">
                    <c:v>371,529</c:v>
                  </c:pt>
                  <c:pt idx="2">
                    <c:v>438,789</c:v>
                  </c:pt>
                  <c:pt idx="3">
                    <c:v>96,170</c:v>
                  </c:pt>
                  <c:pt idx="4">
                    <c:v>375,581</c:v>
                  </c:pt>
                  <c:pt idx="5">
                    <c:v>687,248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181355</c:v>
                </c:pt>
                <c:pt idx="1">
                  <c:v>371529</c:v>
                </c:pt>
                <c:pt idx="2">
                  <c:v>438789</c:v>
                </c:pt>
                <c:pt idx="3">
                  <c:v>96170</c:v>
                </c:pt>
                <c:pt idx="4">
                  <c:v>375581</c:v>
                </c:pt>
                <c:pt idx="5">
                  <c:v>687248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化学薬品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'9・東部、富士'!$C$54:$C$63</c:f>
              <c:numCache>
                <c:ptCount val="10"/>
                <c:pt idx="0">
                  <c:v>179250</c:v>
                </c:pt>
                <c:pt idx="1">
                  <c:v>24156</c:v>
                </c:pt>
                <c:pt idx="2">
                  <c:v>17039</c:v>
                </c:pt>
                <c:pt idx="3">
                  <c:v>14981</c:v>
                </c:pt>
                <c:pt idx="4">
                  <c:v>10797</c:v>
                </c:pt>
                <c:pt idx="5">
                  <c:v>6468</c:v>
                </c:pt>
                <c:pt idx="6">
                  <c:v>6424</c:v>
                </c:pt>
                <c:pt idx="7">
                  <c:v>4835</c:v>
                </c:pt>
                <c:pt idx="8">
                  <c:v>4452</c:v>
                </c:pt>
                <c:pt idx="9">
                  <c:v>3364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化学薬品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'9・東部、富士'!$D$54:$D$63</c:f>
              <c:numCache>
                <c:ptCount val="10"/>
                <c:pt idx="0">
                  <c:v>191970</c:v>
                </c:pt>
                <c:pt idx="1">
                  <c:v>19555</c:v>
                </c:pt>
                <c:pt idx="2">
                  <c:v>19765</c:v>
                </c:pt>
                <c:pt idx="3">
                  <c:v>16635</c:v>
                </c:pt>
                <c:pt idx="4">
                  <c:v>6409</c:v>
                </c:pt>
                <c:pt idx="5">
                  <c:v>8669</c:v>
                </c:pt>
                <c:pt idx="6">
                  <c:v>417</c:v>
                </c:pt>
                <c:pt idx="7">
                  <c:v>4014</c:v>
                </c:pt>
                <c:pt idx="8">
                  <c:v>2748</c:v>
                </c:pt>
                <c:pt idx="9">
                  <c:v>3156</c:v>
                </c:pt>
              </c:numCache>
            </c:numRef>
          </c:val>
        </c:ser>
        <c:axId val="44124732"/>
        <c:axId val="61578269"/>
      </c:bar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8269"/>
        <c:crosses val="autoZero"/>
        <c:auto val="1"/>
        <c:lblOffset val="100"/>
        <c:noMultiLvlLbl val="0"/>
      </c:catAx>
      <c:valAx>
        <c:axId val="61578269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1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鉄鋼</c:v>
                </c:pt>
                <c:pt idx="3">
                  <c:v>雑穀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39889</c:v>
                </c:pt>
                <c:pt idx="1">
                  <c:v>38562</c:v>
                </c:pt>
                <c:pt idx="2">
                  <c:v>29151</c:v>
                </c:pt>
                <c:pt idx="3">
                  <c:v>27750</c:v>
                </c:pt>
                <c:pt idx="4">
                  <c:v>26821</c:v>
                </c:pt>
                <c:pt idx="5">
                  <c:v>26424</c:v>
                </c:pt>
                <c:pt idx="6">
                  <c:v>23583</c:v>
                </c:pt>
                <c:pt idx="7">
                  <c:v>17472</c:v>
                </c:pt>
                <c:pt idx="8">
                  <c:v>17141</c:v>
                </c:pt>
                <c:pt idx="9">
                  <c:v>15202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鉄鋼</c:v>
                </c:pt>
                <c:pt idx="3">
                  <c:v>雑穀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48991</c:v>
                </c:pt>
                <c:pt idx="1">
                  <c:v>35098</c:v>
                </c:pt>
                <c:pt idx="2">
                  <c:v>15301</c:v>
                </c:pt>
                <c:pt idx="3">
                  <c:v>38689</c:v>
                </c:pt>
                <c:pt idx="4">
                  <c:v>25627</c:v>
                </c:pt>
                <c:pt idx="5">
                  <c:v>26346</c:v>
                </c:pt>
                <c:pt idx="6">
                  <c:v>26913</c:v>
                </c:pt>
                <c:pt idx="7">
                  <c:v>20746</c:v>
                </c:pt>
                <c:pt idx="8">
                  <c:v>15375</c:v>
                </c:pt>
                <c:pt idx="9">
                  <c:v>10416</c:v>
                </c:pt>
              </c:numCache>
            </c:numRef>
          </c:val>
        </c:ser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33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ptCount val="10"/>
                <c:pt idx="0">
                  <c:v>13064</c:v>
                </c:pt>
                <c:pt idx="1">
                  <c:v>5824</c:v>
                </c:pt>
                <c:pt idx="2">
                  <c:v>3015</c:v>
                </c:pt>
                <c:pt idx="3">
                  <c:v>2365</c:v>
                </c:pt>
                <c:pt idx="4">
                  <c:v>1926</c:v>
                </c:pt>
                <c:pt idx="5">
                  <c:v>1365</c:v>
                </c:pt>
                <c:pt idx="6">
                  <c:v>1160</c:v>
                </c:pt>
                <c:pt idx="7">
                  <c:v>748</c:v>
                </c:pt>
                <c:pt idx="8">
                  <c:v>644</c:v>
                </c:pt>
                <c:pt idx="9">
                  <c:v>605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ptCount val="10"/>
                <c:pt idx="0">
                  <c:v>11430</c:v>
                </c:pt>
                <c:pt idx="1">
                  <c:v>7351</c:v>
                </c:pt>
                <c:pt idx="2">
                  <c:v>2637</c:v>
                </c:pt>
                <c:pt idx="3">
                  <c:v>592</c:v>
                </c:pt>
                <c:pt idx="4">
                  <c:v>2804</c:v>
                </c:pt>
                <c:pt idx="5">
                  <c:v>1320</c:v>
                </c:pt>
                <c:pt idx="6">
                  <c:v>1145</c:v>
                </c:pt>
                <c:pt idx="7">
                  <c:v>785</c:v>
                </c:pt>
                <c:pt idx="8">
                  <c:v>2046</c:v>
                </c:pt>
                <c:pt idx="9">
                  <c:v>1258</c:v>
                </c:pt>
              </c:numCache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7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47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鉄鋼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27907</c:v>
                </c:pt>
                <c:pt idx="1">
                  <c:v>12854</c:v>
                </c:pt>
                <c:pt idx="2">
                  <c:v>10694</c:v>
                </c:pt>
                <c:pt idx="3">
                  <c:v>10679</c:v>
                </c:pt>
                <c:pt idx="4">
                  <c:v>9564</c:v>
                </c:pt>
                <c:pt idx="5">
                  <c:v>8583</c:v>
                </c:pt>
                <c:pt idx="6">
                  <c:v>6301</c:v>
                </c:pt>
                <c:pt idx="7">
                  <c:v>4412</c:v>
                </c:pt>
                <c:pt idx="8">
                  <c:v>4398</c:v>
                </c:pt>
                <c:pt idx="9">
                  <c:v>3585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鉄鋼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27182</c:v>
                </c:pt>
                <c:pt idx="1">
                  <c:v>18473</c:v>
                </c:pt>
                <c:pt idx="2">
                  <c:v>6290</c:v>
                </c:pt>
                <c:pt idx="3">
                  <c:v>8165</c:v>
                </c:pt>
                <c:pt idx="4">
                  <c:v>8911</c:v>
                </c:pt>
                <c:pt idx="5">
                  <c:v>9409</c:v>
                </c:pt>
                <c:pt idx="6">
                  <c:v>6301</c:v>
                </c:pt>
                <c:pt idx="7">
                  <c:v>5500</c:v>
                </c:pt>
                <c:pt idx="8">
                  <c:v>3310</c:v>
                </c:pt>
                <c:pt idx="9">
                  <c:v>1844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その他の機械</c:v>
                </c:pt>
                <c:pt idx="3">
                  <c:v>雑品</c:v>
                </c:pt>
                <c:pt idx="4">
                  <c:v>織物製品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その他の織物</c:v>
                </c:pt>
                <c:pt idx="8">
                  <c:v>紙・パルプ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'11・駿遠、西部'!$C$54:$C$63</c:f>
              <c:numCache>
                <c:ptCount val="10"/>
                <c:pt idx="0">
                  <c:v>54238</c:v>
                </c:pt>
                <c:pt idx="1">
                  <c:v>29892</c:v>
                </c:pt>
                <c:pt idx="2">
                  <c:v>29539</c:v>
                </c:pt>
                <c:pt idx="3">
                  <c:v>28141</c:v>
                </c:pt>
                <c:pt idx="4">
                  <c:v>28041</c:v>
                </c:pt>
                <c:pt idx="5">
                  <c:v>20032</c:v>
                </c:pt>
                <c:pt idx="6">
                  <c:v>14739</c:v>
                </c:pt>
                <c:pt idx="7">
                  <c:v>13147</c:v>
                </c:pt>
                <c:pt idx="8">
                  <c:v>10470</c:v>
                </c:pt>
                <c:pt idx="9">
                  <c:v>10202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その他の機械</c:v>
                </c:pt>
                <c:pt idx="3">
                  <c:v>雑品</c:v>
                </c:pt>
                <c:pt idx="4">
                  <c:v>織物製品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その他の織物</c:v>
                </c:pt>
                <c:pt idx="8">
                  <c:v>紙・パルプ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'11・駿遠、西部'!$D$54:$D$63</c:f>
              <c:numCache>
                <c:ptCount val="10"/>
                <c:pt idx="0">
                  <c:v>31376</c:v>
                </c:pt>
                <c:pt idx="1">
                  <c:v>28727</c:v>
                </c:pt>
                <c:pt idx="2">
                  <c:v>22554</c:v>
                </c:pt>
                <c:pt idx="3">
                  <c:v>24252</c:v>
                </c:pt>
                <c:pt idx="4">
                  <c:v>11884</c:v>
                </c:pt>
                <c:pt idx="5">
                  <c:v>12278</c:v>
                </c:pt>
                <c:pt idx="6">
                  <c:v>11357</c:v>
                </c:pt>
                <c:pt idx="7">
                  <c:v>13610</c:v>
                </c:pt>
                <c:pt idx="8">
                  <c:v>14748</c:v>
                </c:pt>
                <c:pt idx="9">
                  <c:v>7947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3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11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</c:numCache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32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ptCount val="12"/>
                <c:pt idx="0">
                  <c:v>73.1</c:v>
                </c:pt>
                <c:pt idx="1">
                  <c:v>75.7</c:v>
                </c:pt>
                <c:pt idx="2">
                  <c:v>78.1</c:v>
                </c:pt>
                <c:pt idx="3">
                  <c:v>80.8</c:v>
                </c:pt>
                <c:pt idx="4">
                  <c:v>74.5</c:v>
                </c:pt>
                <c:pt idx="5">
                  <c:v>81.3</c:v>
                </c:pt>
                <c:pt idx="6">
                  <c:v>84.2</c:v>
                </c:pt>
                <c:pt idx="7">
                  <c:v>85.2</c:v>
                </c:pt>
                <c:pt idx="8">
                  <c:v>88.5</c:v>
                </c:pt>
                <c:pt idx="9">
                  <c:v>87.1</c:v>
                </c:pt>
                <c:pt idx="10">
                  <c:v>87.6</c:v>
                </c:pt>
                <c:pt idx="11">
                  <c:v>87.8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ptCount val="12"/>
                <c:pt idx="0">
                  <c:v>83.9</c:v>
                </c:pt>
                <c:pt idx="1">
                  <c:v>91.2</c:v>
                </c:pt>
                <c:pt idx="2">
                  <c:v>100</c:v>
                </c:pt>
                <c:pt idx="3">
                  <c:v>96.4</c:v>
                </c:pt>
                <c:pt idx="4">
                  <c:v>86.6</c:v>
                </c:pt>
                <c:pt idx="5">
                  <c:v>91.1</c:v>
                </c:pt>
                <c:pt idx="6">
                  <c:v>92</c:v>
                </c:pt>
                <c:pt idx="7">
                  <c:v>92.1</c:v>
                </c:pt>
                <c:pt idx="8">
                  <c:v>91.1</c:v>
                </c:pt>
                <c:pt idx="9">
                  <c:v>86.7</c:v>
                </c:pt>
                <c:pt idx="10">
                  <c:v>86.1</c:v>
                </c:pt>
                <c:pt idx="11">
                  <c:v>80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ptCount val="12"/>
                <c:pt idx="0">
                  <c:v>75.1</c:v>
                </c:pt>
                <c:pt idx="1">
                  <c:v>82.1</c:v>
                </c:pt>
                <c:pt idx="2">
                  <c:v>96.7</c:v>
                </c:pt>
                <c:pt idx="3">
                  <c:v>87.7</c:v>
                </c:pt>
                <c:pt idx="4">
                  <c:v>86.9</c:v>
                </c:pt>
                <c:pt idx="5">
                  <c:v>86.2</c:v>
                </c:pt>
                <c:pt idx="6">
                  <c:v>84.7</c:v>
                </c:pt>
                <c:pt idx="7">
                  <c:v>81.4</c:v>
                </c:pt>
                <c:pt idx="8">
                  <c:v>89</c:v>
                </c:pt>
                <c:pt idx="9">
                  <c:v>88.7</c:v>
                </c:pt>
                <c:pt idx="10">
                  <c:v>83.3</c:v>
                </c:pt>
                <c:pt idx="11">
                  <c:v>80.2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ptCount val="12"/>
                <c:pt idx="0">
                  <c:v>79.3</c:v>
                </c:pt>
                <c:pt idx="1">
                  <c:v>95</c:v>
                </c:pt>
                <c:pt idx="2">
                  <c:v>86</c:v>
                </c:pt>
                <c:pt idx="3">
                  <c:v>83.8</c:v>
                </c:pt>
                <c:pt idx="4">
                  <c:v>75.7</c:v>
                </c:pt>
                <c:pt idx="5">
                  <c:v>83.4</c:v>
                </c:pt>
                <c:pt idx="6">
                  <c:v>91.3</c:v>
                </c:pt>
                <c:pt idx="7">
                  <c:v>86.7</c:v>
                </c:pt>
                <c:pt idx="8">
                  <c:v>88.1</c:v>
                </c:pt>
                <c:pt idx="9">
                  <c:v>92.3</c:v>
                </c:pt>
                <c:pt idx="10">
                  <c:v>88.3</c:v>
                </c:pt>
                <c:pt idx="11">
                  <c:v>77.8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ptCount val="12"/>
                <c:pt idx="0">
                  <c:v>67</c:v>
                </c:pt>
              </c:numCache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08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765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</c:numCache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15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平成21年1月倉庫使用状況(1～3類）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105219</c:v>
                </c:pt>
                <c:pt idx="1">
                  <c:v>227865</c:v>
                </c:pt>
                <c:pt idx="2">
                  <c:v>246423</c:v>
                </c:pt>
                <c:pt idx="3">
                  <c:v>58104</c:v>
                </c:pt>
                <c:pt idx="4">
                  <c:v>269398</c:v>
                </c:pt>
                <c:pt idx="5">
                  <c:v>435972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76136</c:v>
                </c:pt>
                <c:pt idx="1">
                  <c:v>143664</c:v>
                </c:pt>
                <c:pt idx="2">
                  <c:v>192366</c:v>
                </c:pt>
                <c:pt idx="3">
                  <c:v>38066</c:v>
                </c:pt>
                <c:pt idx="4">
                  <c:v>106183</c:v>
                </c:pt>
                <c:pt idx="5">
                  <c:v>251276</c:v>
                </c:pt>
              </c:numCache>
            </c:numRef>
          </c:val>
          <c:shape val="box"/>
        </c:ser>
        <c:overlap val="100"/>
        <c:shape val="box"/>
        <c:axId val="43905114"/>
        <c:axId val="59601707"/>
      </c:bar3DChart>
      <c:catAx>
        <c:axId val="4390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1707"/>
        <c:crosses val="autoZero"/>
        <c:auto val="1"/>
        <c:lblOffset val="100"/>
        <c:noMultiLvlLbl val="0"/>
      </c:catAx>
      <c:valAx>
        <c:axId val="596017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5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'13・富士支部推移'!$B$71:$M$71</c:f>
              <c:numCache>
                <c:ptCount val="12"/>
                <c:pt idx="0">
                  <c:v>58.4</c:v>
                </c:pt>
                <c:pt idx="1">
                  <c:v>54.2</c:v>
                </c:pt>
                <c:pt idx="2">
                  <c:v>66.9</c:v>
                </c:pt>
                <c:pt idx="3">
                  <c:v>67.7</c:v>
                </c:pt>
                <c:pt idx="4">
                  <c:v>58.6</c:v>
                </c:pt>
                <c:pt idx="5">
                  <c:v>59.8</c:v>
                </c:pt>
                <c:pt idx="6">
                  <c:v>59.2</c:v>
                </c:pt>
                <c:pt idx="7">
                  <c:v>58.5</c:v>
                </c:pt>
                <c:pt idx="8">
                  <c:v>59.1</c:v>
                </c:pt>
                <c:pt idx="9">
                  <c:v>56.2</c:v>
                </c:pt>
                <c:pt idx="10">
                  <c:v>59.6</c:v>
                </c:pt>
                <c:pt idx="11">
                  <c:v>63.9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'13・富士支部推移'!$B$72:$M$72</c:f>
              <c:numCache>
                <c:ptCount val="12"/>
                <c:pt idx="0">
                  <c:v>56.9</c:v>
                </c:pt>
                <c:pt idx="1">
                  <c:v>55.9</c:v>
                </c:pt>
                <c:pt idx="2">
                  <c:v>61.4</c:v>
                </c:pt>
                <c:pt idx="3">
                  <c:v>59.1</c:v>
                </c:pt>
                <c:pt idx="4">
                  <c:v>57.4</c:v>
                </c:pt>
                <c:pt idx="5">
                  <c:v>59</c:v>
                </c:pt>
                <c:pt idx="6">
                  <c:v>56.7</c:v>
                </c:pt>
                <c:pt idx="7">
                  <c:v>61</c:v>
                </c:pt>
                <c:pt idx="8">
                  <c:v>58.2</c:v>
                </c:pt>
                <c:pt idx="9">
                  <c:v>65.4</c:v>
                </c:pt>
                <c:pt idx="10">
                  <c:v>63.6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'13・富士支部推移'!$B$73:$M$73</c:f>
              <c:numCache>
                <c:ptCount val="12"/>
                <c:pt idx="0">
                  <c:v>55.7</c:v>
                </c:pt>
                <c:pt idx="1">
                  <c:v>58.1</c:v>
                </c:pt>
                <c:pt idx="2">
                  <c:v>63.8</c:v>
                </c:pt>
                <c:pt idx="3">
                  <c:v>61.8</c:v>
                </c:pt>
                <c:pt idx="4">
                  <c:v>65.1</c:v>
                </c:pt>
                <c:pt idx="5">
                  <c:v>62.4</c:v>
                </c:pt>
                <c:pt idx="6">
                  <c:v>56.7</c:v>
                </c:pt>
                <c:pt idx="7">
                  <c:v>58</c:v>
                </c:pt>
                <c:pt idx="8">
                  <c:v>61.8</c:v>
                </c:pt>
                <c:pt idx="9">
                  <c:v>64.1</c:v>
                </c:pt>
                <c:pt idx="10">
                  <c:v>62.6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'13・富士支部推移'!$B$74:$M$74</c:f>
              <c:numCache>
                <c:ptCount val="12"/>
                <c:pt idx="0">
                  <c:v>53.4</c:v>
                </c:pt>
                <c:pt idx="1">
                  <c:v>56.8</c:v>
                </c:pt>
                <c:pt idx="2">
                  <c:v>60.1</c:v>
                </c:pt>
                <c:pt idx="3">
                  <c:v>66.3</c:v>
                </c:pt>
                <c:pt idx="4">
                  <c:v>59.5</c:v>
                </c:pt>
                <c:pt idx="5">
                  <c:v>56.9</c:v>
                </c:pt>
                <c:pt idx="6">
                  <c:v>63.3</c:v>
                </c:pt>
                <c:pt idx="7">
                  <c:v>53.2</c:v>
                </c:pt>
                <c:pt idx="8">
                  <c:v>56.2</c:v>
                </c:pt>
                <c:pt idx="9">
                  <c:v>59.4</c:v>
                </c:pt>
                <c:pt idx="10">
                  <c:v>52.6</c:v>
                </c:pt>
                <c:pt idx="11">
                  <c:v>50.7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'13・富士支部推移'!$B$75:$M$75</c:f>
              <c:numCache>
                <c:ptCount val="12"/>
                <c:pt idx="0">
                  <c:v>41.6</c:v>
                </c:pt>
              </c:numCache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4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</c:numCache>
            </c:numRef>
          </c:val>
          <c:smooth val="0"/>
        </c:ser>
        <c:axId val="37980874"/>
        <c:axId val="6283547"/>
      </c:lineChart>
      <c:catAx>
        <c:axId val="379808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808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56551924"/>
        <c:axId val="39205269"/>
      </c:lineChart>
      <c:catAx>
        <c:axId val="565519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19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  <c:pt idx="4">
                  <c:v>54.6</c:v>
                </c:pt>
                <c:pt idx="5">
                  <c:v>57.2</c:v>
                </c:pt>
                <c:pt idx="6">
                  <c:v>61.6</c:v>
                </c:pt>
                <c:pt idx="7">
                  <c:v>49.6</c:v>
                </c:pt>
                <c:pt idx="8">
                  <c:v>57.6</c:v>
                </c:pt>
                <c:pt idx="9">
                  <c:v>52.3</c:v>
                </c:pt>
                <c:pt idx="10">
                  <c:v>44.4</c:v>
                </c:pt>
                <c:pt idx="11">
                  <c:v>51.7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41.9</c:v>
                </c:pt>
              </c:numCache>
            </c:numRef>
          </c:val>
          <c:smooth val="0"/>
        </c:ser>
        <c:axId val="17303102"/>
        <c:axId val="21510191"/>
      </c:lineChart>
      <c:catAx>
        <c:axId val="173031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31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</c:numCache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39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</c:numCache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640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ptCount val="12"/>
                <c:pt idx="0">
                  <c:v>111.1</c:v>
                </c:pt>
                <c:pt idx="1">
                  <c:v>113.6</c:v>
                </c:pt>
                <c:pt idx="2">
                  <c:v>144.3</c:v>
                </c:pt>
                <c:pt idx="3">
                  <c:v>178.3</c:v>
                </c:pt>
                <c:pt idx="4">
                  <c:v>171.2</c:v>
                </c:pt>
                <c:pt idx="5">
                  <c:v>204.8</c:v>
                </c:pt>
                <c:pt idx="6">
                  <c:v>201.9</c:v>
                </c:pt>
                <c:pt idx="7">
                  <c:v>140.7</c:v>
                </c:pt>
                <c:pt idx="8">
                  <c:v>152.8</c:v>
                </c:pt>
                <c:pt idx="9">
                  <c:v>149.1</c:v>
                </c:pt>
                <c:pt idx="10">
                  <c:v>116.9</c:v>
                </c:pt>
                <c:pt idx="11">
                  <c:v>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ptCount val="12"/>
                <c:pt idx="0">
                  <c:v>114.4</c:v>
                </c:pt>
                <c:pt idx="1">
                  <c:v>110</c:v>
                </c:pt>
                <c:pt idx="2">
                  <c:v>127.3</c:v>
                </c:pt>
                <c:pt idx="3">
                  <c:v>144.5</c:v>
                </c:pt>
                <c:pt idx="4">
                  <c:v>120.1</c:v>
                </c:pt>
                <c:pt idx="5">
                  <c:v>148.9</c:v>
                </c:pt>
                <c:pt idx="6">
                  <c:v>125.3</c:v>
                </c:pt>
                <c:pt idx="7">
                  <c:v>104.8</c:v>
                </c:pt>
                <c:pt idx="8">
                  <c:v>125.6</c:v>
                </c:pt>
                <c:pt idx="9">
                  <c:v>152.4</c:v>
                </c:pt>
                <c:pt idx="10">
                  <c:v>137.3</c:v>
                </c:pt>
                <c:pt idx="11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ptCount val="12"/>
                <c:pt idx="0">
                  <c:v>106.7</c:v>
                </c:pt>
                <c:pt idx="1">
                  <c:v>112</c:v>
                </c:pt>
                <c:pt idx="2">
                  <c:v>140.2</c:v>
                </c:pt>
                <c:pt idx="3">
                  <c:v>177.4</c:v>
                </c:pt>
                <c:pt idx="4">
                  <c:v>175.8</c:v>
                </c:pt>
                <c:pt idx="5">
                  <c:v>182.5</c:v>
                </c:pt>
                <c:pt idx="6">
                  <c:v>150.5</c:v>
                </c:pt>
                <c:pt idx="7">
                  <c:v>106.8</c:v>
                </c:pt>
                <c:pt idx="8">
                  <c:v>110.6</c:v>
                </c:pt>
                <c:pt idx="9">
                  <c:v>124.1</c:v>
                </c:pt>
                <c:pt idx="10">
                  <c:v>115.6</c:v>
                </c:pt>
                <c:pt idx="11">
                  <c:v>119.2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ptCount val="12"/>
                <c:pt idx="0">
                  <c:v>103.1</c:v>
                </c:pt>
                <c:pt idx="1">
                  <c:v>133.5</c:v>
                </c:pt>
                <c:pt idx="2">
                  <c:v>150.6</c:v>
                </c:pt>
                <c:pt idx="3">
                  <c:v>193.1</c:v>
                </c:pt>
                <c:pt idx="4">
                  <c:v>179.1</c:v>
                </c:pt>
                <c:pt idx="5">
                  <c:v>182.6</c:v>
                </c:pt>
                <c:pt idx="6">
                  <c:v>194.9</c:v>
                </c:pt>
                <c:pt idx="7">
                  <c:v>143.1</c:v>
                </c:pt>
                <c:pt idx="8">
                  <c:v>116.2</c:v>
                </c:pt>
                <c:pt idx="9">
                  <c:v>126</c:v>
                </c:pt>
                <c:pt idx="10">
                  <c:v>97.9</c:v>
                </c:pt>
                <c:pt idx="11">
                  <c:v>99.5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ptCount val="12"/>
                <c:pt idx="0">
                  <c:v>86.4</c:v>
                </c:pt>
              </c:numCache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56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</c:numCache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13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</c:numCache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758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ptCount val="12"/>
                <c:pt idx="0">
                  <c:v>80.2</c:v>
                </c:pt>
                <c:pt idx="1">
                  <c:v>91.7</c:v>
                </c:pt>
                <c:pt idx="2">
                  <c:v>105.7</c:v>
                </c:pt>
                <c:pt idx="3">
                  <c:v>109.1</c:v>
                </c:pt>
                <c:pt idx="4">
                  <c:v>113.3</c:v>
                </c:pt>
                <c:pt idx="5">
                  <c:v>119.8</c:v>
                </c:pt>
                <c:pt idx="6">
                  <c:v>115</c:v>
                </c:pt>
                <c:pt idx="7">
                  <c:v>104.6</c:v>
                </c:pt>
                <c:pt idx="8">
                  <c:v>109.5</c:v>
                </c:pt>
                <c:pt idx="9">
                  <c:v>102.3</c:v>
                </c:pt>
                <c:pt idx="10">
                  <c:v>110.6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ptCount val="12"/>
                <c:pt idx="0">
                  <c:v>79.1</c:v>
                </c:pt>
                <c:pt idx="1">
                  <c:v>83.6</c:v>
                </c:pt>
                <c:pt idx="2">
                  <c:v>100.7</c:v>
                </c:pt>
                <c:pt idx="3">
                  <c:v>101.4</c:v>
                </c:pt>
                <c:pt idx="4">
                  <c:v>89.1</c:v>
                </c:pt>
                <c:pt idx="5">
                  <c:v>96.9</c:v>
                </c:pt>
                <c:pt idx="6">
                  <c:v>101.8</c:v>
                </c:pt>
                <c:pt idx="7">
                  <c:v>95.6</c:v>
                </c:pt>
                <c:pt idx="8">
                  <c:v>106.4</c:v>
                </c:pt>
                <c:pt idx="9">
                  <c:v>99.4</c:v>
                </c:pt>
                <c:pt idx="10">
                  <c:v>111.7</c:v>
                </c:pt>
                <c:pt idx="11">
                  <c:v>117.1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ptCount val="12"/>
                <c:pt idx="0">
                  <c:v>90.7</c:v>
                </c:pt>
                <c:pt idx="1">
                  <c:v>98.4</c:v>
                </c:pt>
                <c:pt idx="2">
                  <c:v>113.3</c:v>
                </c:pt>
                <c:pt idx="3">
                  <c:v>108.9</c:v>
                </c:pt>
                <c:pt idx="4">
                  <c:v>110.8</c:v>
                </c:pt>
                <c:pt idx="5">
                  <c:v>107.2</c:v>
                </c:pt>
                <c:pt idx="6">
                  <c:v>96.5</c:v>
                </c:pt>
                <c:pt idx="7">
                  <c:v>108.5</c:v>
                </c:pt>
                <c:pt idx="8">
                  <c:v>111.9</c:v>
                </c:pt>
                <c:pt idx="9">
                  <c:v>107</c:v>
                </c:pt>
                <c:pt idx="10">
                  <c:v>105.6</c:v>
                </c:pt>
                <c:pt idx="11">
                  <c:v>107.1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ptCount val="12"/>
                <c:pt idx="0">
                  <c:v>79.6</c:v>
                </c:pt>
                <c:pt idx="1">
                  <c:v>94</c:v>
                </c:pt>
                <c:pt idx="2">
                  <c:v>112.1</c:v>
                </c:pt>
                <c:pt idx="3">
                  <c:v>110.4</c:v>
                </c:pt>
                <c:pt idx="4">
                  <c:v>105.4</c:v>
                </c:pt>
                <c:pt idx="5">
                  <c:v>101.3</c:v>
                </c:pt>
                <c:pt idx="6">
                  <c:v>114.2</c:v>
                </c:pt>
                <c:pt idx="7">
                  <c:v>99.8</c:v>
                </c:pt>
                <c:pt idx="8">
                  <c:v>97.3</c:v>
                </c:pt>
                <c:pt idx="9">
                  <c:v>100.4</c:v>
                </c:pt>
                <c:pt idx="10">
                  <c:v>89.5</c:v>
                </c:pt>
                <c:pt idx="11">
                  <c:v>104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ptCount val="12"/>
                <c:pt idx="0">
                  <c:v>79.3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83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</c:numCache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8933"/>
        <c:crosses val="autoZero"/>
        <c:auto val="1"/>
        <c:lblOffset val="100"/>
        <c:noMultiLvlLbl val="0"/>
      </c:catAx>
      <c:valAx>
        <c:axId val="63008933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533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</c:numCache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17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</c:numCache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923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ptCount val="12"/>
                <c:pt idx="0">
                  <c:v>58.2</c:v>
                </c:pt>
                <c:pt idx="1">
                  <c:v>57.6</c:v>
                </c:pt>
                <c:pt idx="2">
                  <c:v>69.8</c:v>
                </c:pt>
                <c:pt idx="3">
                  <c:v>70.8</c:v>
                </c:pt>
                <c:pt idx="4">
                  <c:v>60.1</c:v>
                </c:pt>
                <c:pt idx="5">
                  <c:v>69.3</c:v>
                </c:pt>
                <c:pt idx="6">
                  <c:v>67.3</c:v>
                </c:pt>
                <c:pt idx="7">
                  <c:v>62</c:v>
                </c:pt>
                <c:pt idx="8">
                  <c:v>70.9</c:v>
                </c:pt>
                <c:pt idx="9">
                  <c:v>69.5</c:v>
                </c:pt>
                <c:pt idx="10">
                  <c:v>70</c:v>
                </c:pt>
                <c:pt idx="11">
                  <c:v>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ptCount val="12"/>
                <c:pt idx="0">
                  <c:v>58.9</c:v>
                </c:pt>
                <c:pt idx="1">
                  <c:v>60.2</c:v>
                </c:pt>
                <c:pt idx="2">
                  <c:v>74.4</c:v>
                </c:pt>
                <c:pt idx="3">
                  <c:v>68.2</c:v>
                </c:pt>
                <c:pt idx="4">
                  <c:v>67.6</c:v>
                </c:pt>
                <c:pt idx="5">
                  <c:v>74.5</c:v>
                </c:pt>
                <c:pt idx="6">
                  <c:v>73</c:v>
                </c:pt>
                <c:pt idx="7">
                  <c:v>66.4</c:v>
                </c:pt>
                <c:pt idx="8">
                  <c:v>69.5</c:v>
                </c:pt>
                <c:pt idx="9">
                  <c:v>71.6</c:v>
                </c:pt>
                <c:pt idx="10">
                  <c:v>69.7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ptCount val="12"/>
                <c:pt idx="0">
                  <c:v>60.5</c:v>
                </c:pt>
                <c:pt idx="1">
                  <c:v>71.2</c:v>
                </c:pt>
                <c:pt idx="2">
                  <c:v>80.9</c:v>
                </c:pt>
                <c:pt idx="3">
                  <c:v>76.2</c:v>
                </c:pt>
                <c:pt idx="4">
                  <c:v>79.7</c:v>
                </c:pt>
                <c:pt idx="5">
                  <c:v>76.6</c:v>
                </c:pt>
                <c:pt idx="6">
                  <c:v>77.5</c:v>
                </c:pt>
                <c:pt idx="7">
                  <c:v>72.8</c:v>
                </c:pt>
                <c:pt idx="8">
                  <c:v>76.1</c:v>
                </c:pt>
                <c:pt idx="9">
                  <c:v>85.6</c:v>
                </c:pt>
                <c:pt idx="10">
                  <c:v>81.3</c:v>
                </c:pt>
                <c:pt idx="11">
                  <c:v>72.4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ptCount val="12"/>
                <c:pt idx="0">
                  <c:v>66.1</c:v>
                </c:pt>
                <c:pt idx="1">
                  <c:v>63.9</c:v>
                </c:pt>
                <c:pt idx="2">
                  <c:v>66.9</c:v>
                </c:pt>
                <c:pt idx="3">
                  <c:v>61.9</c:v>
                </c:pt>
                <c:pt idx="4">
                  <c:v>53.1</c:v>
                </c:pt>
                <c:pt idx="5">
                  <c:v>54.6</c:v>
                </c:pt>
                <c:pt idx="6">
                  <c:v>58.5</c:v>
                </c:pt>
                <c:pt idx="7">
                  <c:v>53.5</c:v>
                </c:pt>
                <c:pt idx="8">
                  <c:v>75.9</c:v>
                </c:pt>
                <c:pt idx="9">
                  <c:v>90.8</c:v>
                </c:pt>
                <c:pt idx="10">
                  <c:v>86.5</c:v>
                </c:pt>
                <c:pt idx="11">
                  <c:v>66.8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ptCount val="12"/>
                <c:pt idx="0">
                  <c:v>48.3</c:v>
                </c:pt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119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</c:numCache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94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'!$B$86:$M$86</c:f>
              <c:numCache>
                <c:ptCount val="12"/>
                <c:pt idx="0">
                  <c:v>60.7</c:v>
                </c:pt>
                <c:pt idx="1">
                  <c:v>62.5</c:v>
                </c:pt>
                <c:pt idx="2">
                  <c:v>72.7</c:v>
                </c:pt>
                <c:pt idx="3">
                  <c:v>76.8</c:v>
                </c:pt>
                <c:pt idx="4">
                  <c:v>71.3</c:v>
                </c:pt>
                <c:pt idx="5">
                  <c:v>77.4</c:v>
                </c:pt>
                <c:pt idx="6">
                  <c:v>75</c:v>
                </c:pt>
                <c:pt idx="7">
                  <c:v>69</c:v>
                </c:pt>
                <c:pt idx="8">
                  <c:v>71</c:v>
                </c:pt>
                <c:pt idx="9">
                  <c:v>69.4</c:v>
                </c:pt>
                <c:pt idx="10">
                  <c:v>70.2</c:v>
                </c:pt>
                <c:pt idx="11">
                  <c:v>71.2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'!$B$87:$M$87</c:f>
              <c:numCache>
                <c:ptCount val="12"/>
                <c:pt idx="0">
                  <c:v>61</c:v>
                </c:pt>
                <c:pt idx="1">
                  <c:v>63.2</c:v>
                </c:pt>
                <c:pt idx="2">
                  <c:v>74.1</c:v>
                </c:pt>
                <c:pt idx="3">
                  <c:v>73.3</c:v>
                </c:pt>
                <c:pt idx="4">
                  <c:v>70.9</c:v>
                </c:pt>
                <c:pt idx="5">
                  <c:v>73.6</c:v>
                </c:pt>
                <c:pt idx="6">
                  <c:v>72.2</c:v>
                </c:pt>
                <c:pt idx="7">
                  <c:v>69.3</c:v>
                </c:pt>
                <c:pt idx="8">
                  <c:v>70</c:v>
                </c:pt>
                <c:pt idx="9">
                  <c:v>70.2</c:v>
                </c:pt>
                <c:pt idx="10">
                  <c:v>71.3</c:v>
                </c:pt>
                <c:pt idx="11">
                  <c:v>72.3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'!$B$88:$M$88</c:f>
              <c:numCache>
                <c:ptCount val="12"/>
                <c:pt idx="0">
                  <c:v>63.8</c:v>
                </c:pt>
                <c:pt idx="1">
                  <c:v>65.8</c:v>
                </c:pt>
                <c:pt idx="2">
                  <c:v>76.4</c:v>
                </c:pt>
                <c:pt idx="3">
                  <c:v>74.9</c:v>
                </c:pt>
                <c:pt idx="4">
                  <c:v>76.4</c:v>
                </c:pt>
                <c:pt idx="5">
                  <c:v>75.5</c:v>
                </c:pt>
                <c:pt idx="6">
                  <c:v>72.9</c:v>
                </c:pt>
                <c:pt idx="7">
                  <c:v>69.7</c:v>
                </c:pt>
                <c:pt idx="8">
                  <c:v>70.6</c:v>
                </c:pt>
                <c:pt idx="9">
                  <c:v>75.7</c:v>
                </c:pt>
                <c:pt idx="10">
                  <c:v>73.9</c:v>
                </c:pt>
                <c:pt idx="11">
                  <c:v>71.2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'!$B$89:$M$89</c:f>
              <c:numCache>
                <c:ptCount val="12"/>
                <c:pt idx="0">
                  <c:v>62.4</c:v>
                </c:pt>
                <c:pt idx="1">
                  <c:v>67.8</c:v>
                </c:pt>
                <c:pt idx="2">
                  <c:v>71.9</c:v>
                </c:pt>
                <c:pt idx="3">
                  <c:v>75.5</c:v>
                </c:pt>
                <c:pt idx="4">
                  <c:v>66.9</c:v>
                </c:pt>
                <c:pt idx="5">
                  <c:v>68</c:v>
                </c:pt>
                <c:pt idx="6">
                  <c:v>73.8</c:v>
                </c:pt>
                <c:pt idx="7">
                  <c:v>62.6</c:v>
                </c:pt>
                <c:pt idx="8">
                  <c:v>70</c:v>
                </c:pt>
                <c:pt idx="9">
                  <c:v>73.5</c:v>
                </c:pt>
                <c:pt idx="10">
                  <c:v>66.4</c:v>
                </c:pt>
                <c:pt idx="11">
                  <c:v>64.2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'!$B$90:$M$90</c:f>
              <c:numCache>
                <c:ptCount val="12"/>
                <c:pt idx="0">
                  <c:v>50.6</c:v>
                </c:pt>
              </c:numCache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92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106378</c:v>
                </c:pt>
                <c:pt idx="1">
                  <c:v>73726</c:v>
                </c:pt>
                <c:pt idx="2">
                  <c:v>69159</c:v>
                </c:pt>
                <c:pt idx="3">
                  <c:v>43741</c:v>
                </c:pt>
                <c:pt idx="4">
                  <c:v>42550</c:v>
                </c:pt>
                <c:pt idx="5">
                  <c:v>32954</c:v>
                </c:pt>
                <c:pt idx="6">
                  <c:v>31570</c:v>
                </c:pt>
                <c:pt idx="7">
                  <c:v>29503</c:v>
                </c:pt>
                <c:pt idx="8">
                  <c:v>26878</c:v>
                </c:pt>
                <c:pt idx="9">
                  <c:v>23372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140107</c:v>
                </c:pt>
                <c:pt idx="1">
                  <c:v>100535</c:v>
                </c:pt>
                <c:pt idx="2">
                  <c:v>72911</c:v>
                </c:pt>
                <c:pt idx="3">
                  <c:v>40507</c:v>
                </c:pt>
                <c:pt idx="4">
                  <c:v>25209</c:v>
                </c:pt>
                <c:pt idx="5">
                  <c:v>30572</c:v>
                </c:pt>
                <c:pt idx="6">
                  <c:v>36349</c:v>
                </c:pt>
                <c:pt idx="7">
                  <c:v>40823</c:v>
                </c:pt>
                <c:pt idx="8">
                  <c:v>26011</c:v>
                </c:pt>
                <c:pt idx="9">
                  <c:v>21767</c:v>
                </c:pt>
              </c:numCache>
            </c:numRef>
          </c:val>
        </c:ser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39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平成21年1月入庫高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その他の食料工業品</c:v>
                  </c:pt>
                  <c:pt idx="4">
                    <c:v>その他の機械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缶詰・びん詰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106,378 </c:v>
                  </c:pt>
                  <c:pt idx="1">
                    <c:v>73,726 </c:v>
                  </c:pt>
                  <c:pt idx="2">
                    <c:v>69,159 </c:v>
                  </c:pt>
                  <c:pt idx="3">
                    <c:v>43,741 </c:v>
                  </c:pt>
                  <c:pt idx="4">
                    <c:v>42,550 </c:v>
                  </c:pt>
                  <c:pt idx="5">
                    <c:v>32,954 </c:v>
                  </c:pt>
                  <c:pt idx="6">
                    <c:v>31,570 </c:v>
                  </c:pt>
                  <c:pt idx="7">
                    <c:v>29,503 </c:v>
                  </c:pt>
                  <c:pt idx="8">
                    <c:v>26,878 </c:v>
                  </c:pt>
                  <c:pt idx="9">
                    <c:v>23,372 </c:v>
                  </c:pt>
                  <c:pt idx="10">
                    <c:v>102,672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106378</c:v>
                </c:pt>
                <c:pt idx="1">
                  <c:v>73726</c:v>
                </c:pt>
                <c:pt idx="2">
                  <c:v>69159</c:v>
                </c:pt>
                <c:pt idx="3">
                  <c:v>43741</c:v>
                </c:pt>
                <c:pt idx="4">
                  <c:v>42550</c:v>
                </c:pt>
                <c:pt idx="5">
                  <c:v>32954</c:v>
                </c:pt>
                <c:pt idx="6">
                  <c:v>31570</c:v>
                </c:pt>
                <c:pt idx="7">
                  <c:v>29503</c:v>
                </c:pt>
                <c:pt idx="8">
                  <c:v>26878</c:v>
                </c:pt>
                <c:pt idx="9">
                  <c:v>23372</c:v>
                </c:pt>
                <c:pt idx="10">
                  <c:v>102672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平成20年1月入庫高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その他の食料工業品</c:v>
                  </c:pt>
                  <c:pt idx="4">
                    <c:v>その他の機械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缶詰・びん詰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140,107 </c:v>
                  </c:pt>
                  <c:pt idx="1">
                    <c:v>100,535 </c:v>
                  </c:pt>
                  <c:pt idx="2">
                    <c:v>72,911 </c:v>
                  </c:pt>
                  <c:pt idx="3">
                    <c:v>40,507 </c:v>
                  </c:pt>
                  <c:pt idx="4">
                    <c:v>25,209 </c:v>
                  </c:pt>
                  <c:pt idx="5">
                    <c:v>30,572 </c:v>
                  </c:pt>
                  <c:pt idx="6">
                    <c:v>36,349 </c:v>
                  </c:pt>
                  <c:pt idx="7">
                    <c:v>40,823 </c:v>
                  </c:pt>
                  <c:pt idx="8">
                    <c:v>26,011 </c:v>
                  </c:pt>
                  <c:pt idx="9">
                    <c:v>21,767 </c:v>
                  </c:pt>
                  <c:pt idx="10">
                    <c:v>158,021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140107</c:v>
                </c:pt>
                <c:pt idx="1">
                  <c:v>100535</c:v>
                </c:pt>
                <c:pt idx="2">
                  <c:v>72911</c:v>
                </c:pt>
                <c:pt idx="3">
                  <c:v>40507</c:v>
                </c:pt>
                <c:pt idx="4">
                  <c:v>25209</c:v>
                </c:pt>
                <c:pt idx="5">
                  <c:v>30572</c:v>
                </c:pt>
                <c:pt idx="6">
                  <c:v>36349</c:v>
                </c:pt>
                <c:pt idx="7">
                  <c:v>40823</c:v>
                </c:pt>
                <c:pt idx="8">
                  <c:v>26011</c:v>
                </c:pt>
                <c:pt idx="9">
                  <c:v>21767</c:v>
                </c:pt>
                <c:pt idx="10">
                  <c:v>158021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582,503トン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692,812トン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0.7825</cdr:x>
      <cdr:y>0</cdr:y>
    </cdr:from>
    <cdr:to>
      <cdr:x>0.93125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0.0145</cdr:y>
    </cdr:from>
    <cdr:to>
      <cdr:x>0.97175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0.00575</cdr:y>
    </cdr:from>
    <cdr:to>
      <cdr:x>0.888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0.017</cdr:y>
    </cdr:from>
    <cdr:to>
      <cdr:x>0.98225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0.00875</cdr:y>
    </cdr:from>
    <cdr:to>
      <cdr:x>0.92825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0.1295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0.26475</cdr:y>
    </cdr:from>
    <cdr:to>
      <cdr:x>0.80275</cdr:x>
      <cdr:y>0.45125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524000"/>
          <a:ext cx="2914650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0.45275</cdr:x>
      <cdr:y>0.829</cdr:y>
    </cdr:from>
    <cdr:to>
      <cdr:x>0.751</cdr:x>
      <cdr:y>0.89425</cdr:y>
    </cdr:to>
    <cdr:sp>
      <cdr:nvSpPr>
        <cdr:cNvPr id="4" name="TextBox 5"/>
        <cdr:cNvSpPr txBox="1">
          <a:spLocks noChangeArrowheads="1"/>
        </cdr:cNvSpPr>
      </cdr:nvSpPr>
      <cdr:spPr>
        <a:xfrm>
          <a:off x="4486275" y="4772025"/>
          <a:ext cx="2952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0.129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1，105，873トン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1，161，191トン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</cdr:y>
    </cdr:from>
    <cdr:to>
      <cdr:x>0.90925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006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0.028</cdr:y>
    </cdr:from>
    <cdr:to>
      <cdr:x>0.98225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210300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0.91575</cdr:x>
      <cdr:y>0.28525</cdr:y>
    </cdr:from>
    <cdr:to>
      <cdr:x>1</cdr:x>
      <cdr:y>0.661</cdr:y>
    </cdr:to>
    <cdr:sp>
      <cdr:nvSpPr>
        <cdr:cNvPr id="2" name="TextBox 8"/>
        <cdr:cNvSpPr txBox="1">
          <a:spLocks noChangeArrowheads="1"/>
        </cdr:cNvSpPr>
      </cdr:nvSpPr>
      <cdr:spPr>
        <a:xfrm>
          <a:off x="6886575" y="790575"/>
          <a:ext cx="638175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0.0435</cdr:x>
      <cdr:y>0.427</cdr:y>
    </cdr:from>
    <cdr:to>
      <cdr:x>0.1385</cdr:x>
      <cdr:y>0.50675</cdr:y>
    </cdr:to>
    <cdr:sp>
      <cdr:nvSpPr>
        <cdr:cNvPr id="3" name="TextBox 9"/>
        <cdr:cNvSpPr txBox="1">
          <a:spLocks noChangeArrowheads="1"/>
        </cdr:cNvSpPr>
      </cdr:nvSpPr>
      <cdr:spPr>
        <a:xfrm>
          <a:off x="323850" y="119062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0.008</cdr:y>
    </cdr:from>
    <cdr:to>
      <cdr:x>0.96925</cdr:x>
      <cdr:y>0.10925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19050"/>
          <a:ext cx="1257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0.8985</cdr:x>
      <cdr:y>0.4385</cdr:y>
    </cdr:from>
    <cdr:to>
      <cdr:x>1</cdr:x>
      <cdr:y>0.93975</cdr:y>
    </cdr:to>
    <cdr:sp>
      <cdr:nvSpPr>
        <cdr:cNvPr id="2" name="TextBox 8"/>
        <cdr:cNvSpPr txBox="1">
          <a:spLocks noChangeArrowheads="1"/>
        </cdr:cNvSpPr>
      </cdr:nvSpPr>
      <cdr:spPr>
        <a:xfrm>
          <a:off x="6753225" y="1085850"/>
          <a:ext cx="762000" cy="1247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0.03725</cdr:x>
      <cdr:y>0.75975</cdr:y>
    </cdr:from>
    <cdr:to>
      <cdr:x>0.128</cdr:x>
      <cdr:y>0.84525</cdr:y>
    </cdr:to>
    <cdr:sp>
      <cdr:nvSpPr>
        <cdr:cNvPr id="3" name="TextBox 9"/>
        <cdr:cNvSpPr txBox="1">
          <a:spLocks noChangeArrowheads="1"/>
        </cdr:cNvSpPr>
      </cdr:nvSpPr>
      <cdr:spPr>
        <a:xfrm>
          <a:off x="276225" y="1885950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</cdr:y>
    </cdr:from>
    <cdr:to>
      <cdr:x>1</cdr:x>
      <cdr:y>0.0825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0"/>
          <a:ext cx="1123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0.90675</cdr:x>
      <cdr:y>0.38225</cdr:y>
    </cdr:from>
    <cdr:to>
      <cdr:x>0.99175</cdr:x>
      <cdr:y>0.67575</cdr:y>
    </cdr:to>
    <cdr:sp>
      <cdr:nvSpPr>
        <cdr:cNvPr id="2" name="TextBox 8"/>
        <cdr:cNvSpPr txBox="1">
          <a:spLocks noChangeArrowheads="1"/>
        </cdr:cNvSpPr>
      </cdr:nvSpPr>
      <cdr:spPr>
        <a:xfrm>
          <a:off x="6838950" y="1085850"/>
          <a:ext cx="6381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0.0575</cdr:x>
      <cdr:y>0.625</cdr:y>
    </cdr:from>
    <cdr:to>
      <cdr:x>0.15125</cdr:x>
      <cdr:y>0.701</cdr:y>
    </cdr:to>
    <cdr:sp>
      <cdr:nvSpPr>
        <cdr:cNvPr id="3" name="TextBox 9"/>
        <cdr:cNvSpPr txBox="1">
          <a:spLocks noChangeArrowheads="1"/>
        </cdr:cNvSpPr>
      </cdr:nvSpPr>
      <cdr:spPr>
        <a:xfrm>
          <a:off x="428625" y="1771650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0.8295</cdr:x>
      <cdr:y>0.01375</cdr:y>
    </cdr:from>
    <cdr:to>
      <cdr:x>1</cdr:x>
      <cdr:y>0.08525</cdr:y>
    </cdr:to>
    <cdr:sp>
      <cdr:nvSpPr>
        <cdr:cNvPr id="2" name="TextBox 9"/>
        <cdr:cNvSpPr txBox="1">
          <a:spLocks noChangeArrowheads="1"/>
        </cdr:cNvSpPr>
      </cdr:nvSpPr>
      <cdr:spPr>
        <a:xfrm>
          <a:off x="6229350" y="38100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0.49475</cdr:y>
    </cdr:from>
    <cdr:to>
      <cdr:x>1</cdr:x>
      <cdr:y>0.91725</cdr:y>
    </cdr:to>
    <cdr:sp>
      <cdr:nvSpPr>
        <cdr:cNvPr id="3" name="TextBox 10"/>
        <cdr:cNvSpPr txBox="1">
          <a:spLocks noChangeArrowheads="1"/>
        </cdr:cNvSpPr>
      </cdr:nvSpPr>
      <cdr:spPr>
        <a:xfrm>
          <a:off x="7010400" y="1419225"/>
          <a:ext cx="504825" cy="1219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0.0425</cdr:x>
      <cdr:y>0.67925</cdr:y>
    </cdr:from>
    <cdr:to>
      <cdr:x>0.136</cdr:x>
      <cdr:y>0.75625</cdr:y>
    </cdr:to>
    <cdr:sp>
      <cdr:nvSpPr>
        <cdr:cNvPr id="4" name="TextBox 11"/>
        <cdr:cNvSpPr txBox="1">
          <a:spLocks noChangeArrowheads="1"/>
        </cdr:cNvSpPr>
      </cdr:nvSpPr>
      <cdr:spPr>
        <a:xfrm>
          <a:off x="314325" y="195262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105525" y="0"/>
          <a:ext cx="1533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0.4335</cdr:y>
    </cdr:from>
    <cdr:to>
      <cdr:x>0.9915</cdr:x>
      <cdr:y>0.8375</cdr:y>
    </cdr:to>
    <cdr:sp>
      <cdr:nvSpPr>
        <cdr:cNvPr id="7" name="TextBox 15"/>
        <cdr:cNvSpPr txBox="1">
          <a:spLocks noChangeArrowheads="1"/>
        </cdr:cNvSpPr>
      </cdr:nvSpPr>
      <cdr:spPr>
        <a:xfrm>
          <a:off x="6829425" y="1143000"/>
          <a:ext cx="63817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0.05225</cdr:x>
      <cdr:y>0.528</cdr:y>
    </cdr:from>
    <cdr:to>
      <cdr:x>0.143</cdr:x>
      <cdr:y>0.6065</cdr:y>
    </cdr:to>
    <cdr:sp>
      <cdr:nvSpPr>
        <cdr:cNvPr id="8" name="TextBox 16"/>
        <cdr:cNvSpPr txBox="1">
          <a:spLocks noChangeArrowheads="1"/>
        </cdr:cNvSpPr>
      </cdr:nvSpPr>
      <cdr:spPr>
        <a:xfrm>
          <a:off x="390525" y="140017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２,１５０,６７２㎡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0.021</cdr:y>
    </cdr:from>
    <cdr:to>
      <cdr:x>0.99925</cdr:x>
      <cdr:y>0.125</cdr:y>
    </cdr:to>
    <cdr:sp>
      <cdr:nvSpPr>
        <cdr:cNvPr id="3" name="TextBox 11"/>
        <cdr:cNvSpPr txBox="1">
          <a:spLocks noChangeArrowheads="1"/>
        </cdr:cNvSpPr>
      </cdr:nvSpPr>
      <cdr:spPr>
        <a:xfrm>
          <a:off x="6296025" y="57150"/>
          <a:ext cx="1190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0.91025</cdr:x>
      <cdr:y>0.495</cdr:y>
    </cdr:from>
    <cdr:to>
      <cdr:x>0.99925</cdr:x>
      <cdr:y>0.885</cdr:y>
    </cdr:to>
    <cdr:sp>
      <cdr:nvSpPr>
        <cdr:cNvPr id="4" name="TextBox 12"/>
        <cdr:cNvSpPr txBox="1">
          <a:spLocks noChangeArrowheads="1"/>
        </cdr:cNvSpPr>
      </cdr:nvSpPr>
      <cdr:spPr>
        <a:xfrm>
          <a:off x="6819900" y="1381125"/>
          <a:ext cx="666750" cy="1095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0.05425</cdr:x>
      <cdr:y>0.8825</cdr:y>
    </cdr:from>
    <cdr:to>
      <cdr:x>0.14825</cdr:x>
      <cdr:y>0.9615</cdr:y>
    </cdr:to>
    <cdr:sp>
      <cdr:nvSpPr>
        <cdr:cNvPr id="5" name="TextBox 13"/>
        <cdr:cNvSpPr txBox="1">
          <a:spLocks noChangeArrowheads="1"/>
        </cdr:cNvSpPr>
      </cdr:nvSpPr>
      <cdr:spPr>
        <a:xfrm>
          <a:off x="400050" y="246697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200775" y="190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0.9105</cdr:x>
      <cdr:y>0.35375</cdr:y>
    </cdr:from>
    <cdr:to>
      <cdr:x>0.998</cdr:x>
      <cdr:y>0.661</cdr:y>
    </cdr:to>
    <cdr:sp>
      <cdr:nvSpPr>
        <cdr:cNvPr id="6" name="TextBox 13"/>
        <cdr:cNvSpPr txBox="1">
          <a:spLocks noChangeArrowheads="1"/>
        </cdr:cNvSpPr>
      </cdr:nvSpPr>
      <cdr:spPr>
        <a:xfrm>
          <a:off x="6915150" y="962025"/>
          <a:ext cx="6667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0.041</cdr:x>
      <cdr:y>0.63</cdr:y>
    </cdr:from>
    <cdr:to>
      <cdr:x>0.13025</cdr:x>
      <cdr:y>0.70725</cdr:y>
    </cdr:to>
    <cdr:sp>
      <cdr:nvSpPr>
        <cdr:cNvPr id="7" name="TextBox 14"/>
        <cdr:cNvSpPr txBox="1">
          <a:spLocks noChangeArrowheads="1"/>
        </cdr:cNvSpPr>
      </cdr:nvSpPr>
      <cdr:spPr>
        <a:xfrm>
          <a:off x="304800" y="17145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400800" y="28575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0.511</cdr:y>
    </cdr:from>
    <cdr:to>
      <cdr:x>1</cdr:x>
      <cdr:y>0.80775</cdr:y>
    </cdr:to>
    <cdr:sp>
      <cdr:nvSpPr>
        <cdr:cNvPr id="9" name="TextBox 16"/>
        <cdr:cNvSpPr txBox="1">
          <a:spLocks noChangeArrowheads="1"/>
        </cdr:cNvSpPr>
      </cdr:nvSpPr>
      <cdr:spPr>
        <a:xfrm>
          <a:off x="7086600" y="1371600"/>
          <a:ext cx="50482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0.0435</cdr:x>
      <cdr:y>0.58</cdr:y>
    </cdr:from>
    <cdr:to>
      <cdr:x>0.1325</cdr:x>
      <cdr:y>0.65825</cdr:y>
    </cdr:to>
    <cdr:sp>
      <cdr:nvSpPr>
        <cdr:cNvPr id="10" name="TextBox 17"/>
        <cdr:cNvSpPr txBox="1">
          <a:spLocks noChangeArrowheads="1"/>
        </cdr:cNvSpPr>
      </cdr:nvSpPr>
      <cdr:spPr>
        <a:xfrm>
          <a:off x="323850" y="15621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0.00375</cdr:y>
    </cdr:from>
    <cdr:to>
      <cdr:x>1</cdr:x>
      <cdr:y>0.10875</cdr:y>
    </cdr:to>
    <cdr:sp>
      <cdr:nvSpPr>
        <cdr:cNvPr id="7" name="TextBox 14"/>
        <cdr:cNvSpPr txBox="1">
          <a:spLocks noChangeArrowheads="1"/>
        </cdr:cNvSpPr>
      </cdr:nvSpPr>
      <cdr:spPr>
        <a:xfrm>
          <a:off x="6324600" y="9525"/>
          <a:ext cx="1285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0.88575</cdr:x>
      <cdr:y>0.3535</cdr:y>
    </cdr:from>
    <cdr:to>
      <cdr:x>0.9845</cdr:x>
      <cdr:y>0.618</cdr:y>
    </cdr:to>
    <cdr:sp>
      <cdr:nvSpPr>
        <cdr:cNvPr id="8" name="TextBox 15"/>
        <cdr:cNvSpPr txBox="1">
          <a:spLocks noChangeArrowheads="1"/>
        </cdr:cNvSpPr>
      </cdr:nvSpPr>
      <cdr:spPr>
        <a:xfrm>
          <a:off x="6734175" y="971550"/>
          <a:ext cx="7524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0.04525</cdr:x>
      <cdr:y>0.53925</cdr:y>
    </cdr:from>
    <cdr:to>
      <cdr:x>0.13525</cdr:x>
      <cdr:y>0.6165</cdr:y>
    </cdr:to>
    <cdr:sp>
      <cdr:nvSpPr>
        <cdr:cNvPr id="9" name="TextBox 16"/>
        <cdr:cNvSpPr txBox="1">
          <a:spLocks noChangeArrowheads="1"/>
        </cdr:cNvSpPr>
      </cdr:nvSpPr>
      <cdr:spPr>
        <a:xfrm>
          <a:off x="342900" y="147637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24600" y="38100"/>
          <a:ext cx="1219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0.48775</cdr:y>
    </cdr:from>
    <cdr:to>
      <cdr:x>0.999</cdr:x>
      <cdr:y>0.892</cdr:y>
    </cdr:to>
    <cdr:sp>
      <cdr:nvSpPr>
        <cdr:cNvPr id="9" name="TextBox 16"/>
        <cdr:cNvSpPr txBox="1">
          <a:spLocks noChangeArrowheads="1"/>
        </cdr:cNvSpPr>
      </cdr:nvSpPr>
      <cdr:spPr>
        <a:xfrm>
          <a:off x="6981825" y="1314450"/>
          <a:ext cx="542925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0.0475</cdr:x>
      <cdr:y>0.79275</cdr:y>
    </cdr:from>
    <cdr:to>
      <cdr:x>0.1375</cdr:x>
      <cdr:y>0.87</cdr:y>
    </cdr:to>
    <cdr:sp>
      <cdr:nvSpPr>
        <cdr:cNvPr id="10" name="TextBox 17"/>
        <cdr:cNvSpPr txBox="1">
          <a:spLocks noChangeArrowheads="1"/>
        </cdr:cNvSpPr>
      </cdr:nvSpPr>
      <cdr:spPr>
        <a:xfrm>
          <a:off x="352425" y="21336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19050"/>
          <a:ext cx="1285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</cdr:x>
      <cdr:y>0.57125</cdr:y>
    </cdr:from>
    <cdr:to>
      <cdr:x>0.9995</cdr:x>
      <cdr:y>0.917</cdr:y>
    </cdr:to>
    <cdr:sp>
      <cdr:nvSpPr>
        <cdr:cNvPr id="9" name="TextBox 15"/>
        <cdr:cNvSpPr txBox="1">
          <a:spLocks noChangeArrowheads="1"/>
        </cdr:cNvSpPr>
      </cdr:nvSpPr>
      <cdr:spPr>
        <a:xfrm>
          <a:off x="6953250" y="1533525"/>
          <a:ext cx="561975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0.046</cdr:x>
      <cdr:y>0.72525</cdr:y>
    </cdr:from>
    <cdr:to>
      <cdr:x>0.13625</cdr:x>
      <cdr:y>0.80325</cdr:y>
    </cdr:to>
    <cdr:sp>
      <cdr:nvSpPr>
        <cdr:cNvPr id="10" name="TextBox 16"/>
        <cdr:cNvSpPr txBox="1">
          <a:spLocks noChangeArrowheads="1"/>
        </cdr:cNvSpPr>
      </cdr:nvSpPr>
      <cdr:spPr>
        <a:xfrm>
          <a:off x="342900" y="19431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267450" y="28575"/>
          <a:ext cx="1266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0.89775</cdr:x>
      <cdr:y>0.5215</cdr:y>
    </cdr:from>
    <cdr:to>
      <cdr:x>0.9995</cdr:x>
      <cdr:y>0.844</cdr:y>
    </cdr:to>
    <cdr:sp>
      <cdr:nvSpPr>
        <cdr:cNvPr id="8" name="TextBox 15"/>
        <cdr:cNvSpPr txBox="1">
          <a:spLocks noChangeArrowheads="1"/>
        </cdr:cNvSpPr>
      </cdr:nvSpPr>
      <cdr:spPr>
        <a:xfrm>
          <a:off x="6762750" y="1447800"/>
          <a:ext cx="762000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0.04625</cdr:x>
      <cdr:y>0.82575</cdr:y>
    </cdr:from>
    <cdr:to>
      <cdr:x>0.136</cdr:x>
      <cdr:y>0.901</cdr:y>
    </cdr:to>
    <cdr:sp>
      <cdr:nvSpPr>
        <cdr:cNvPr id="9" name="TextBox 16"/>
        <cdr:cNvSpPr txBox="1">
          <a:spLocks noChangeArrowheads="1"/>
        </cdr:cNvSpPr>
      </cdr:nvSpPr>
      <cdr:spPr>
        <a:xfrm>
          <a:off x="342900" y="2295525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</cdr:y>
    </cdr:from>
    <cdr:to>
      <cdr:x>1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47700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0.89475</cdr:x>
      <cdr:y>0.38425</cdr:y>
    </cdr:from>
    <cdr:to>
      <cdr:x>0.992</cdr:x>
      <cdr:y>0.77625</cdr:y>
    </cdr:to>
    <cdr:sp>
      <cdr:nvSpPr>
        <cdr:cNvPr id="9" name="TextBox 16"/>
        <cdr:cNvSpPr txBox="1">
          <a:spLocks noChangeArrowheads="1"/>
        </cdr:cNvSpPr>
      </cdr:nvSpPr>
      <cdr:spPr>
        <a:xfrm>
          <a:off x="6800850" y="1038225"/>
          <a:ext cx="742950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0.0455</cdr:x>
      <cdr:y>0.5735</cdr:y>
    </cdr:from>
    <cdr:to>
      <cdr:x>0.135</cdr:x>
      <cdr:y>0.651</cdr:y>
    </cdr:to>
    <cdr:sp>
      <cdr:nvSpPr>
        <cdr:cNvPr id="10" name="TextBox 17"/>
        <cdr:cNvSpPr txBox="1">
          <a:spLocks noChangeArrowheads="1"/>
        </cdr:cNvSpPr>
      </cdr:nvSpPr>
      <cdr:spPr>
        <a:xfrm>
          <a:off x="342900" y="155257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334125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0.90975</cdr:x>
      <cdr:y>0.4005</cdr:y>
    </cdr:from>
    <cdr:to>
      <cdr:x>0.98275</cdr:x>
      <cdr:y>0.69975</cdr:y>
    </cdr:to>
    <cdr:sp>
      <cdr:nvSpPr>
        <cdr:cNvPr id="9" name="TextBox 21"/>
        <cdr:cNvSpPr txBox="1">
          <a:spLocks noChangeArrowheads="1"/>
        </cdr:cNvSpPr>
      </cdr:nvSpPr>
      <cdr:spPr>
        <a:xfrm>
          <a:off x="6905625" y="1085850"/>
          <a:ext cx="55245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0.038</cdr:x>
      <cdr:y>0.54675</cdr:y>
    </cdr:from>
    <cdr:to>
      <cdr:x>0.127</cdr:x>
      <cdr:y>0.62475</cdr:y>
    </cdr:to>
    <cdr:sp>
      <cdr:nvSpPr>
        <cdr:cNvPr id="10" name="TextBox 23"/>
        <cdr:cNvSpPr txBox="1">
          <a:spLocks noChangeArrowheads="1"/>
        </cdr:cNvSpPr>
      </cdr:nvSpPr>
      <cdr:spPr>
        <a:xfrm>
          <a:off x="285750" y="14859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343650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0.92525</cdr:x>
      <cdr:y>0.2365</cdr:y>
    </cdr:from>
    <cdr:to>
      <cdr:x>0.99725</cdr:x>
      <cdr:y>0.5035</cdr:y>
    </cdr:to>
    <cdr:sp>
      <cdr:nvSpPr>
        <cdr:cNvPr id="9" name="TextBox 21"/>
        <cdr:cNvSpPr txBox="1">
          <a:spLocks noChangeArrowheads="1"/>
        </cdr:cNvSpPr>
      </cdr:nvSpPr>
      <cdr:spPr>
        <a:xfrm>
          <a:off x="7038975" y="657225"/>
          <a:ext cx="5524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0.0505</cdr:x>
      <cdr:y>0.5815</cdr:y>
    </cdr:from>
    <cdr:to>
      <cdr:x>0.14025</cdr:x>
      <cdr:y>0.65725</cdr:y>
    </cdr:to>
    <cdr:sp>
      <cdr:nvSpPr>
        <cdr:cNvPr id="10" name="TextBox 22"/>
        <cdr:cNvSpPr txBox="1">
          <a:spLocks noChangeArrowheads="1"/>
        </cdr:cNvSpPr>
      </cdr:nvSpPr>
      <cdr:spPr>
        <a:xfrm>
          <a:off x="381000" y="1619250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0.982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743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0.88625</cdr:x>
      <cdr:y>0.39625</cdr:y>
    </cdr:from>
    <cdr:to>
      <cdr:x>0.99625</cdr:x>
      <cdr:y>0.803</cdr:y>
    </cdr:to>
    <cdr:sp>
      <cdr:nvSpPr>
        <cdr:cNvPr id="9" name="TextBox 15"/>
        <cdr:cNvSpPr txBox="1">
          <a:spLocks noChangeArrowheads="1"/>
        </cdr:cNvSpPr>
      </cdr:nvSpPr>
      <cdr:spPr>
        <a:xfrm>
          <a:off x="6686550" y="1104900"/>
          <a:ext cx="828675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0.04675</cdr:x>
      <cdr:y>0.59975</cdr:y>
    </cdr:from>
    <cdr:to>
      <cdr:x>0.1375</cdr:x>
      <cdr:y>0.67425</cdr:y>
    </cdr:to>
    <cdr:sp>
      <cdr:nvSpPr>
        <cdr:cNvPr id="10" name="TextBox 16"/>
        <cdr:cNvSpPr txBox="1">
          <a:spLocks noChangeArrowheads="1"/>
        </cdr:cNvSpPr>
      </cdr:nvSpPr>
      <cdr:spPr>
        <a:xfrm>
          <a:off x="352425" y="1676400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</cdr:x>
      <cdr:y>0.01125</cdr:y>
    </cdr:from>
    <cdr:to>
      <cdr:x>1</cdr:x>
      <cdr:y>0.0905</cdr:y>
    </cdr:to>
    <cdr:sp>
      <cdr:nvSpPr>
        <cdr:cNvPr id="7" name="TextBox 7"/>
        <cdr:cNvSpPr txBox="1">
          <a:spLocks noChangeArrowheads="1"/>
        </cdr:cNvSpPr>
      </cdr:nvSpPr>
      <cdr:spPr>
        <a:xfrm>
          <a:off x="6296025" y="28575"/>
          <a:ext cx="1257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0.92025</cdr:x>
      <cdr:y>0.38475</cdr:y>
    </cdr:from>
    <cdr:to>
      <cdr:x>0.9995</cdr:x>
      <cdr:y>0.74075</cdr:y>
    </cdr:to>
    <cdr:sp>
      <cdr:nvSpPr>
        <cdr:cNvPr id="8" name="TextBox 14"/>
        <cdr:cNvSpPr txBox="1">
          <a:spLocks noChangeArrowheads="1"/>
        </cdr:cNvSpPr>
      </cdr:nvSpPr>
      <cdr:spPr>
        <a:xfrm>
          <a:off x="6943725" y="1019175"/>
          <a:ext cx="600075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0.04475</cdr:x>
      <cdr:y>0.4395</cdr:y>
    </cdr:from>
    <cdr:to>
      <cdr:x>0.13475</cdr:x>
      <cdr:y>0.5195</cdr:y>
    </cdr:to>
    <cdr:sp>
      <cdr:nvSpPr>
        <cdr:cNvPr id="9" name="TextBox 15"/>
        <cdr:cNvSpPr txBox="1">
          <a:spLocks noChangeArrowheads="1"/>
        </cdr:cNvSpPr>
      </cdr:nvSpPr>
      <cdr:spPr>
        <a:xfrm>
          <a:off x="333375" y="116205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381750" y="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0.89025</cdr:x>
      <cdr:y>0.29025</cdr:y>
    </cdr:from>
    <cdr:to>
      <cdr:x>0.998</cdr:x>
      <cdr:y>0.60575</cdr:y>
    </cdr:to>
    <cdr:sp>
      <cdr:nvSpPr>
        <cdr:cNvPr id="8" name="TextBox 14"/>
        <cdr:cNvSpPr txBox="1">
          <a:spLocks noChangeArrowheads="1"/>
        </cdr:cNvSpPr>
      </cdr:nvSpPr>
      <cdr:spPr>
        <a:xfrm>
          <a:off x="6724650" y="809625"/>
          <a:ext cx="81915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0.04575</cdr:x>
      <cdr:y>0.691</cdr:y>
    </cdr:from>
    <cdr:to>
      <cdr:x>0.13525</cdr:x>
      <cdr:y>0.765</cdr:y>
    </cdr:to>
    <cdr:sp>
      <cdr:nvSpPr>
        <cdr:cNvPr id="9" name="TextBox 15"/>
        <cdr:cNvSpPr txBox="1">
          <a:spLocks noChangeArrowheads="1"/>
        </cdr:cNvSpPr>
      </cdr:nvSpPr>
      <cdr:spPr>
        <a:xfrm>
          <a:off x="342900" y="19431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48425" y="19050"/>
          <a:ext cx="1019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0.43075</cdr:y>
    </cdr:from>
    <cdr:to>
      <cdr:x>0.9975</cdr:x>
      <cdr:y>0.77575</cdr:y>
    </cdr:to>
    <cdr:sp>
      <cdr:nvSpPr>
        <cdr:cNvPr id="2" name="TextBox 10"/>
        <cdr:cNvSpPr txBox="1">
          <a:spLocks noChangeArrowheads="1"/>
        </cdr:cNvSpPr>
      </cdr:nvSpPr>
      <cdr:spPr>
        <a:xfrm>
          <a:off x="6962775" y="1228725"/>
          <a:ext cx="495300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0.05175</cdr:x>
      <cdr:y>0.846</cdr:y>
    </cdr:from>
    <cdr:to>
      <cdr:x>0.148</cdr:x>
      <cdr:y>0.92875</cdr:y>
    </cdr:to>
    <cdr:sp>
      <cdr:nvSpPr>
        <cdr:cNvPr id="3" name="TextBox 11"/>
        <cdr:cNvSpPr txBox="1">
          <a:spLocks noChangeArrowheads="1"/>
        </cdr:cNvSpPr>
      </cdr:nvSpPr>
      <cdr:spPr>
        <a:xfrm>
          <a:off x="381000" y="240982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62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0.87875</cdr:x>
      <cdr:y>0.37425</cdr:y>
    </cdr:from>
    <cdr:to>
      <cdr:x>0.9995</cdr:x>
      <cdr:y>0.86325</cdr:y>
    </cdr:to>
    <cdr:sp>
      <cdr:nvSpPr>
        <cdr:cNvPr id="2" name="TextBox 8"/>
        <cdr:cNvSpPr txBox="1">
          <a:spLocks noChangeArrowheads="1"/>
        </cdr:cNvSpPr>
      </cdr:nvSpPr>
      <cdr:spPr>
        <a:xfrm>
          <a:off x="6553200" y="1047750"/>
          <a:ext cx="904875" cy="1371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0.05175</cdr:x>
      <cdr:y>0.4705</cdr:y>
    </cdr:from>
    <cdr:to>
      <cdr:x>0.14825</cdr:x>
      <cdr:y>0.55425</cdr:y>
    </cdr:to>
    <cdr:sp>
      <cdr:nvSpPr>
        <cdr:cNvPr id="3" name="TextBox 9"/>
        <cdr:cNvSpPr txBox="1">
          <a:spLocks noChangeArrowheads="1"/>
        </cdr:cNvSpPr>
      </cdr:nvSpPr>
      <cdr:spPr>
        <a:xfrm>
          <a:off x="381000" y="1314450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0"/>
          <a:ext cx="1162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0.897</cdr:x>
      <cdr:y>0.33</cdr:y>
    </cdr:from>
    <cdr:to>
      <cdr:x>1</cdr:x>
      <cdr:y>0.54825</cdr:y>
    </cdr:to>
    <cdr:sp>
      <cdr:nvSpPr>
        <cdr:cNvPr id="2" name="TextBox 8"/>
        <cdr:cNvSpPr txBox="1">
          <a:spLocks noChangeArrowheads="1"/>
        </cdr:cNvSpPr>
      </cdr:nvSpPr>
      <cdr:spPr>
        <a:xfrm>
          <a:off x="6696075" y="942975"/>
          <a:ext cx="7715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0.04325</cdr:x>
      <cdr:y>0.75425</cdr:y>
    </cdr:from>
    <cdr:to>
      <cdr:x>0.141</cdr:x>
      <cdr:y>0.81725</cdr:y>
    </cdr:to>
    <cdr:sp>
      <cdr:nvSpPr>
        <cdr:cNvPr id="3" name="TextBox 9"/>
        <cdr:cNvSpPr txBox="1">
          <a:spLocks noChangeArrowheads="1"/>
        </cdr:cNvSpPr>
      </cdr:nvSpPr>
      <cdr:spPr>
        <a:xfrm>
          <a:off x="314325" y="215265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D8" sqref="D8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0" t="s">
        <v>148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232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163</v>
      </c>
      <c r="C6" s="319"/>
      <c r="D6" s="321" t="s">
        <v>164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144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145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146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147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88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150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151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152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149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153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154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155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156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157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158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161</v>
      </c>
      <c r="E35" s="284" t="s">
        <v>162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159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160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4" t="s">
        <v>165</v>
      </c>
      <c r="B42" s="445"/>
      <c r="C42" s="445"/>
      <c r="D42" s="445"/>
      <c r="E42" s="445"/>
      <c r="F42" s="445"/>
      <c r="G42" s="445"/>
      <c r="H42" s="446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225</v>
      </c>
      <c r="D21" s="83" t="s">
        <v>207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5" t="s">
        <v>185</v>
      </c>
      <c r="C22" s="9">
        <v>28136</v>
      </c>
      <c r="D22" s="9">
        <v>27053</v>
      </c>
      <c r="E22" s="118">
        <v>105.2</v>
      </c>
      <c r="F22" s="43">
        <f>SUM(C22/D22*100)</f>
        <v>104.0032528739881</v>
      </c>
      <c r="G22" s="105"/>
    </row>
    <row r="23" spans="1:7" ht="13.5">
      <c r="A23" s="104">
        <v>2</v>
      </c>
      <c r="B23" s="175" t="s">
        <v>171</v>
      </c>
      <c r="C23" s="9">
        <v>10385</v>
      </c>
      <c r="D23" s="9">
        <v>9787</v>
      </c>
      <c r="E23" s="118">
        <v>99.8</v>
      </c>
      <c r="F23" s="43">
        <f>SUM(C23/D23*100)</f>
        <v>106.11014611218963</v>
      </c>
      <c r="G23" s="105"/>
    </row>
    <row r="24" spans="1:7" ht="13.5">
      <c r="A24" s="104">
        <v>3</v>
      </c>
      <c r="B24" s="175" t="s">
        <v>220</v>
      </c>
      <c r="C24" s="9">
        <v>8789</v>
      </c>
      <c r="D24" s="9">
        <v>4868</v>
      </c>
      <c r="E24" s="118">
        <v>90</v>
      </c>
      <c r="F24" s="43">
        <f aca="true" t="shared" si="0" ref="F24:F32">SUM(C24/D24*100)</f>
        <v>180.54642563681182</v>
      </c>
      <c r="G24" s="105"/>
    </row>
    <row r="25" spans="1:7" ht="13.5">
      <c r="A25" s="104">
        <v>4</v>
      </c>
      <c r="B25" s="421" t="s">
        <v>169</v>
      </c>
      <c r="C25" s="9">
        <v>5371</v>
      </c>
      <c r="D25" s="9">
        <v>6206</v>
      </c>
      <c r="E25" s="118">
        <v>47.5</v>
      </c>
      <c r="F25" s="43">
        <f t="shared" si="0"/>
        <v>86.54527876248791</v>
      </c>
      <c r="G25" s="105"/>
    </row>
    <row r="26" spans="1:7" ht="13.5" customHeight="1">
      <c r="A26" s="104">
        <v>5</v>
      </c>
      <c r="B26" s="175" t="s">
        <v>182</v>
      </c>
      <c r="C26" s="9">
        <v>5323</v>
      </c>
      <c r="D26" s="9">
        <v>4899</v>
      </c>
      <c r="E26" s="118">
        <v>103.3</v>
      </c>
      <c r="F26" s="43">
        <f t="shared" si="0"/>
        <v>108.65482751581956</v>
      </c>
      <c r="G26" s="105"/>
    </row>
    <row r="27" spans="1:7" ht="13.5" customHeight="1">
      <c r="A27" s="104">
        <v>6</v>
      </c>
      <c r="B27" s="175" t="s">
        <v>173</v>
      </c>
      <c r="C27" s="9">
        <v>5018</v>
      </c>
      <c r="D27" s="9">
        <v>4697</v>
      </c>
      <c r="E27" s="118">
        <v>97.5</v>
      </c>
      <c r="F27" s="43">
        <f t="shared" si="0"/>
        <v>106.83414945710028</v>
      </c>
      <c r="G27" s="105"/>
    </row>
    <row r="28" spans="1:7" ht="13.5" customHeight="1">
      <c r="A28" s="104">
        <v>7</v>
      </c>
      <c r="B28" s="175" t="s">
        <v>223</v>
      </c>
      <c r="C28" s="110">
        <v>4715</v>
      </c>
      <c r="D28" s="110">
        <v>4214</v>
      </c>
      <c r="E28" s="118">
        <v>100.1</v>
      </c>
      <c r="F28" s="43">
        <f t="shared" si="0"/>
        <v>111.8889416231609</v>
      </c>
      <c r="G28" s="105"/>
    </row>
    <row r="29" spans="1:7" ht="13.5" customHeight="1">
      <c r="A29" s="104">
        <v>8</v>
      </c>
      <c r="B29" s="175" t="s">
        <v>181</v>
      </c>
      <c r="C29" s="110">
        <v>4585</v>
      </c>
      <c r="D29" s="110">
        <v>7543</v>
      </c>
      <c r="E29" s="118">
        <v>83.4</v>
      </c>
      <c r="F29" s="43">
        <f t="shared" si="0"/>
        <v>60.78483362057536</v>
      </c>
      <c r="G29" s="105"/>
    </row>
    <row r="30" spans="1:7" ht="13.5" customHeight="1">
      <c r="A30" s="104">
        <v>9</v>
      </c>
      <c r="B30" s="175" t="s">
        <v>176</v>
      </c>
      <c r="C30" s="110">
        <v>4352</v>
      </c>
      <c r="D30" s="110">
        <v>4063</v>
      </c>
      <c r="E30" s="118">
        <v>94.2</v>
      </c>
      <c r="F30" s="43">
        <f t="shared" si="0"/>
        <v>107.11297071129707</v>
      </c>
      <c r="G30" s="105"/>
    </row>
    <row r="31" spans="1:7" ht="13.5" customHeight="1" thickBot="1">
      <c r="A31" s="106">
        <v>10</v>
      </c>
      <c r="B31" s="175" t="s">
        <v>166</v>
      </c>
      <c r="C31" s="107">
        <v>4304</v>
      </c>
      <c r="D31" s="107">
        <v>5030</v>
      </c>
      <c r="E31" s="119">
        <v>95.3</v>
      </c>
      <c r="F31" s="43">
        <f t="shared" si="0"/>
        <v>85.56660039761431</v>
      </c>
      <c r="G31" s="108"/>
    </row>
    <row r="32" spans="1:7" ht="13.5" customHeight="1" thickBot="1">
      <c r="A32" s="89"/>
      <c r="B32" s="90" t="s">
        <v>80</v>
      </c>
      <c r="C32" s="91">
        <v>93525</v>
      </c>
      <c r="D32" s="91">
        <v>90058</v>
      </c>
      <c r="E32" s="92">
        <v>92.2</v>
      </c>
      <c r="F32" s="116">
        <f t="shared" si="0"/>
        <v>103.84974127784317</v>
      </c>
      <c r="G32" s="130">
        <v>67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225</v>
      </c>
      <c r="D53" s="83" t="s">
        <v>207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5" t="s">
        <v>115</v>
      </c>
      <c r="C54" s="9">
        <v>179250</v>
      </c>
      <c r="D54" s="9">
        <v>191970</v>
      </c>
      <c r="E54" s="43">
        <v>102.3</v>
      </c>
      <c r="F54" s="43">
        <f aca="true" t="shared" si="1" ref="F54:F64">SUM(C54/D54*100)</f>
        <v>93.37396468198156</v>
      </c>
      <c r="G54" s="105"/>
    </row>
    <row r="55" spans="1:7" ht="13.5">
      <c r="A55" s="104">
        <v>2</v>
      </c>
      <c r="B55" s="175" t="s">
        <v>174</v>
      </c>
      <c r="C55" s="9">
        <v>24156</v>
      </c>
      <c r="D55" s="9">
        <v>19555</v>
      </c>
      <c r="E55" s="43">
        <v>100</v>
      </c>
      <c r="F55" s="43">
        <f t="shared" si="1"/>
        <v>123.5285093326515</v>
      </c>
      <c r="G55" s="105"/>
    </row>
    <row r="56" spans="1:7" ht="13.5">
      <c r="A56" s="104">
        <v>3</v>
      </c>
      <c r="B56" s="175" t="s">
        <v>184</v>
      </c>
      <c r="C56" s="9">
        <v>17039</v>
      </c>
      <c r="D56" s="9">
        <v>19765</v>
      </c>
      <c r="E56" s="43">
        <v>110.7</v>
      </c>
      <c r="F56" s="43">
        <f t="shared" si="1"/>
        <v>86.20794333417658</v>
      </c>
      <c r="G56" s="105"/>
    </row>
    <row r="57" spans="1:7" ht="13.5">
      <c r="A57" s="104">
        <v>4</v>
      </c>
      <c r="B57" s="176" t="s">
        <v>171</v>
      </c>
      <c r="C57" s="9">
        <v>14981</v>
      </c>
      <c r="D57" s="9">
        <v>16635</v>
      </c>
      <c r="E57" s="43">
        <v>95.3</v>
      </c>
      <c r="F57" s="43">
        <f t="shared" si="1"/>
        <v>90.05710850616171</v>
      </c>
      <c r="G57" s="105"/>
    </row>
    <row r="58" spans="1:7" ht="13.5">
      <c r="A58" s="104">
        <v>5</v>
      </c>
      <c r="B58" s="176" t="s">
        <v>181</v>
      </c>
      <c r="C58" s="9">
        <v>10797</v>
      </c>
      <c r="D58" s="9">
        <v>6409</v>
      </c>
      <c r="E58" s="43">
        <v>104</v>
      </c>
      <c r="F58" s="43">
        <f t="shared" si="1"/>
        <v>168.4662193789983</v>
      </c>
      <c r="G58" s="105"/>
    </row>
    <row r="59" spans="1:7" ht="13.5">
      <c r="A59" s="104">
        <v>6</v>
      </c>
      <c r="B59" s="176" t="s">
        <v>173</v>
      </c>
      <c r="C59" s="9">
        <v>6468</v>
      </c>
      <c r="D59" s="9">
        <v>8669</v>
      </c>
      <c r="E59" s="43">
        <v>111.8</v>
      </c>
      <c r="F59" s="43">
        <f t="shared" si="1"/>
        <v>74.61068173953166</v>
      </c>
      <c r="G59" s="105"/>
    </row>
    <row r="60" spans="1:7" ht="13.5">
      <c r="A60" s="104">
        <v>7</v>
      </c>
      <c r="B60" s="176" t="s">
        <v>219</v>
      </c>
      <c r="C60" s="9">
        <v>6424</v>
      </c>
      <c r="D60" s="9">
        <v>417</v>
      </c>
      <c r="E60" s="153">
        <v>91.7</v>
      </c>
      <c r="F60" s="43">
        <f t="shared" si="1"/>
        <v>1540.52757793765</v>
      </c>
      <c r="G60" s="105"/>
    </row>
    <row r="61" spans="1:7" ht="13.5">
      <c r="A61" s="104">
        <v>8</v>
      </c>
      <c r="B61" s="176" t="s">
        <v>166</v>
      </c>
      <c r="C61" s="9">
        <v>4835</v>
      </c>
      <c r="D61" s="9">
        <v>4014</v>
      </c>
      <c r="E61" s="43">
        <v>96.7</v>
      </c>
      <c r="F61" s="43">
        <f t="shared" si="1"/>
        <v>120.45341305430992</v>
      </c>
      <c r="G61" s="105"/>
    </row>
    <row r="62" spans="1:7" ht="13.5">
      <c r="A62" s="104">
        <v>9</v>
      </c>
      <c r="B62" s="176" t="s">
        <v>120</v>
      </c>
      <c r="C62" s="9">
        <v>4452</v>
      </c>
      <c r="D62" s="9">
        <v>2748</v>
      </c>
      <c r="E62" s="43">
        <v>95.3</v>
      </c>
      <c r="F62" s="43">
        <f t="shared" si="1"/>
        <v>162.00873362445412</v>
      </c>
      <c r="G62" s="105"/>
    </row>
    <row r="63" spans="1:8" ht="14.25" thickBot="1">
      <c r="A63" s="109">
        <v>10</v>
      </c>
      <c r="B63" s="176" t="s">
        <v>182</v>
      </c>
      <c r="C63" s="110">
        <v>3364</v>
      </c>
      <c r="D63" s="110">
        <v>3156</v>
      </c>
      <c r="E63" s="111">
        <v>117.3</v>
      </c>
      <c r="F63" s="43">
        <f t="shared" si="1"/>
        <v>106.59062103929024</v>
      </c>
      <c r="G63" s="113"/>
      <c r="H63" s="21"/>
    </row>
    <row r="64" spans="1:7" ht="14.25" thickBot="1">
      <c r="A64" s="89"/>
      <c r="B64" s="114" t="s">
        <v>83</v>
      </c>
      <c r="C64" s="115">
        <v>284534</v>
      </c>
      <c r="D64" s="115">
        <v>291519</v>
      </c>
      <c r="E64" s="116">
        <v>101.8</v>
      </c>
      <c r="F64" s="116">
        <f t="shared" si="1"/>
        <v>97.60392976101043</v>
      </c>
      <c r="G64" s="130">
        <v>41.6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225</v>
      </c>
      <c r="D21" s="83" t="s">
        <v>207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5" t="s">
        <v>168</v>
      </c>
      <c r="C22" s="9">
        <v>39889</v>
      </c>
      <c r="D22" s="9">
        <v>48991</v>
      </c>
      <c r="E22" s="43">
        <v>90.1</v>
      </c>
      <c r="F22" s="43">
        <f>SUM(C22/D22*100)</f>
        <v>81.42107734073606</v>
      </c>
      <c r="G22" s="105"/>
    </row>
    <row r="23" spans="1:7" ht="13.5">
      <c r="A23" s="28">
        <v>2</v>
      </c>
      <c r="B23" s="175" t="s">
        <v>180</v>
      </c>
      <c r="C23" s="9">
        <v>38562</v>
      </c>
      <c r="D23" s="9">
        <v>35098</v>
      </c>
      <c r="E23" s="43">
        <v>115.1</v>
      </c>
      <c r="F23" s="43">
        <f aca="true" t="shared" si="0" ref="F23:F32">SUM(C23/D23*100)</f>
        <v>109.8695082340874</v>
      </c>
      <c r="G23" s="105"/>
    </row>
    <row r="24" spans="1:7" ht="13.5" customHeight="1">
      <c r="A24" s="28">
        <v>3</v>
      </c>
      <c r="B24" s="175" t="s">
        <v>174</v>
      </c>
      <c r="C24" s="9">
        <v>29151</v>
      </c>
      <c r="D24" s="9">
        <v>15301</v>
      </c>
      <c r="E24" s="43">
        <v>112.9</v>
      </c>
      <c r="F24" s="43">
        <f t="shared" si="0"/>
        <v>190.51695967583817</v>
      </c>
      <c r="G24" s="105"/>
    </row>
    <row r="25" spans="1:7" ht="13.5">
      <c r="A25" s="28">
        <v>4</v>
      </c>
      <c r="B25" s="175" t="s">
        <v>183</v>
      </c>
      <c r="C25" s="9">
        <v>27750</v>
      </c>
      <c r="D25" s="9">
        <v>38689</v>
      </c>
      <c r="E25" s="43">
        <v>82.9</v>
      </c>
      <c r="F25" s="43">
        <f t="shared" si="0"/>
        <v>71.72581353873194</v>
      </c>
      <c r="G25" s="105"/>
    </row>
    <row r="26" spans="1:7" ht="13.5">
      <c r="A26" s="28">
        <v>5</v>
      </c>
      <c r="B26" s="175" t="s">
        <v>120</v>
      </c>
      <c r="C26" s="9">
        <v>26821</v>
      </c>
      <c r="D26" s="9">
        <v>25627</v>
      </c>
      <c r="E26" s="43">
        <v>104.9</v>
      </c>
      <c r="F26" s="43">
        <f t="shared" si="0"/>
        <v>104.65914855425918</v>
      </c>
      <c r="G26" s="105"/>
    </row>
    <row r="27" spans="1:7" ht="13.5" customHeight="1">
      <c r="A27" s="28">
        <v>6</v>
      </c>
      <c r="B27" s="175" t="s">
        <v>166</v>
      </c>
      <c r="C27" s="9">
        <v>26424</v>
      </c>
      <c r="D27" s="9">
        <v>26346</v>
      </c>
      <c r="E27" s="43">
        <v>101.4</v>
      </c>
      <c r="F27" s="43">
        <f t="shared" si="0"/>
        <v>100.29606012297883</v>
      </c>
      <c r="G27" s="105"/>
    </row>
    <row r="28" spans="1:7" ht="13.5" customHeight="1">
      <c r="A28" s="28">
        <v>7</v>
      </c>
      <c r="B28" s="176" t="s">
        <v>170</v>
      </c>
      <c r="C28" s="9">
        <v>23583</v>
      </c>
      <c r="D28" s="9">
        <v>26913</v>
      </c>
      <c r="E28" s="43">
        <v>93.2</v>
      </c>
      <c r="F28" s="43">
        <f t="shared" si="0"/>
        <v>87.62679745847731</v>
      </c>
      <c r="G28" s="105"/>
    </row>
    <row r="29" spans="1:7" ht="13.5">
      <c r="A29" s="28">
        <v>8</v>
      </c>
      <c r="B29" s="176" t="s">
        <v>169</v>
      </c>
      <c r="C29" s="9">
        <v>17472</v>
      </c>
      <c r="D29" s="9">
        <v>20746</v>
      </c>
      <c r="E29" s="43">
        <v>86.5</v>
      </c>
      <c r="F29" s="43">
        <f t="shared" si="0"/>
        <v>84.21864455798708</v>
      </c>
      <c r="G29" s="105"/>
    </row>
    <row r="30" spans="1:7" ht="13.5">
      <c r="A30" s="28">
        <v>9</v>
      </c>
      <c r="B30" s="176" t="s">
        <v>184</v>
      </c>
      <c r="C30" s="9">
        <v>17141</v>
      </c>
      <c r="D30" s="9">
        <v>15375</v>
      </c>
      <c r="E30" s="43">
        <v>106.5</v>
      </c>
      <c r="F30" s="334">
        <f t="shared" si="0"/>
        <v>111.48617886178862</v>
      </c>
      <c r="G30" s="105"/>
    </row>
    <row r="31" spans="1:7" ht="14.25" thickBot="1">
      <c r="A31" s="117">
        <v>10</v>
      </c>
      <c r="B31" s="176" t="s">
        <v>185</v>
      </c>
      <c r="C31" s="110">
        <v>15202</v>
      </c>
      <c r="D31" s="110">
        <v>10416</v>
      </c>
      <c r="E31" s="111">
        <v>102.2</v>
      </c>
      <c r="F31" s="111">
        <f t="shared" si="0"/>
        <v>145.9485407066052</v>
      </c>
      <c r="G31" s="113"/>
    </row>
    <row r="32" spans="1:7" ht="14.25" thickBot="1">
      <c r="A32" s="89"/>
      <c r="B32" s="90" t="s">
        <v>85</v>
      </c>
      <c r="C32" s="91">
        <v>342244</v>
      </c>
      <c r="D32" s="91">
        <v>346739</v>
      </c>
      <c r="E32" s="94">
        <v>93</v>
      </c>
      <c r="F32" s="116">
        <f t="shared" si="0"/>
        <v>98.70363587597588</v>
      </c>
      <c r="G32" s="130">
        <v>41.9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225</v>
      </c>
      <c r="D53" s="83" t="s">
        <v>207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5" t="s">
        <v>121</v>
      </c>
      <c r="C54" s="9">
        <v>13064</v>
      </c>
      <c r="D54" s="9">
        <v>11430</v>
      </c>
      <c r="E54" s="118">
        <v>102.5</v>
      </c>
      <c r="F54" s="43">
        <f>SUM(C54/D54*100)</f>
        <v>114.29571303587052</v>
      </c>
      <c r="G54" s="105"/>
    </row>
    <row r="55" spans="1:7" ht="13.5">
      <c r="A55" s="104">
        <v>2</v>
      </c>
      <c r="B55" s="175" t="s">
        <v>116</v>
      </c>
      <c r="C55" s="9">
        <v>5824</v>
      </c>
      <c r="D55" s="9">
        <v>7351</v>
      </c>
      <c r="E55" s="118">
        <v>95.9</v>
      </c>
      <c r="F55" s="43">
        <f aca="true" t="shared" si="1" ref="F55:F64">SUM(C55/D55*100)</f>
        <v>79.22731601142702</v>
      </c>
      <c r="G55" s="105"/>
    </row>
    <row r="56" spans="1:7" ht="13.5">
      <c r="A56" s="104">
        <v>3</v>
      </c>
      <c r="B56" s="175" t="s">
        <v>166</v>
      </c>
      <c r="C56" s="9">
        <v>3015</v>
      </c>
      <c r="D56" s="9">
        <v>2637</v>
      </c>
      <c r="E56" s="118">
        <v>101.7</v>
      </c>
      <c r="F56" s="43">
        <f t="shared" si="1"/>
        <v>114.33447098976109</v>
      </c>
      <c r="G56" s="105"/>
    </row>
    <row r="57" spans="1:8" ht="13.5">
      <c r="A57" s="104">
        <v>4</v>
      </c>
      <c r="B57" s="175" t="s">
        <v>173</v>
      </c>
      <c r="C57" s="9">
        <v>2365</v>
      </c>
      <c r="D57" s="9">
        <v>592</v>
      </c>
      <c r="E57" s="118">
        <v>87</v>
      </c>
      <c r="F57" s="43">
        <f t="shared" si="1"/>
        <v>399.4932432432432</v>
      </c>
      <c r="G57" s="105"/>
      <c r="H57" s="70"/>
    </row>
    <row r="58" spans="1:7" ht="13.5">
      <c r="A58" s="104">
        <v>5</v>
      </c>
      <c r="B58" s="175" t="s">
        <v>120</v>
      </c>
      <c r="C58" s="9">
        <v>1926</v>
      </c>
      <c r="D58" s="9">
        <v>2804</v>
      </c>
      <c r="E58" s="118">
        <v>107.6</v>
      </c>
      <c r="F58" s="43">
        <f t="shared" si="1"/>
        <v>68.68758915834522</v>
      </c>
      <c r="G58" s="105"/>
    </row>
    <row r="59" spans="1:7" ht="13.5">
      <c r="A59" s="104">
        <v>6</v>
      </c>
      <c r="B59" s="176" t="s">
        <v>184</v>
      </c>
      <c r="C59" s="9">
        <v>1365</v>
      </c>
      <c r="D59" s="9">
        <v>1320</v>
      </c>
      <c r="E59" s="118">
        <v>99.6</v>
      </c>
      <c r="F59" s="43">
        <f t="shared" si="1"/>
        <v>103.40909090909092</v>
      </c>
      <c r="G59" s="105"/>
    </row>
    <row r="60" spans="1:7" ht="13.5">
      <c r="A60" s="104">
        <v>7</v>
      </c>
      <c r="B60" s="176" t="s">
        <v>181</v>
      </c>
      <c r="C60" s="9">
        <v>1160</v>
      </c>
      <c r="D60" s="9">
        <v>1145</v>
      </c>
      <c r="E60" s="118">
        <v>87.1</v>
      </c>
      <c r="F60" s="43">
        <f t="shared" si="1"/>
        <v>101.31004366812226</v>
      </c>
      <c r="G60" s="105"/>
    </row>
    <row r="61" spans="1:7" ht="13.5">
      <c r="A61" s="104">
        <v>8</v>
      </c>
      <c r="B61" s="176" t="s">
        <v>169</v>
      </c>
      <c r="C61" s="9">
        <v>748</v>
      </c>
      <c r="D61" s="9">
        <v>785</v>
      </c>
      <c r="E61" s="118">
        <v>113</v>
      </c>
      <c r="F61" s="43">
        <f t="shared" si="1"/>
        <v>95.28662420382166</v>
      </c>
      <c r="G61" s="105"/>
    </row>
    <row r="62" spans="1:7" ht="13.5">
      <c r="A62" s="104">
        <v>9</v>
      </c>
      <c r="B62" s="176" t="s">
        <v>182</v>
      </c>
      <c r="C62" s="9">
        <v>644</v>
      </c>
      <c r="D62" s="9">
        <v>2046</v>
      </c>
      <c r="E62" s="118">
        <v>88.2</v>
      </c>
      <c r="F62" s="43">
        <f t="shared" si="1"/>
        <v>31.47605083088954</v>
      </c>
      <c r="G62" s="105"/>
    </row>
    <row r="63" spans="1:7" ht="14.25" thickBot="1">
      <c r="A63" s="106">
        <v>10</v>
      </c>
      <c r="B63" s="176" t="s">
        <v>170</v>
      </c>
      <c r="C63" s="107">
        <v>605</v>
      </c>
      <c r="D63" s="107">
        <v>1258</v>
      </c>
      <c r="E63" s="119">
        <v>83.2</v>
      </c>
      <c r="F63" s="43">
        <f t="shared" si="1"/>
        <v>48.092209856915744</v>
      </c>
      <c r="G63" s="108"/>
    </row>
    <row r="64" spans="1:7" ht="14.25" thickBot="1">
      <c r="A64" s="89"/>
      <c r="B64" s="90" t="s">
        <v>81</v>
      </c>
      <c r="C64" s="91">
        <v>32559</v>
      </c>
      <c r="D64" s="91">
        <v>34557</v>
      </c>
      <c r="E64" s="92">
        <v>96.6</v>
      </c>
      <c r="F64" s="116">
        <f t="shared" si="1"/>
        <v>94.21824811181526</v>
      </c>
      <c r="G64" s="130">
        <v>86.4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225</v>
      </c>
      <c r="D20" s="83" t="s">
        <v>207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5" t="s">
        <v>123</v>
      </c>
      <c r="C21" s="9">
        <v>27907</v>
      </c>
      <c r="D21" s="9">
        <v>27182</v>
      </c>
      <c r="E21" s="118">
        <v>96.8</v>
      </c>
      <c r="F21" s="43">
        <f aca="true" t="shared" si="0" ref="F21:F31">SUM(C21/D21*100)</f>
        <v>102.66720623942314</v>
      </c>
      <c r="G21" s="105"/>
    </row>
    <row r="22" spans="1:7" ht="13.5">
      <c r="A22" s="104">
        <v>2</v>
      </c>
      <c r="B22" s="175" t="s">
        <v>78</v>
      </c>
      <c r="C22" s="9">
        <v>12854</v>
      </c>
      <c r="D22" s="9">
        <v>18473</v>
      </c>
      <c r="E22" s="118">
        <v>85</v>
      </c>
      <c r="F22" s="43">
        <f t="shared" si="0"/>
        <v>69.58263411465381</v>
      </c>
      <c r="G22" s="105"/>
    </row>
    <row r="23" spans="1:7" ht="13.5" customHeight="1">
      <c r="A23" s="104">
        <v>3</v>
      </c>
      <c r="B23" s="176" t="s">
        <v>173</v>
      </c>
      <c r="C23" s="9">
        <v>10694</v>
      </c>
      <c r="D23" s="9">
        <v>6290</v>
      </c>
      <c r="E23" s="118">
        <v>98.9</v>
      </c>
      <c r="F23" s="43">
        <f t="shared" si="0"/>
        <v>170.01589825119237</v>
      </c>
      <c r="G23" s="105"/>
    </row>
    <row r="24" spans="1:7" ht="13.5" customHeight="1">
      <c r="A24" s="104">
        <v>4</v>
      </c>
      <c r="B24" s="176" t="s">
        <v>174</v>
      </c>
      <c r="C24" s="9">
        <v>10679</v>
      </c>
      <c r="D24" s="9">
        <v>8165</v>
      </c>
      <c r="E24" s="118">
        <v>111.7</v>
      </c>
      <c r="F24" s="43">
        <f t="shared" si="0"/>
        <v>130.789957134109</v>
      </c>
      <c r="G24" s="105"/>
    </row>
    <row r="25" spans="1:7" ht="13.5" customHeight="1">
      <c r="A25" s="104">
        <v>5</v>
      </c>
      <c r="B25" s="176" t="s">
        <v>172</v>
      </c>
      <c r="C25" s="9">
        <v>9564</v>
      </c>
      <c r="D25" s="9">
        <v>8911</v>
      </c>
      <c r="E25" s="118">
        <v>93.8</v>
      </c>
      <c r="F25" s="43">
        <f t="shared" si="0"/>
        <v>107.32802154640333</v>
      </c>
      <c r="G25" s="105"/>
    </row>
    <row r="26" spans="1:7" ht="13.5" customHeight="1">
      <c r="A26" s="104">
        <v>6</v>
      </c>
      <c r="B26" s="176" t="s">
        <v>184</v>
      </c>
      <c r="C26" s="9">
        <v>8583</v>
      </c>
      <c r="D26" s="9">
        <v>9409</v>
      </c>
      <c r="E26" s="118">
        <v>103.7</v>
      </c>
      <c r="F26" s="43">
        <f t="shared" si="0"/>
        <v>91.22117121904559</v>
      </c>
      <c r="G26" s="105"/>
    </row>
    <row r="27" spans="1:7" ht="13.5" customHeight="1">
      <c r="A27" s="104">
        <v>7</v>
      </c>
      <c r="B27" s="176" t="s">
        <v>221</v>
      </c>
      <c r="C27" s="9">
        <v>6301</v>
      </c>
      <c r="D27" s="9">
        <v>6301</v>
      </c>
      <c r="E27" s="118">
        <v>83.6</v>
      </c>
      <c r="F27" s="43">
        <f t="shared" si="0"/>
        <v>100</v>
      </c>
      <c r="G27" s="105"/>
    </row>
    <row r="28" spans="1:7" ht="13.5" customHeight="1">
      <c r="A28" s="104">
        <v>8</v>
      </c>
      <c r="B28" s="176" t="s">
        <v>120</v>
      </c>
      <c r="C28" s="9">
        <v>4412</v>
      </c>
      <c r="D28" s="9">
        <v>5500</v>
      </c>
      <c r="E28" s="118">
        <v>98.3</v>
      </c>
      <c r="F28" s="43">
        <f t="shared" si="0"/>
        <v>80.21818181818182</v>
      </c>
      <c r="G28" s="105"/>
    </row>
    <row r="29" spans="1:7" ht="13.5" customHeight="1">
      <c r="A29" s="104">
        <v>9</v>
      </c>
      <c r="B29" s="176" t="s">
        <v>237</v>
      </c>
      <c r="C29" s="110">
        <v>4398</v>
      </c>
      <c r="D29" s="110">
        <v>3310</v>
      </c>
      <c r="E29" s="121">
        <v>147.5</v>
      </c>
      <c r="F29" s="43">
        <f t="shared" si="0"/>
        <v>132.87009063444108</v>
      </c>
      <c r="G29" s="105"/>
    </row>
    <row r="30" spans="1:7" ht="13.5" customHeight="1" thickBot="1">
      <c r="A30" s="109">
        <v>10</v>
      </c>
      <c r="B30" s="176" t="s">
        <v>223</v>
      </c>
      <c r="C30" s="110">
        <v>3585</v>
      </c>
      <c r="D30" s="110">
        <v>1844</v>
      </c>
      <c r="E30" s="121">
        <v>114.8</v>
      </c>
      <c r="F30" s="111">
        <f t="shared" si="0"/>
        <v>194.41431670281997</v>
      </c>
      <c r="G30" s="113"/>
    </row>
    <row r="31" spans="1:7" ht="13.5" customHeight="1" thickBot="1">
      <c r="A31" s="89"/>
      <c r="B31" s="90" t="s">
        <v>87</v>
      </c>
      <c r="C31" s="91">
        <v>118719</v>
      </c>
      <c r="D31" s="91">
        <v>114084</v>
      </c>
      <c r="E31" s="92">
        <v>97.6</v>
      </c>
      <c r="F31" s="116">
        <f t="shared" si="0"/>
        <v>104.06279583464814</v>
      </c>
      <c r="G31" s="130">
        <v>79.3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225</v>
      </c>
      <c r="D53" s="83" t="s">
        <v>207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5" t="s">
        <v>171</v>
      </c>
      <c r="C54" s="6">
        <v>54238</v>
      </c>
      <c r="D54" s="9">
        <v>31376</v>
      </c>
      <c r="E54" s="43">
        <v>99.2</v>
      </c>
      <c r="F54" s="43">
        <f aca="true" t="shared" si="1" ref="F54:F64">SUM(C54/D54*100)</f>
        <v>172.86460989291177</v>
      </c>
      <c r="G54" s="105"/>
    </row>
    <row r="55" spans="1:7" ht="13.5">
      <c r="A55" s="104">
        <v>2</v>
      </c>
      <c r="B55" s="175" t="s">
        <v>120</v>
      </c>
      <c r="C55" s="6">
        <v>29892</v>
      </c>
      <c r="D55" s="9">
        <v>28727</v>
      </c>
      <c r="E55" s="43">
        <v>104.4</v>
      </c>
      <c r="F55" s="43">
        <f t="shared" si="1"/>
        <v>104.0554182476416</v>
      </c>
      <c r="G55" s="105"/>
    </row>
    <row r="56" spans="1:7" ht="13.5">
      <c r="A56" s="104">
        <v>3</v>
      </c>
      <c r="B56" s="7" t="s">
        <v>176</v>
      </c>
      <c r="C56" s="6">
        <v>29539</v>
      </c>
      <c r="D56" s="9">
        <v>22554</v>
      </c>
      <c r="E56" s="43">
        <v>104</v>
      </c>
      <c r="F56" s="43">
        <f t="shared" si="1"/>
        <v>130.97011616564689</v>
      </c>
      <c r="G56" s="105"/>
    </row>
    <row r="57" spans="1:7" ht="13.5">
      <c r="A57" s="104">
        <v>4</v>
      </c>
      <c r="B57" s="7" t="s">
        <v>166</v>
      </c>
      <c r="C57" s="6">
        <v>28141</v>
      </c>
      <c r="D57" s="9">
        <v>24252</v>
      </c>
      <c r="E57" s="43">
        <v>103.1</v>
      </c>
      <c r="F57" s="43">
        <f t="shared" si="1"/>
        <v>116.03579086260926</v>
      </c>
      <c r="G57" s="105"/>
    </row>
    <row r="58" spans="1:7" ht="13.5">
      <c r="A58" s="104">
        <v>5</v>
      </c>
      <c r="B58" s="176" t="s">
        <v>205</v>
      </c>
      <c r="C58" s="6">
        <v>28041</v>
      </c>
      <c r="D58" s="9">
        <v>11884</v>
      </c>
      <c r="E58" s="43">
        <v>122.2</v>
      </c>
      <c r="F58" s="43">
        <f t="shared" si="1"/>
        <v>235.95590710198587</v>
      </c>
      <c r="G58" s="105"/>
    </row>
    <row r="59" spans="1:7" ht="13.5">
      <c r="A59" s="104">
        <v>6</v>
      </c>
      <c r="B59" s="176" t="s">
        <v>182</v>
      </c>
      <c r="C59" s="6">
        <v>20032</v>
      </c>
      <c r="D59" s="9">
        <v>12278</v>
      </c>
      <c r="E59" s="43">
        <v>107.3</v>
      </c>
      <c r="F59" s="43">
        <f t="shared" si="1"/>
        <v>163.15360807949176</v>
      </c>
      <c r="G59" s="105"/>
    </row>
    <row r="60" spans="1:7" ht="13.5">
      <c r="A60" s="104">
        <v>7</v>
      </c>
      <c r="B60" s="176" t="s">
        <v>173</v>
      </c>
      <c r="C60" s="6">
        <v>14739</v>
      </c>
      <c r="D60" s="9">
        <v>11357</v>
      </c>
      <c r="E60" s="43">
        <v>106.7</v>
      </c>
      <c r="F60" s="43">
        <f t="shared" si="1"/>
        <v>129.77899093070354</v>
      </c>
      <c r="G60" s="105"/>
    </row>
    <row r="61" spans="1:7" ht="13.5">
      <c r="A61" s="104">
        <v>8</v>
      </c>
      <c r="B61" s="176" t="s">
        <v>175</v>
      </c>
      <c r="C61" s="6">
        <v>13147</v>
      </c>
      <c r="D61" s="9">
        <v>13610</v>
      </c>
      <c r="E61" s="43">
        <v>100</v>
      </c>
      <c r="F61" s="43">
        <f t="shared" si="1"/>
        <v>96.59808963997061</v>
      </c>
      <c r="G61" s="105"/>
    </row>
    <row r="62" spans="1:7" ht="13.5">
      <c r="A62" s="104">
        <v>9</v>
      </c>
      <c r="B62" s="176" t="s">
        <v>185</v>
      </c>
      <c r="C62" s="120">
        <v>10470</v>
      </c>
      <c r="D62" s="110">
        <v>14748</v>
      </c>
      <c r="E62" s="111">
        <v>121</v>
      </c>
      <c r="F62" s="43">
        <f t="shared" si="1"/>
        <v>70.9926769731489</v>
      </c>
      <c r="G62" s="105"/>
    </row>
    <row r="63" spans="1:7" ht="14.25" thickBot="1">
      <c r="A63" s="109">
        <v>10</v>
      </c>
      <c r="B63" s="176" t="s">
        <v>181</v>
      </c>
      <c r="C63" s="120">
        <v>10202</v>
      </c>
      <c r="D63" s="110">
        <v>7947</v>
      </c>
      <c r="E63" s="111">
        <v>95.5</v>
      </c>
      <c r="F63" s="111">
        <f t="shared" si="1"/>
        <v>128.37548760538567</v>
      </c>
      <c r="G63" s="113"/>
    </row>
    <row r="64" spans="1:7" ht="14.25" thickBot="1">
      <c r="A64" s="89"/>
      <c r="B64" s="90" t="s">
        <v>83</v>
      </c>
      <c r="C64" s="91">
        <v>289610</v>
      </c>
      <c r="D64" s="91">
        <v>228916</v>
      </c>
      <c r="E64" s="94">
        <v>105.1</v>
      </c>
      <c r="F64" s="116">
        <f t="shared" si="1"/>
        <v>126.51365566408639</v>
      </c>
      <c r="G64" s="130">
        <v>48.3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O4" sqref="O4"/>
    </sheetView>
  </sheetViews>
  <sheetFormatPr defaultColWidth="9.00390625" defaultRowHeight="13.5"/>
  <cols>
    <col min="1" max="26" width="7.625" style="0" customWidth="1"/>
  </cols>
  <sheetData>
    <row r="10" ht="13.5">
      <c r="O10" s="439"/>
    </row>
    <row r="15" ht="12.75" customHeight="1"/>
    <row r="16" spans="1:14" ht="10.5" customHeight="1">
      <c r="A16" s="16"/>
      <c r="B16" s="245" t="s">
        <v>140</v>
      </c>
      <c r="C16" s="245" t="s">
        <v>141</v>
      </c>
      <c r="D16" s="245" t="s">
        <v>142</v>
      </c>
      <c r="E16" s="245" t="s">
        <v>127</v>
      </c>
      <c r="F16" s="245" t="s">
        <v>128</v>
      </c>
      <c r="G16" s="245" t="s">
        <v>129</v>
      </c>
      <c r="H16" s="245" t="s">
        <v>130</v>
      </c>
      <c r="I16" s="245" t="s">
        <v>131</v>
      </c>
      <c r="J16" s="245" t="s">
        <v>132</v>
      </c>
      <c r="K16" s="245" t="s">
        <v>133</v>
      </c>
      <c r="L16" s="245" t="s">
        <v>134</v>
      </c>
      <c r="M16" s="245" t="s">
        <v>135</v>
      </c>
      <c r="N16" s="1"/>
    </row>
    <row r="17" spans="1:27" ht="10.5" customHeight="1">
      <c r="A17" s="10" t="s">
        <v>192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214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194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207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225</v>
      </c>
      <c r="B21" s="242">
        <v>61.3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140</v>
      </c>
      <c r="C41" s="245" t="s">
        <v>141</v>
      </c>
      <c r="D41" s="245" t="s">
        <v>142</v>
      </c>
      <c r="E41" s="245" t="s">
        <v>127</v>
      </c>
      <c r="F41" s="245" t="s">
        <v>128</v>
      </c>
      <c r="G41" s="245" t="s">
        <v>129</v>
      </c>
      <c r="H41" s="245" t="s">
        <v>130</v>
      </c>
      <c r="I41" s="245" t="s">
        <v>131</v>
      </c>
      <c r="J41" s="245" t="s">
        <v>132</v>
      </c>
      <c r="K41" s="245" t="s">
        <v>133</v>
      </c>
      <c r="L41" s="245" t="s">
        <v>134</v>
      </c>
      <c r="M41" s="245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192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214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194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207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225</v>
      </c>
      <c r="B46" s="251">
        <v>93.5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140</v>
      </c>
      <c r="C65" s="245" t="s">
        <v>141</v>
      </c>
      <c r="D65" s="245" t="s">
        <v>142</v>
      </c>
      <c r="E65" s="245" t="s">
        <v>127</v>
      </c>
      <c r="F65" s="245" t="s">
        <v>128</v>
      </c>
      <c r="G65" s="245" t="s">
        <v>129</v>
      </c>
      <c r="H65" s="245" t="s">
        <v>130</v>
      </c>
      <c r="I65" s="245" t="s">
        <v>131</v>
      </c>
      <c r="J65" s="245" t="s">
        <v>132</v>
      </c>
      <c r="K65" s="245" t="s">
        <v>133</v>
      </c>
      <c r="L65" s="245" t="s">
        <v>134</v>
      </c>
      <c r="M65" s="245" t="s">
        <v>135</v>
      </c>
    </row>
    <row r="66" spans="1:26" ht="10.5" customHeight="1">
      <c r="A66" s="10" t="s">
        <v>192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214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194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207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225</v>
      </c>
      <c r="B70" s="242">
        <v>67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208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214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194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207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225</v>
      </c>
      <c r="B23" s="251">
        <v>12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208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214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194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207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225</v>
      </c>
      <c r="B47" s="251">
        <v>28.5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208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214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194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207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225</v>
      </c>
      <c r="B75" s="242">
        <v>41.6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215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214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194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207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225</v>
      </c>
      <c r="B29" s="251">
        <v>13.6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215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214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194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207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225</v>
      </c>
      <c r="B58" s="251">
        <v>34.2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215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214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194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207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225</v>
      </c>
      <c r="B88" s="242">
        <v>41.9</v>
      </c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215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214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194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207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225</v>
      </c>
      <c r="B29" s="256">
        <v>28.1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215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214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194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207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225</v>
      </c>
      <c r="B58" s="256">
        <v>32.6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215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214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194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207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225</v>
      </c>
      <c r="B88" s="15">
        <v>86.4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215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214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194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207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225</v>
      </c>
      <c r="B29" s="251">
        <v>9.4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6"/>
    </row>
    <row r="53" spans="1:48" s="248" customFormat="1" ht="10.5" customHeight="1">
      <c r="A53" s="15"/>
      <c r="B53" s="242" t="s">
        <v>124</v>
      </c>
      <c r="C53" s="242" t="s">
        <v>125</v>
      </c>
      <c r="D53" s="242" t="s">
        <v>126</v>
      </c>
      <c r="E53" s="242" t="s">
        <v>127</v>
      </c>
      <c r="F53" s="242" t="s">
        <v>128</v>
      </c>
      <c r="G53" s="242" t="s">
        <v>129</v>
      </c>
      <c r="H53" s="242" t="s">
        <v>130</v>
      </c>
      <c r="I53" s="242" t="s">
        <v>131</v>
      </c>
      <c r="J53" s="242" t="s">
        <v>132</v>
      </c>
      <c r="K53" s="242" t="s">
        <v>133</v>
      </c>
      <c r="L53" s="242" t="s">
        <v>134</v>
      </c>
      <c r="M53" s="242" t="s">
        <v>135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215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214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194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207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225</v>
      </c>
      <c r="B58" s="251">
        <v>11.9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124</v>
      </c>
      <c r="C83" s="242" t="s">
        <v>125</v>
      </c>
      <c r="D83" s="242" t="s">
        <v>126</v>
      </c>
      <c r="E83" s="242" t="s">
        <v>127</v>
      </c>
      <c r="F83" s="242" t="s">
        <v>128</v>
      </c>
      <c r="G83" s="242" t="s">
        <v>129</v>
      </c>
      <c r="H83" s="242" t="s">
        <v>130</v>
      </c>
      <c r="I83" s="242" t="s">
        <v>131</v>
      </c>
      <c r="J83" s="242" t="s">
        <v>132</v>
      </c>
      <c r="K83" s="242" t="s">
        <v>133</v>
      </c>
      <c r="L83" s="242" t="s">
        <v>134</v>
      </c>
      <c r="M83" s="242" t="s">
        <v>135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215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214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194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207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225</v>
      </c>
      <c r="B88" s="244">
        <v>79.3</v>
      </c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215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214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194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207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225</v>
      </c>
      <c r="B29" s="251">
        <v>14.3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215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214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194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207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225</v>
      </c>
      <c r="B58" s="251">
        <v>29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215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214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194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207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225</v>
      </c>
      <c r="B88" s="242">
        <v>48.3</v>
      </c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189</v>
      </c>
      <c r="F1" s="237"/>
      <c r="G1" s="237"/>
      <c r="H1" s="237"/>
    </row>
    <row r="2" ht="13.5">
      <c r="A2" s="441"/>
    </row>
    <row r="3" spans="1:3" ht="17.25">
      <c r="A3" s="441"/>
      <c r="C3" s="237"/>
    </row>
    <row r="4" spans="1:13" ht="17.25">
      <c r="A4" s="441"/>
      <c r="J4" s="237"/>
      <c r="K4" s="237"/>
      <c r="L4" s="237"/>
      <c r="M4" s="237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8" t="s">
        <v>136</v>
      </c>
      <c r="D35" s="238" t="s">
        <v>137</v>
      </c>
      <c r="E35" s="238" t="s">
        <v>138</v>
      </c>
      <c r="F35" s="238" t="s">
        <v>191</v>
      </c>
      <c r="G35" s="238" t="s">
        <v>190</v>
      </c>
      <c r="H35" s="238" t="s">
        <v>139</v>
      </c>
      <c r="I35" s="238" t="s">
        <v>192</v>
      </c>
      <c r="J35" s="238" t="s">
        <v>143</v>
      </c>
      <c r="K35" s="238" t="s">
        <v>194</v>
      </c>
      <c r="L35" s="238" t="s">
        <v>207</v>
      </c>
      <c r="M35" s="11" t="s">
        <v>224</v>
      </c>
      <c r="N35" s="63"/>
      <c r="O35" s="239"/>
    </row>
    <row r="36" spans="1:15" ht="25.5" customHeight="1">
      <c r="A36" s="441"/>
      <c r="B36" s="420" t="s">
        <v>217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116.1</v>
      </c>
      <c r="N36" s="1"/>
      <c r="O36" s="1"/>
    </row>
    <row r="37" spans="1:15" ht="25.5" customHeight="1">
      <c r="A37" s="441"/>
      <c r="B37" s="419" t="s">
        <v>218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215.1</v>
      </c>
      <c r="N37" s="1"/>
      <c r="O37" s="1"/>
    </row>
    <row r="38" spans="1:13" ht="24.75" customHeight="1">
      <c r="A38" s="441"/>
      <c r="B38" s="372" t="s">
        <v>188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176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181355</v>
      </c>
      <c r="K2" s="7" t="s">
        <v>11</v>
      </c>
      <c r="L2" s="6">
        <f aca="true" t="shared" si="0" ref="L2:L7">SUM(J2)</f>
        <v>181355</v>
      </c>
      <c r="M2" s="6">
        <v>105219</v>
      </c>
    </row>
    <row r="3" spans="10:13" ht="13.5">
      <c r="J3" s="6">
        <v>371529</v>
      </c>
      <c r="K3" s="5" t="s">
        <v>12</v>
      </c>
      <c r="L3" s="6">
        <f t="shared" si="0"/>
        <v>371529</v>
      </c>
      <c r="M3" s="6">
        <v>227865</v>
      </c>
    </row>
    <row r="4" spans="10:13" ht="13.5">
      <c r="J4" s="6">
        <v>438789</v>
      </c>
      <c r="K4" s="5" t="s">
        <v>13</v>
      </c>
      <c r="L4" s="6">
        <f t="shared" si="0"/>
        <v>438789</v>
      </c>
      <c r="M4" s="6">
        <v>246423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58104</v>
      </c>
    </row>
    <row r="6" spans="10:13" ht="13.5">
      <c r="J6" s="6">
        <v>375581</v>
      </c>
      <c r="K6" s="5" t="s">
        <v>15</v>
      </c>
      <c r="L6" s="6">
        <f t="shared" si="0"/>
        <v>375581</v>
      </c>
      <c r="M6" s="6">
        <v>269398</v>
      </c>
    </row>
    <row r="7" spans="10:13" ht="13.5">
      <c r="J7" s="6">
        <v>687248</v>
      </c>
      <c r="K7" s="5" t="s">
        <v>16</v>
      </c>
      <c r="L7" s="6">
        <f t="shared" si="0"/>
        <v>687248</v>
      </c>
      <c r="M7" s="6">
        <v>435972</v>
      </c>
    </row>
    <row r="8" spans="10:13" ht="13.5">
      <c r="J8" s="6">
        <f>SUM(J2:J7)</f>
        <v>2150672</v>
      </c>
      <c r="K8" s="5" t="s">
        <v>9</v>
      </c>
      <c r="L8" s="67">
        <f>SUM(L2:L7)</f>
        <v>2150672</v>
      </c>
      <c r="M8" s="6">
        <f>SUM(M2:M7)</f>
        <v>1342981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105219</v>
      </c>
      <c r="M11" s="6">
        <f>SUM(N11-L11)</f>
        <v>76136</v>
      </c>
      <c r="N11" s="6">
        <f>SUM(L2)</f>
        <v>181355</v>
      </c>
    </row>
    <row r="12" spans="11:14" ht="13.5">
      <c r="K12" s="5" t="s">
        <v>12</v>
      </c>
      <c r="L12" s="6">
        <f t="shared" si="1"/>
        <v>227865</v>
      </c>
      <c r="M12" s="6">
        <f aca="true" t="shared" si="2" ref="M12:M17">SUM(N12-L12)</f>
        <v>143664</v>
      </c>
      <c r="N12" s="6">
        <f aca="true" t="shared" si="3" ref="N12:N17">SUM(L3)</f>
        <v>371529</v>
      </c>
    </row>
    <row r="13" spans="11:14" ht="13.5">
      <c r="K13" s="5" t="s">
        <v>13</v>
      </c>
      <c r="L13" s="6">
        <f t="shared" si="1"/>
        <v>246423</v>
      </c>
      <c r="M13" s="6">
        <f t="shared" si="2"/>
        <v>192366</v>
      </c>
      <c r="N13" s="6">
        <f t="shared" si="3"/>
        <v>438789</v>
      </c>
    </row>
    <row r="14" spans="11:14" ht="13.5">
      <c r="K14" s="5" t="s">
        <v>14</v>
      </c>
      <c r="L14" s="6">
        <f t="shared" si="1"/>
        <v>58104</v>
      </c>
      <c r="M14" s="6">
        <f t="shared" si="2"/>
        <v>38066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269398</v>
      </c>
      <c r="M15" s="6">
        <f t="shared" si="2"/>
        <v>106183</v>
      </c>
      <c r="N15" s="6">
        <f t="shared" si="3"/>
        <v>375581</v>
      </c>
    </row>
    <row r="16" spans="11:14" ht="13.5">
      <c r="K16" s="5" t="s">
        <v>16</v>
      </c>
      <c r="L16" s="6">
        <f t="shared" si="1"/>
        <v>435972</v>
      </c>
      <c r="M16" s="6">
        <f t="shared" si="2"/>
        <v>251276</v>
      </c>
      <c r="N16" s="6">
        <f t="shared" si="3"/>
        <v>687248</v>
      </c>
    </row>
    <row r="17" spans="11:14" ht="13.5">
      <c r="K17" s="5" t="s">
        <v>9</v>
      </c>
      <c r="L17" s="6">
        <f>SUM(L11:L16)</f>
        <v>1342981</v>
      </c>
      <c r="M17" s="6">
        <f t="shared" si="2"/>
        <v>807691</v>
      </c>
      <c r="N17" s="6">
        <f t="shared" si="3"/>
        <v>2150672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48" t="s">
        <v>17</v>
      </c>
      <c r="D56" s="449"/>
      <c r="E56" s="448" t="s">
        <v>65</v>
      </c>
      <c r="F56" s="449"/>
      <c r="G56" s="452" t="s">
        <v>64</v>
      </c>
      <c r="H56" s="448" t="s">
        <v>66</v>
      </c>
      <c r="I56" s="449"/>
    </row>
    <row r="57" spans="1:9" ht="14.25">
      <c r="A57" s="51" t="s">
        <v>71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95</v>
      </c>
      <c r="B58" s="53"/>
      <c r="C58" s="456" t="s">
        <v>196</v>
      </c>
      <c r="D58" s="455"/>
      <c r="E58" s="457" t="s">
        <v>233</v>
      </c>
      <c r="F58" s="455"/>
      <c r="G58" s="125">
        <v>17.3</v>
      </c>
      <c r="H58" s="54"/>
      <c r="I58" s="55"/>
    </row>
    <row r="59" spans="1:9" ht="19.5" customHeight="1">
      <c r="A59" s="56" t="s">
        <v>67</v>
      </c>
      <c r="B59" s="53"/>
      <c r="C59" s="454" t="s">
        <v>69</v>
      </c>
      <c r="D59" s="455"/>
      <c r="E59" s="457" t="s">
        <v>234</v>
      </c>
      <c r="F59" s="455"/>
      <c r="G59" s="131">
        <v>31.2</v>
      </c>
      <c r="H59" s="54"/>
      <c r="I59" s="55"/>
    </row>
    <row r="60" spans="1:9" ht="19.5" customHeight="1">
      <c r="A60" s="56" t="s">
        <v>68</v>
      </c>
      <c r="B60" s="53"/>
      <c r="C60" s="457" t="s">
        <v>177</v>
      </c>
      <c r="D60" s="458"/>
      <c r="E60" s="454" t="s">
        <v>235</v>
      </c>
      <c r="F60" s="455"/>
      <c r="G60" s="125">
        <v>65.8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124</v>
      </c>
      <c r="C25" s="242" t="s">
        <v>125</v>
      </c>
      <c r="D25" s="242" t="s">
        <v>126</v>
      </c>
      <c r="E25" s="242" t="s">
        <v>127</v>
      </c>
      <c r="F25" s="242" t="s">
        <v>128</v>
      </c>
      <c r="G25" s="242" t="s">
        <v>129</v>
      </c>
      <c r="H25" s="242" t="s">
        <v>130</v>
      </c>
      <c r="I25" s="242" t="s">
        <v>131</v>
      </c>
      <c r="J25" s="242" t="s">
        <v>132</v>
      </c>
      <c r="K25" s="242" t="s">
        <v>133</v>
      </c>
      <c r="L25" s="242" t="s">
        <v>134</v>
      </c>
      <c r="M25" s="242" t="s">
        <v>135</v>
      </c>
      <c r="AI25"/>
    </row>
    <row r="26" spans="1:13" ht="9.75" customHeight="1">
      <c r="A26" s="10" t="s">
        <v>208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209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194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207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225</v>
      </c>
      <c r="B30" s="242">
        <v>58.3</v>
      </c>
      <c r="C30" s="242"/>
      <c r="D30" s="244"/>
      <c r="E30" s="242"/>
      <c r="F30" s="242"/>
      <c r="G30" s="242"/>
      <c r="H30" s="242"/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124</v>
      </c>
      <c r="C55" s="242" t="s">
        <v>125</v>
      </c>
      <c r="D55" s="242" t="s">
        <v>126</v>
      </c>
      <c r="E55" s="242" t="s">
        <v>127</v>
      </c>
      <c r="F55" s="242" t="s">
        <v>128</v>
      </c>
      <c r="G55" s="242" t="s">
        <v>129</v>
      </c>
      <c r="H55" s="242" t="s">
        <v>130</v>
      </c>
      <c r="I55" s="242" t="s">
        <v>131</v>
      </c>
      <c r="J55" s="242" t="s">
        <v>132</v>
      </c>
      <c r="K55" s="242" t="s">
        <v>133</v>
      </c>
      <c r="L55" s="242" t="s">
        <v>134</v>
      </c>
      <c r="M55" s="242" t="s">
        <v>135</v>
      </c>
    </row>
    <row r="56" spans="1:13" ht="9.75" customHeight="1">
      <c r="A56" s="10" t="s">
        <v>208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209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194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207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225</v>
      </c>
      <c r="B60" s="242">
        <v>116.1</v>
      </c>
      <c r="C60" s="242"/>
      <c r="D60" s="242"/>
      <c r="E60" s="242"/>
      <c r="F60" s="242"/>
      <c r="G60" s="242"/>
      <c r="H60" s="242"/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124</v>
      </c>
      <c r="C85" s="242" t="s">
        <v>125</v>
      </c>
      <c r="D85" s="242" t="s">
        <v>126</v>
      </c>
      <c r="E85" s="242" t="s">
        <v>127</v>
      </c>
      <c r="F85" s="242" t="s">
        <v>128</v>
      </c>
      <c r="G85" s="242" t="s">
        <v>129</v>
      </c>
      <c r="H85" s="242" t="s">
        <v>130</v>
      </c>
      <c r="I85" s="242" t="s">
        <v>131</v>
      </c>
      <c r="J85" s="242" t="s">
        <v>132</v>
      </c>
      <c r="K85" s="242" t="s">
        <v>133</v>
      </c>
      <c r="L85" s="242" t="s">
        <v>134</v>
      </c>
      <c r="M85" s="242" t="s">
        <v>135</v>
      </c>
    </row>
    <row r="86" spans="1:25" ht="9.75" customHeight="1">
      <c r="A86" s="10" t="s">
        <v>208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209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194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207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225</v>
      </c>
      <c r="B90" s="242">
        <v>50.6</v>
      </c>
      <c r="C90" s="242"/>
      <c r="D90" s="242"/>
      <c r="E90" s="242"/>
      <c r="F90" s="242"/>
      <c r="G90" s="242"/>
      <c r="H90" s="242"/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226</v>
      </c>
      <c r="B1" s="459"/>
      <c r="C1" s="459"/>
      <c r="D1" s="459"/>
      <c r="E1" s="459"/>
      <c r="F1" s="459"/>
      <c r="G1" s="459"/>
      <c r="M1" s="20"/>
      <c r="N1" t="s">
        <v>225</v>
      </c>
      <c r="O1" s="167"/>
      <c r="P1" s="65"/>
      <c r="Q1" s="170" t="s">
        <v>207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5" t="s">
        <v>43</v>
      </c>
      <c r="J3" s="17">
        <v>106378</v>
      </c>
      <c r="K3" s="425">
        <v>1</v>
      </c>
      <c r="L3" s="5">
        <f>SUM(H3)</f>
        <v>26</v>
      </c>
      <c r="M3" s="325" t="s">
        <v>43</v>
      </c>
      <c r="N3" s="17">
        <f>SUM(J3)</f>
        <v>106378</v>
      </c>
      <c r="O3" s="5">
        <f>SUM(H3)</f>
        <v>26</v>
      </c>
      <c r="P3" s="325" t="s">
        <v>43</v>
      </c>
      <c r="Q3" s="428">
        <v>140107</v>
      </c>
    </row>
    <row r="4" spans="8:17" ht="13.5" customHeight="1">
      <c r="H4" s="5">
        <v>16</v>
      </c>
      <c r="I4" s="325" t="s">
        <v>3</v>
      </c>
      <c r="J4" s="17">
        <v>73726</v>
      </c>
      <c r="K4" s="425">
        <v>2</v>
      </c>
      <c r="L4" s="5">
        <f aca="true" t="shared" si="0" ref="L4:L12">SUM(H4)</f>
        <v>16</v>
      </c>
      <c r="M4" s="325" t="s">
        <v>3</v>
      </c>
      <c r="N4" s="17">
        <f aca="true" t="shared" si="1" ref="N4:N13">SUM(J4)</f>
        <v>73726</v>
      </c>
      <c r="O4" s="5">
        <f aca="true" t="shared" si="2" ref="O4:O12">SUM(H4)</f>
        <v>16</v>
      </c>
      <c r="P4" s="325" t="s">
        <v>3</v>
      </c>
      <c r="Q4" s="135">
        <v>100535</v>
      </c>
    </row>
    <row r="5" spans="8:19" ht="13.5" customHeight="1">
      <c r="H5" s="5">
        <v>33</v>
      </c>
      <c r="I5" s="325" t="s">
        <v>0</v>
      </c>
      <c r="J5" s="225">
        <v>69159</v>
      </c>
      <c r="K5" s="425">
        <v>3</v>
      </c>
      <c r="L5" s="5">
        <f t="shared" si="0"/>
        <v>33</v>
      </c>
      <c r="M5" s="325" t="s">
        <v>0</v>
      </c>
      <c r="N5" s="17">
        <f t="shared" si="1"/>
        <v>69159</v>
      </c>
      <c r="O5" s="5">
        <f t="shared" si="2"/>
        <v>33</v>
      </c>
      <c r="P5" s="325" t="s">
        <v>0</v>
      </c>
      <c r="Q5" s="135">
        <v>72911</v>
      </c>
      <c r="S5" s="65"/>
    </row>
    <row r="6" spans="8:17" ht="13.5" customHeight="1">
      <c r="H6" s="5">
        <v>34</v>
      </c>
      <c r="I6" s="325" t="s">
        <v>1</v>
      </c>
      <c r="J6" s="17">
        <v>43741</v>
      </c>
      <c r="K6" s="425">
        <v>4</v>
      </c>
      <c r="L6" s="5">
        <f t="shared" si="0"/>
        <v>34</v>
      </c>
      <c r="M6" s="325" t="s">
        <v>1</v>
      </c>
      <c r="N6" s="17">
        <f t="shared" si="1"/>
        <v>43741</v>
      </c>
      <c r="O6" s="5">
        <f t="shared" si="2"/>
        <v>34</v>
      </c>
      <c r="P6" s="325" t="s">
        <v>1</v>
      </c>
      <c r="Q6" s="135">
        <v>40507</v>
      </c>
    </row>
    <row r="7" spans="8:17" ht="13.5" customHeight="1">
      <c r="H7" s="5">
        <v>17</v>
      </c>
      <c r="I7" s="325" t="s">
        <v>34</v>
      </c>
      <c r="J7" s="17">
        <v>42550</v>
      </c>
      <c r="K7" s="425">
        <v>5</v>
      </c>
      <c r="L7" s="5">
        <f t="shared" si="0"/>
        <v>17</v>
      </c>
      <c r="M7" s="325" t="s">
        <v>34</v>
      </c>
      <c r="N7" s="17">
        <f t="shared" si="1"/>
        <v>42550</v>
      </c>
      <c r="O7" s="5">
        <f t="shared" si="2"/>
        <v>17</v>
      </c>
      <c r="P7" s="325" t="s">
        <v>34</v>
      </c>
      <c r="Q7" s="135">
        <v>25209</v>
      </c>
    </row>
    <row r="8" spans="8:17" ht="13.5" customHeight="1">
      <c r="H8" s="5">
        <v>36</v>
      </c>
      <c r="I8" s="325" t="s">
        <v>5</v>
      </c>
      <c r="J8" s="17">
        <v>32954</v>
      </c>
      <c r="K8" s="425">
        <v>6</v>
      </c>
      <c r="L8" s="5">
        <f t="shared" si="0"/>
        <v>36</v>
      </c>
      <c r="M8" s="325" t="s">
        <v>5</v>
      </c>
      <c r="N8" s="17">
        <f t="shared" si="1"/>
        <v>32954</v>
      </c>
      <c r="O8" s="5">
        <f t="shared" si="2"/>
        <v>36</v>
      </c>
      <c r="P8" s="325" t="s">
        <v>5</v>
      </c>
      <c r="Q8" s="135">
        <v>30572</v>
      </c>
    </row>
    <row r="9" spans="8:17" ht="13.5" customHeight="1">
      <c r="H9" s="128">
        <v>40</v>
      </c>
      <c r="I9" s="326" t="s">
        <v>166</v>
      </c>
      <c r="J9" s="225">
        <v>31570</v>
      </c>
      <c r="K9" s="425">
        <v>7</v>
      </c>
      <c r="L9" s="5">
        <f t="shared" si="0"/>
        <v>40</v>
      </c>
      <c r="M9" s="326" t="s">
        <v>166</v>
      </c>
      <c r="N9" s="17">
        <f t="shared" si="1"/>
        <v>31570</v>
      </c>
      <c r="O9" s="5">
        <f t="shared" si="2"/>
        <v>40</v>
      </c>
      <c r="P9" s="326" t="s">
        <v>166</v>
      </c>
      <c r="Q9" s="135">
        <v>36349</v>
      </c>
    </row>
    <row r="10" spans="8:17" ht="13.5" customHeight="1">
      <c r="H10" s="5">
        <v>13</v>
      </c>
      <c r="I10" s="325" t="s">
        <v>7</v>
      </c>
      <c r="J10" s="17">
        <v>29503</v>
      </c>
      <c r="K10" s="425">
        <v>8</v>
      </c>
      <c r="L10" s="5">
        <f t="shared" si="0"/>
        <v>13</v>
      </c>
      <c r="M10" s="325" t="s">
        <v>7</v>
      </c>
      <c r="N10" s="17">
        <f t="shared" si="1"/>
        <v>29503</v>
      </c>
      <c r="O10" s="5">
        <f t="shared" si="2"/>
        <v>13</v>
      </c>
      <c r="P10" s="325" t="s">
        <v>7</v>
      </c>
      <c r="Q10" s="135">
        <v>40823</v>
      </c>
    </row>
    <row r="11" spans="8:17" ht="13.5" customHeight="1">
      <c r="H11" s="5">
        <v>31</v>
      </c>
      <c r="I11" s="325" t="s">
        <v>114</v>
      </c>
      <c r="J11" s="17">
        <v>26878</v>
      </c>
      <c r="K11" s="425">
        <v>9</v>
      </c>
      <c r="L11" s="5">
        <f t="shared" si="0"/>
        <v>31</v>
      </c>
      <c r="M11" s="325" t="s">
        <v>114</v>
      </c>
      <c r="N11" s="17">
        <f t="shared" si="1"/>
        <v>26878</v>
      </c>
      <c r="O11" s="5">
        <f t="shared" si="2"/>
        <v>31</v>
      </c>
      <c r="P11" s="325" t="s">
        <v>114</v>
      </c>
      <c r="Q11" s="135">
        <v>26011</v>
      </c>
    </row>
    <row r="12" spans="8:17" ht="13.5" customHeight="1" thickBot="1">
      <c r="H12" s="377">
        <v>38</v>
      </c>
      <c r="I12" s="330" t="s">
        <v>52</v>
      </c>
      <c r="J12" s="432">
        <v>23372</v>
      </c>
      <c r="K12" s="424">
        <v>10</v>
      </c>
      <c r="L12" s="5">
        <f t="shared" si="0"/>
        <v>38</v>
      </c>
      <c r="M12" s="330" t="s">
        <v>52</v>
      </c>
      <c r="N12" s="434">
        <f t="shared" si="1"/>
        <v>23372</v>
      </c>
      <c r="O12" s="5">
        <f t="shared" si="2"/>
        <v>38</v>
      </c>
      <c r="P12" s="330" t="s">
        <v>52</v>
      </c>
      <c r="Q12" s="436">
        <v>21767</v>
      </c>
    </row>
    <row r="13" spans="8:17" ht="13.5" customHeight="1">
      <c r="H13" s="373">
        <v>24</v>
      </c>
      <c r="I13" s="375" t="s">
        <v>41</v>
      </c>
      <c r="J13" s="376">
        <v>17345</v>
      </c>
      <c r="K13" s="158"/>
      <c r="L13" s="122"/>
      <c r="M13" s="122"/>
      <c r="N13" s="19">
        <f t="shared" si="1"/>
        <v>17345</v>
      </c>
      <c r="O13" s="1"/>
      <c r="P13" s="234" t="s">
        <v>112</v>
      </c>
      <c r="Q13" s="435">
        <v>692812</v>
      </c>
    </row>
    <row r="14" spans="2:15" ht="13.5" customHeight="1">
      <c r="B14" s="24"/>
      <c r="H14" s="5">
        <v>25</v>
      </c>
      <c r="I14" s="325" t="s">
        <v>42</v>
      </c>
      <c r="J14" s="17">
        <v>15753</v>
      </c>
      <c r="K14" s="158"/>
      <c r="L14" s="31"/>
      <c r="N14" t="s">
        <v>89</v>
      </c>
      <c r="O14"/>
    </row>
    <row r="15" spans="8:17" ht="13.5" customHeight="1">
      <c r="H15" s="5">
        <v>14</v>
      </c>
      <c r="I15" s="325" t="s">
        <v>32</v>
      </c>
      <c r="J15" s="17">
        <v>12084</v>
      </c>
      <c r="K15" s="158"/>
      <c r="L15" s="31"/>
      <c r="M15" s="1" t="s">
        <v>227</v>
      </c>
      <c r="N15" s="19"/>
      <c r="O15"/>
      <c r="P15" t="s">
        <v>228</v>
      </c>
      <c r="Q15" s="133" t="s">
        <v>93</v>
      </c>
    </row>
    <row r="16" spans="2:18" ht="13.5" customHeight="1">
      <c r="B16" s="1"/>
      <c r="C16" s="19"/>
      <c r="D16" s="1"/>
      <c r="E16" s="22"/>
      <c r="F16" s="1"/>
      <c r="H16" s="5">
        <v>2</v>
      </c>
      <c r="I16" s="325" t="s">
        <v>6</v>
      </c>
      <c r="J16" s="17">
        <v>8871</v>
      </c>
      <c r="K16" s="158"/>
      <c r="L16" s="5">
        <f>SUM(L3)</f>
        <v>26</v>
      </c>
      <c r="M16" s="17">
        <f>SUM(N3)</f>
        <v>106378</v>
      </c>
      <c r="N16" s="325" t="s">
        <v>43</v>
      </c>
      <c r="O16" s="5">
        <f>SUM(O3)</f>
        <v>26</v>
      </c>
      <c r="P16" s="17">
        <f>SUM(M16)</f>
        <v>106378</v>
      </c>
      <c r="Q16" s="134">
        <v>116049</v>
      </c>
      <c r="R16" s="123"/>
    </row>
    <row r="17" spans="2:19" ht="13.5" customHeight="1">
      <c r="B17" s="1"/>
      <c r="C17" s="19"/>
      <c r="D17" s="1"/>
      <c r="E17" s="22"/>
      <c r="F17" s="1"/>
      <c r="H17" s="5">
        <v>35</v>
      </c>
      <c r="I17" s="325" t="s">
        <v>50</v>
      </c>
      <c r="J17" s="17">
        <v>8731</v>
      </c>
      <c r="K17" s="158"/>
      <c r="L17" s="5">
        <f aca="true" t="shared" si="3" ref="L17:L25">SUM(L4)</f>
        <v>16</v>
      </c>
      <c r="M17" s="17">
        <f aca="true" t="shared" si="4" ref="M17:M25">SUM(N4)</f>
        <v>73726</v>
      </c>
      <c r="N17" s="325" t="s">
        <v>3</v>
      </c>
      <c r="O17" s="5">
        <f aca="true" t="shared" si="5" ref="O17:O25">SUM(O4)</f>
        <v>16</v>
      </c>
      <c r="P17" s="17">
        <f aca="true" t="shared" si="6" ref="P17:P25">SUM(M17)</f>
        <v>73726</v>
      </c>
      <c r="Q17" s="134">
        <v>89651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5">
        <v>37</v>
      </c>
      <c r="I18" s="325" t="s">
        <v>51</v>
      </c>
      <c r="J18" s="17">
        <v>6977</v>
      </c>
      <c r="K18" s="158"/>
      <c r="L18" s="5">
        <f t="shared" si="3"/>
        <v>33</v>
      </c>
      <c r="M18" s="17">
        <f t="shared" si="4"/>
        <v>69159</v>
      </c>
      <c r="N18" s="325" t="s">
        <v>0</v>
      </c>
      <c r="O18" s="5">
        <f t="shared" si="5"/>
        <v>33</v>
      </c>
      <c r="P18" s="17">
        <f t="shared" si="6"/>
        <v>69159</v>
      </c>
      <c r="Q18" s="134">
        <v>100561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5">
        <v>9</v>
      </c>
      <c r="I19" s="325" t="s">
        <v>28</v>
      </c>
      <c r="J19" s="17">
        <v>4133</v>
      </c>
      <c r="L19" s="5">
        <f t="shared" si="3"/>
        <v>34</v>
      </c>
      <c r="M19" s="17">
        <f t="shared" si="4"/>
        <v>43741</v>
      </c>
      <c r="N19" s="325" t="s">
        <v>1</v>
      </c>
      <c r="O19" s="5">
        <f t="shared" si="5"/>
        <v>34</v>
      </c>
      <c r="P19" s="17">
        <f t="shared" si="6"/>
        <v>43741</v>
      </c>
      <c r="Q19" s="134">
        <v>52262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5">
        <v>12</v>
      </c>
      <c r="I20" s="325" t="s">
        <v>31</v>
      </c>
      <c r="J20" s="17">
        <v>3853</v>
      </c>
      <c r="L20" s="5">
        <f t="shared" si="3"/>
        <v>17</v>
      </c>
      <c r="M20" s="17">
        <f t="shared" si="4"/>
        <v>42550</v>
      </c>
      <c r="N20" s="325" t="s">
        <v>34</v>
      </c>
      <c r="O20" s="5">
        <f t="shared" si="5"/>
        <v>17</v>
      </c>
      <c r="P20" s="17">
        <f t="shared" si="6"/>
        <v>42550</v>
      </c>
      <c r="Q20" s="134">
        <v>55206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5">
        <v>30</v>
      </c>
      <c r="I21" s="325" t="s">
        <v>47</v>
      </c>
      <c r="J21" s="17">
        <v>3292</v>
      </c>
      <c r="L21" s="5">
        <f t="shared" si="3"/>
        <v>36</v>
      </c>
      <c r="M21" s="17">
        <f t="shared" si="4"/>
        <v>32954</v>
      </c>
      <c r="N21" s="325" t="s">
        <v>5</v>
      </c>
      <c r="O21" s="5">
        <f t="shared" si="5"/>
        <v>36</v>
      </c>
      <c r="P21" s="17">
        <f t="shared" si="6"/>
        <v>32954</v>
      </c>
      <c r="Q21" s="134">
        <v>40646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5">
        <v>3</v>
      </c>
      <c r="I22" s="325" t="s">
        <v>22</v>
      </c>
      <c r="J22" s="17">
        <v>2840</v>
      </c>
      <c r="K22" s="19"/>
      <c r="L22" s="5">
        <f t="shared" si="3"/>
        <v>40</v>
      </c>
      <c r="M22" s="17">
        <f t="shared" si="4"/>
        <v>31570</v>
      </c>
      <c r="N22" s="326" t="s">
        <v>166</v>
      </c>
      <c r="O22" s="5">
        <f t="shared" si="5"/>
        <v>40</v>
      </c>
      <c r="P22" s="17">
        <f t="shared" si="6"/>
        <v>31570</v>
      </c>
      <c r="Q22" s="134">
        <v>46069</v>
      </c>
      <c r="R22" s="123"/>
    </row>
    <row r="23" spans="2:19" ht="13.5" customHeight="1">
      <c r="B23" s="23"/>
      <c r="C23" s="19"/>
      <c r="D23" s="1"/>
      <c r="E23" s="22"/>
      <c r="F23" s="1"/>
      <c r="H23" s="5">
        <v>39</v>
      </c>
      <c r="I23" s="325" t="s">
        <v>53</v>
      </c>
      <c r="J23" s="17">
        <v>2505</v>
      </c>
      <c r="K23" s="19"/>
      <c r="L23" s="5">
        <f t="shared" si="3"/>
        <v>13</v>
      </c>
      <c r="M23" s="17">
        <f t="shared" si="4"/>
        <v>29503</v>
      </c>
      <c r="N23" s="325" t="s">
        <v>7</v>
      </c>
      <c r="O23" s="5">
        <f t="shared" si="5"/>
        <v>13</v>
      </c>
      <c r="P23" s="17">
        <f t="shared" si="6"/>
        <v>29503</v>
      </c>
      <c r="Q23" s="134">
        <v>40401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5">
        <v>22</v>
      </c>
      <c r="I24" s="325" t="s">
        <v>39</v>
      </c>
      <c r="J24" s="17">
        <v>2088</v>
      </c>
      <c r="K24" s="19"/>
      <c r="L24" s="5">
        <f t="shared" si="3"/>
        <v>31</v>
      </c>
      <c r="M24" s="17">
        <f t="shared" si="4"/>
        <v>26878</v>
      </c>
      <c r="N24" s="325" t="s">
        <v>114</v>
      </c>
      <c r="O24" s="5">
        <f t="shared" si="5"/>
        <v>31</v>
      </c>
      <c r="P24" s="17">
        <f t="shared" si="6"/>
        <v>26878</v>
      </c>
      <c r="Q24" s="134">
        <v>25889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5">
        <v>20</v>
      </c>
      <c r="I25" s="325" t="s">
        <v>37</v>
      </c>
      <c r="J25" s="17">
        <v>2052</v>
      </c>
      <c r="K25" s="19"/>
      <c r="L25" s="18">
        <f t="shared" si="3"/>
        <v>38</v>
      </c>
      <c r="M25" s="179">
        <f t="shared" si="4"/>
        <v>23372</v>
      </c>
      <c r="N25" s="330" t="s">
        <v>52</v>
      </c>
      <c r="O25" s="18">
        <f t="shared" si="5"/>
        <v>38</v>
      </c>
      <c r="P25" s="179">
        <f t="shared" si="6"/>
        <v>23372</v>
      </c>
      <c r="Q25" s="134">
        <v>33025</v>
      </c>
      <c r="R25" s="206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15</v>
      </c>
      <c r="I26" s="325" t="s">
        <v>33</v>
      </c>
      <c r="J26" s="17">
        <v>1842</v>
      </c>
      <c r="K26" s="19"/>
      <c r="L26" s="180"/>
      <c r="M26" s="327">
        <f>SUM(J43-(M16+M17+M18+M19+M20+M21+M22+M23+M24+M25))</f>
        <v>102672</v>
      </c>
      <c r="N26" s="328" t="s">
        <v>59</v>
      </c>
      <c r="O26" s="181"/>
      <c r="P26" s="327">
        <f>SUM(M26)</f>
        <v>102672</v>
      </c>
      <c r="Q26" s="327">
        <f>SUM(R26-(Q16+Q17+Q18+Q19+Q20+Q21+Q22+Q23+Q24+Q25))</f>
        <v>153769</v>
      </c>
      <c r="R26" s="378">
        <v>753528</v>
      </c>
      <c r="T26" s="33"/>
    </row>
    <row r="27" spans="8:16" ht="13.5" customHeight="1">
      <c r="H27" s="5">
        <v>1</v>
      </c>
      <c r="I27" s="325" t="s">
        <v>4</v>
      </c>
      <c r="J27" s="225">
        <v>1804</v>
      </c>
      <c r="K27" s="19"/>
      <c r="M27" s="65" t="s">
        <v>210</v>
      </c>
      <c r="N27" s="65"/>
      <c r="O27" s="167"/>
      <c r="P27" s="168" t="s">
        <v>211</v>
      </c>
    </row>
    <row r="28" spans="8:16" ht="13.5" customHeight="1">
      <c r="H28" s="5">
        <v>21</v>
      </c>
      <c r="I28" s="325" t="s">
        <v>38</v>
      </c>
      <c r="J28" s="17">
        <v>1434</v>
      </c>
      <c r="K28" s="19"/>
      <c r="M28" s="135">
        <f>SUM(Q3)</f>
        <v>140107</v>
      </c>
      <c r="N28" s="325" t="s">
        <v>43</v>
      </c>
      <c r="O28" s="5">
        <f>SUM(L3)</f>
        <v>26</v>
      </c>
      <c r="P28" s="135">
        <f>SUM(Q3)</f>
        <v>140107</v>
      </c>
    </row>
    <row r="29" spans="8:16" ht="13.5" customHeight="1">
      <c r="H29" s="5">
        <v>19</v>
      </c>
      <c r="I29" s="325" t="s">
        <v>36</v>
      </c>
      <c r="J29" s="17">
        <v>1399</v>
      </c>
      <c r="K29" s="19"/>
      <c r="M29" s="135">
        <f aca="true" t="shared" si="7" ref="M29:M37">SUM(Q4)</f>
        <v>100535</v>
      </c>
      <c r="N29" s="325" t="s">
        <v>3</v>
      </c>
      <c r="O29" s="5">
        <f aca="true" t="shared" si="8" ref="O29:O37">SUM(L4)</f>
        <v>16</v>
      </c>
      <c r="P29" s="135">
        <f aca="true" t="shared" si="9" ref="P29:P37">SUM(Q4)</f>
        <v>100535</v>
      </c>
    </row>
    <row r="30" spans="8:16" ht="13.5" customHeight="1">
      <c r="H30" s="5">
        <v>29</v>
      </c>
      <c r="I30" s="325" t="s">
        <v>46</v>
      </c>
      <c r="J30" s="17">
        <v>1196</v>
      </c>
      <c r="K30" s="19"/>
      <c r="M30" s="135">
        <f t="shared" si="7"/>
        <v>72911</v>
      </c>
      <c r="N30" s="325" t="s">
        <v>0</v>
      </c>
      <c r="O30" s="5">
        <f t="shared" si="8"/>
        <v>33</v>
      </c>
      <c r="P30" s="135">
        <f t="shared" si="9"/>
        <v>72911</v>
      </c>
    </row>
    <row r="31" spans="8:16" ht="13.5" customHeight="1">
      <c r="H31" s="5">
        <v>28</v>
      </c>
      <c r="I31" s="325" t="s">
        <v>45</v>
      </c>
      <c r="J31" s="17">
        <v>898</v>
      </c>
      <c r="K31" s="19"/>
      <c r="M31" s="135">
        <f t="shared" si="7"/>
        <v>40507</v>
      </c>
      <c r="N31" s="325" t="s">
        <v>1</v>
      </c>
      <c r="O31" s="5">
        <f t="shared" si="8"/>
        <v>34</v>
      </c>
      <c r="P31" s="135">
        <f t="shared" si="9"/>
        <v>40507</v>
      </c>
    </row>
    <row r="32" spans="8:19" ht="13.5" customHeight="1">
      <c r="H32" s="5">
        <v>6</v>
      </c>
      <c r="I32" s="325" t="s">
        <v>25</v>
      </c>
      <c r="J32" s="17">
        <v>783</v>
      </c>
      <c r="K32" s="19"/>
      <c r="M32" s="135">
        <f t="shared" si="7"/>
        <v>25209</v>
      </c>
      <c r="N32" s="325" t="s">
        <v>34</v>
      </c>
      <c r="O32" s="5">
        <f t="shared" si="8"/>
        <v>17</v>
      </c>
      <c r="P32" s="135">
        <f t="shared" si="9"/>
        <v>25209</v>
      </c>
      <c r="S32" s="14"/>
    </row>
    <row r="33" spans="8:20" ht="13.5" customHeight="1">
      <c r="H33" s="5">
        <v>18</v>
      </c>
      <c r="I33" s="325" t="s">
        <v>35</v>
      </c>
      <c r="J33" s="17">
        <v>766</v>
      </c>
      <c r="K33" s="19"/>
      <c r="M33" s="135">
        <f t="shared" si="7"/>
        <v>30572</v>
      </c>
      <c r="N33" s="325" t="s">
        <v>5</v>
      </c>
      <c r="O33" s="5">
        <f t="shared" si="8"/>
        <v>36</v>
      </c>
      <c r="P33" s="135">
        <f t="shared" si="9"/>
        <v>30572</v>
      </c>
      <c r="S33" s="33"/>
      <c r="T33" s="33"/>
    </row>
    <row r="34" spans="8:20" ht="13.5" customHeight="1">
      <c r="H34" s="5">
        <v>23</v>
      </c>
      <c r="I34" s="325" t="s">
        <v>40</v>
      </c>
      <c r="J34" s="17">
        <v>464</v>
      </c>
      <c r="K34" s="19"/>
      <c r="M34" s="135">
        <f t="shared" si="7"/>
        <v>36349</v>
      </c>
      <c r="N34" s="326" t="s">
        <v>166</v>
      </c>
      <c r="O34" s="5">
        <f t="shared" si="8"/>
        <v>40</v>
      </c>
      <c r="P34" s="135">
        <f t="shared" si="9"/>
        <v>36349</v>
      </c>
      <c r="S34" s="33"/>
      <c r="T34" s="33"/>
    </row>
    <row r="35" spans="8:19" ht="13.5" customHeight="1">
      <c r="H35" s="5">
        <v>4</v>
      </c>
      <c r="I35" s="325" t="s">
        <v>23</v>
      </c>
      <c r="J35" s="17">
        <v>428</v>
      </c>
      <c r="K35" s="19"/>
      <c r="M35" s="135">
        <f t="shared" si="7"/>
        <v>40823</v>
      </c>
      <c r="N35" s="325" t="s">
        <v>7</v>
      </c>
      <c r="O35" s="5">
        <f t="shared" si="8"/>
        <v>13</v>
      </c>
      <c r="P35" s="135">
        <f t="shared" si="9"/>
        <v>40823</v>
      </c>
      <c r="S35" s="33"/>
    </row>
    <row r="36" spans="8:19" ht="13.5" customHeight="1">
      <c r="H36" s="5">
        <v>11</v>
      </c>
      <c r="I36" s="325" t="s">
        <v>30</v>
      </c>
      <c r="J36" s="17">
        <v>317</v>
      </c>
      <c r="K36" s="19"/>
      <c r="M36" s="135">
        <f t="shared" si="7"/>
        <v>26011</v>
      </c>
      <c r="N36" s="325" t="s">
        <v>114</v>
      </c>
      <c r="O36" s="5">
        <f t="shared" si="8"/>
        <v>31</v>
      </c>
      <c r="P36" s="135">
        <f t="shared" si="9"/>
        <v>26011</v>
      </c>
      <c r="S36" s="33"/>
    </row>
    <row r="37" spans="8:19" ht="13.5" customHeight="1" thickBot="1">
      <c r="H37" s="5">
        <v>10</v>
      </c>
      <c r="I37" s="325" t="s">
        <v>29</v>
      </c>
      <c r="J37" s="17">
        <v>285</v>
      </c>
      <c r="K37" s="19"/>
      <c r="M37" s="178">
        <f t="shared" si="7"/>
        <v>21767</v>
      </c>
      <c r="N37" s="330" t="s">
        <v>52</v>
      </c>
      <c r="O37" s="18">
        <f t="shared" si="8"/>
        <v>38</v>
      </c>
      <c r="P37" s="178">
        <f t="shared" si="9"/>
        <v>21767</v>
      </c>
      <c r="S37" s="33"/>
    </row>
    <row r="38" spans="7:21" ht="13.5" customHeight="1">
      <c r="G38" s="21"/>
      <c r="H38" s="5">
        <v>27</v>
      </c>
      <c r="I38" s="325" t="s">
        <v>44</v>
      </c>
      <c r="J38" s="17">
        <v>263</v>
      </c>
      <c r="K38" s="19"/>
      <c r="M38" s="422">
        <f>SUM(Q13-(Q3+Q4+Q5+Q6+Q7+Q8+Q9+Q10+Q11+Q12))</f>
        <v>158021</v>
      </c>
      <c r="N38" s="5" t="s">
        <v>59</v>
      </c>
      <c r="O38" s="423"/>
      <c r="P38" s="196">
        <f>SUM(M38)</f>
        <v>158021</v>
      </c>
      <c r="U38" s="33"/>
    </row>
    <row r="39" spans="8:16" ht="13.5" customHeight="1">
      <c r="H39" s="5">
        <v>32</v>
      </c>
      <c r="I39" s="325" t="s">
        <v>49</v>
      </c>
      <c r="J39" s="17">
        <v>244</v>
      </c>
      <c r="K39" s="19"/>
      <c r="P39" s="33"/>
    </row>
    <row r="40" spans="8:11" ht="13.5" customHeight="1">
      <c r="H40" s="5">
        <v>5</v>
      </c>
      <c r="I40" s="325" t="s">
        <v>24</v>
      </c>
      <c r="J40" s="17">
        <v>25</v>
      </c>
      <c r="K40" s="19"/>
    </row>
    <row r="41" spans="8:11" ht="13.5" customHeight="1">
      <c r="H41" s="5">
        <v>7</v>
      </c>
      <c r="I41" s="325" t="s">
        <v>26</v>
      </c>
      <c r="J41" s="17">
        <v>0</v>
      </c>
      <c r="K41" s="19"/>
    </row>
    <row r="42" spans="8:11" ht="13.5" customHeight="1">
      <c r="H42" s="5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6" t="s">
        <v>178</v>
      </c>
      <c r="J43" s="427">
        <f>SUM(J3:J42)</f>
        <v>582503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225</v>
      </c>
      <c r="D52" s="83" t="s">
        <v>207</v>
      </c>
      <c r="E52" s="29" t="s">
        <v>57</v>
      </c>
      <c r="F52" s="28" t="s">
        <v>56</v>
      </c>
      <c r="G52" s="28" t="s">
        <v>54</v>
      </c>
      <c r="I52" s="332"/>
    </row>
    <row r="53" spans="1:9" ht="13.5" customHeight="1">
      <c r="A53" s="13">
        <v>1</v>
      </c>
      <c r="B53" s="325" t="s">
        <v>43</v>
      </c>
      <c r="C53" s="17">
        <f aca="true" t="shared" si="10" ref="C53:C62">SUM(J3)</f>
        <v>106378</v>
      </c>
      <c r="D53" s="136">
        <f aca="true" t="shared" si="11" ref="D53:D62">SUM(Q3)</f>
        <v>140107</v>
      </c>
      <c r="E53" s="132">
        <f aca="true" t="shared" si="12" ref="E53:E62">SUM(P16/Q16*100)</f>
        <v>91.66645124042431</v>
      </c>
      <c r="F53" s="25">
        <f aca="true" t="shared" si="13" ref="F53:F63">SUM(C53/D53*100)</f>
        <v>75.92625636120964</v>
      </c>
      <c r="G53" s="26"/>
      <c r="I53" s="332"/>
    </row>
    <row r="54" spans="1:9" ht="13.5" customHeight="1">
      <c r="A54" s="13">
        <v>2</v>
      </c>
      <c r="B54" s="325" t="s">
        <v>3</v>
      </c>
      <c r="C54" s="17">
        <f t="shared" si="10"/>
        <v>73726</v>
      </c>
      <c r="D54" s="136">
        <f t="shared" si="11"/>
        <v>100535</v>
      </c>
      <c r="E54" s="132">
        <f t="shared" si="12"/>
        <v>82.23667332210461</v>
      </c>
      <c r="F54" s="25">
        <f t="shared" si="13"/>
        <v>73.33366489282339</v>
      </c>
      <c r="G54" s="26"/>
      <c r="I54" s="332"/>
    </row>
    <row r="55" spans="1:9" ht="13.5" customHeight="1">
      <c r="A55" s="13">
        <v>3</v>
      </c>
      <c r="B55" s="325" t="s">
        <v>0</v>
      </c>
      <c r="C55" s="17">
        <f t="shared" si="10"/>
        <v>69159</v>
      </c>
      <c r="D55" s="136">
        <f t="shared" si="11"/>
        <v>72911</v>
      </c>
      <c r="E55" s="132">
        <f t="shared" si="12"/>
        <v>68.77318244647527</v>
      </c>
      <c r="F55" s="25">
        <f t="shared" si="13"/>
        <v>94.85400008229212</v>
      </c>
      <c r="G55" s="26"/>
      <c r="I55" s="332"/>
    </row>
    <row r="56" spans="1:9" ht="13.5" customHeight="1">
      <c r="A56" s="13">
        <v>4</v>
      </c>
      <c r="B56" s="325" t="s">
        <v>1</v>
      </c>
      <c r="C56" s="17">
        <f t="shared" si="10"/>
        <v>43741</v>
      </c>
      <c r="D56" s="136">
        <f t="shared" si="11"/>
        <v>40507</v>
      </c>
      <c r="E56" s="132">
        <f t="shared" si="12"/>
        <v>83.69561057747504</v>
      </c>
      <c r="F56" s="25">
        <f t="shared" si="13"/>
        <v>107.98380526822524</v>
      </c>
      <c r="G56" s="26"/>
      <c r="I56" s="332"/>
    </row>
    <row r="57" spans="1:16" ht="13.5" customHeight="1">
      <c r="A57" s="13">
        <v>5</v>
      </c>
      <c r="B57" s="325" t="s">
        <v>34</v>
      </c>
      <c r="C57" s="17">
        <f t="shared" si="10"/>
        <v>42550</v>
      </c>
      <c r="D57" s="136">
        <f t="shared" si="11"/>
        <v>25209</v>
      </c>
      <c r="E57" s="132">
        <f t="shared" si="12"/>
        <v>77.07495562076586</v>
      </c>
      <c r="F57" s="25">
        <f t="shared" si="13"/>
        <v>168.78892459042405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32954</v>
      </c>
      <c r="D58" s="136">
        <f t="shared" si="11"/>
        <v>30572</v>
      </c>
      <c r="E58" s="132">
        <f t="shared" si="12"/>
        <v>81.07562859814004</v>
      </c>
      <c r="F58" s="25">
        <f t="shared" si="13"/>
        <v>107.79144315059533</v>
      </c>
      <c r="G58" s="26"/>
    </row>
    <row r="59" spans="1:7" ht="13.5" customHeight="1">
      <c r="A59" s="13">
        <v>7</v>
      </c>
      <c r="B59" s="326" t="s">
        <v>166</v>
      </c>
      <c r="C59" s="17">
        <f t="shared" si="10"/>
        <v>31570</v>
      </c>
      <c r="D59" s="136">
        <f t="shared" si="11"/>
        <v>36349</v>
      </c>
      <c r="E59" s="132">
        <f t="shared" si="12"/>
        <v>68.52764331763225</v>
      </c>
      <c r="F59" s="25">
        <f t="shared" si="13"/>
        <v>86.85245811439104</v>
      </c>
      <c r="G59" s="26"/>
    </row>
    <row r="60" spans="1:7" ht="13.5" customHeight="1">
      <c r="A60" s="13">
        <v>8</v>
      </c>
      <c r="B60" s="325" t="s">
        <v>7</v>
      </c>
      <c r="C60" s="17">
        <f t="shared" si="10"/>
        <v>29503</v>
      </c>
      <c r="D60" s="136">
        <f t="shared" si="11"/>
        <v>40823</v>
      </c>
      <c r="E60" s="132">
        <f t="shared" si="12"/>
        <v>73.02542016286726</v>
      </c>
      <c r="F60" s="25">
        <f t="shared" si="13"/>
        <v>72.27053376772898</v>
      </c>
      <c r="G60" s="26"/>
    </row>
    <row r="61" spans="1:7" ht="13.5" customHeight="1">
      <c r="A61" s="13">
        <v>9</v>
      </c>
      <c r="B61" s="325" t="s">
        <v>114</v>
      </c>
      <c r="C61" s="17">
        <f t="shared" si="10"/>
        <v>26878</v>
      </c>
      <c r="D61" s="136">
        <f t="shared" si="11"/>
        <v>26011</v>
      </c>
      <c r="E61" s="132">
        <f t="shared" si="12"/>
        <v>103.82015527830353</v>
      </c>
      <c r="F61" s="25">
        <f t="shared" si="13"/>
        <v>103.33320518242282</v>
      </c>
      <c r="G61" s="26"/>
    </row>
    <row r="62" spans="1:7" ht="13.5" customHeight="1" thickBot="1">
      <c r="A62" s="207">
        <v>10</v>
      </c>
      <c r="B62" s="330" t="s">
        <v>52</v>
      </c>
      <c r="C62" s="179">
        <f t="shared" si="10"/>
        <v>23372</v>
      </c>
      <c r="D62" s="208">
        <f t="shared" si="11"/>
        <v>21767</v>
      </c>
      <c r="E62" s="209">
        <f t="shared" si="12"/>
        <v>70.77062831188493</v>
      </c>
      <c r="F62" s="210">
        <f t="shared" si="13"/>
        <v>107.37354711260166</v>
      </c>
      <c r="G62" s="211"/>
    </row>
    <row r="63" spans="1:7" ht="13.5" customHeight="1" thickTop="1">
      <c r="A63" s="180"/>
      <c r="B63" s="212" t="s">
        <v>109</v>
      </c>
      <c r="C63" s="213">
        <f>SUM(J43)</f>
        <v>582503</v>
      </c>
      <c r="D63" s="213">
        <f>SUM(Q13)</f>
        <v>692812</v>
      </c>
      <c r="E63" s="214">
        <f>SUM(C63/R26*100)</f>
        <v>77.30343132571052</v>
      </c>
      <c r="F63" s="215">
        <f t="shared" si="13"/>
        <v>84.07807601484963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98</v>
      </c>
      <c r="J1" t="s">
        <v>73</v>
      </c>
      <c r="R1" s="159"/>
    </row>
    <row r="2" spans="8:30" ht="13.5">
      <c r="H2" s="396" t="s">
        <v>225</v>
      </c>
      <c r="I2" s="128"/>
      <c r="J2" s="398" t="s">
        <v>200</v>
      </c>
      <c r="K2" s="5"/>
      <c r="L2" s="232" t="s">
        <v>207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9" t="s">
        <v>197</v>
      </c>
      <c r="I3" s="128"/>
      <c r="J3" s="238" t="s">
        <v>198</v>
      </c>
      <c r="K3" s="5"/>
      <c r="L3" s="395" t="s">
        <v>197</v>
      </c>
      <c r="M3" s="1"/>
      <c r="N3" s="139"/>
      <c r="O3" s="139"/>
      <c r="S3" s="31"/>
      <c r="T3" s="31"/>
      <c r="U3" s="31"/>
    </row>
    <row r="4" spans="8:21" ht="13.5">
      <c r="H4" s="138">
        <v>20271</v>
      </c>
      <c r="I4" s="128">
        <v>26</v>
      </c>
      <c r="J4" s="325" t="s">
        <v>43</v>
      </c>
      <c r="K4" s="183">
        <f>SUM(I4)</f>
        <v>26</v>
      </c>
      <c r="L4" s="338">
        <v>21243</v>
      </c>
      <c r="M4" s="61"/>
      <c r="N4" s="140"/>
      <c r="O4" s="140"/>
      <c r="S4" s="31"/>
      <c r="T4" s="31"/>
      <c r="U4" s="31"/>
    </row>
    <row r="5" spans="8:21" ht="13.5">
      <c r="H5" s="137">
        <v>12273</v>
      </c>
      <c r="I5" s="128">
        <v>16</v>
      </c>
      <c r="J5" s="325" t="s">
        <v>3</v>
      </c>
      <c r="K5" s="183">
        <f aca="true" t="shared" si="0" ref="K5:K13">SUM(I5)</f>
        <v>16</v>
      </c>
      <c r="L5" s="339">
        <v>12829</v>
      </c>
      <c r="M5" s="61"/>
      <c r="N5" s="140"/>
      <c r="O5" s="140"/>
      <c r="S5" s="31"/>
      <c r="T5" s="31"/>
      <c r="U5" s="31"/>
    </row>
    <row r="6" spans="8:21" ht="13.5">
      <c r="H6" s="137">
        <v>6951</v>
      </c>
      <c r="I6" s="128">
        <v>17</v>
      </c>
      <c r="J6" s="325" t="s">
        <v>34</v>
      </c>
      <c r="K6" s="183">
        <f t="shared" si="0"/>
        <v>17</v>
      </c>
      <c r="L6" s="339">
        <v>3499</v>
      </c>
      <c r="M6" s="61"/>
      <c r="N6" s="397"/>
      <c r="O6" s="140"/>
      <c r="S6" s="31"/>
      <c r="T6" s="31"/>
      <c r="U6" s="31"/>
    </row>
    <row r="7" spans="8:21" ht="13.5">
      <c r="H7" s="137">
        <v>5609</v>
      </c>
      <c r="I7" s="128">
        <v>33</v>
      </c>
      <c r="J7" s="325" t="s">
        <v>0</v>
      </c>
      <c r="K7" s="183">
        <f t="shared" si="0"/>
        <v>33</v>
      </c>
      <c r="L7" s="339">
        <v>6660</v>
      </c>
      <c r="M7" s="61"/>
      <c r="N7" s="140"/>
      <c r="O7" s="140"/>
      <c r="S7" s="31"/>
      <c r="T7" s="31"/>
      <c r="U7" s="31"/>
    </row>
    <row r="8" spans="8:21" ht="13.5">
      <c r="H8" s="59">
        <v>3561</v>
      </c>
      <c r="I8" s="128">
        <v>14</v>
      </c>
      <c r="J8" s="325" t="s">
        <v>32</v>
      </c>
      <c r="K8" s="183">
        <f t="shared" si="0"/>
        <v>14</v>
      </c>
      <c r="L8" s="339">
        <v>4723</v>
      </c>
      <c r="M8" s="61"/>
      <c r="N8" s="140"/>
      <c r="O8" s="140"/>
      <c r="S8" s="31"/>
      <c r="T8" s="31"/>
      <c r="U8" s="31"/>
    </row>
    <row r="9" spans="8:21" ht="13.5">
      <c r="H9" s="137">
        <v>3367</v>
      </c>
      <c r="I9" s="128">
        <v>37</v>
      </c>
      <c r="J9" s="325" t="s">
        <v>51</v>
      </c>
      <c r="K9" s="183">
        <f t="shared" si="0"/>
        <v>37</v>
      </c>
      <c r="L9" s="339">
        <v>2706</v>
      </c>
      <c r="M9" s="61"/>
      <c r="N9" s="140"/>
      <c r="O9" s="140"/>
      <c r="S9" s="31"/>
      <c r="T9" s="31"/>
      <c r="U9" s="31"/>
    </row>
    <row r="10" spans="8:21" ht="13.5">
      <c r="H10" s="137">
        <v>2261</v>
      </c>
      <c r="I10" s="226">
        <v>24</v>
      </c>
      <c r="J10" s="329" t="s">
        <v>41</v>
      </c>
      <c r="K10" s="183">
        <f t="shared" si="0"/>
        <v>24</v>
      </c>
      <c r="L10" s="339">
        <v>3721</v>
      </c>
      <c r="S10" s="31"/>
      <c r="T10" s="31"/>
      <c r="U10" s="31"/>
    </row>
    <row r="11" spans="8:21" ht="13.5">
      <c r="H11" s="138">
        <v>1855</v>
      </c>
      <c r="I11" s="128">
        <v>38</v>
      </c>
      <c r="J11" s="325" t="s">
        <v>52</v>
      </c>
      <c r="K11" s="183">
        <f t="shared" si="0"/>
        <v>38</v>
      </c>
      <c r="L11" s="339">
        <v>5197</v>
      </c>
      <c r="M11" s="61"/>
      <c r="N11" s="140"/>
      <c r="O11" s="140"/>
      <c r="S11" s="31"/>
      <c r="T11" s="31"/>
      <c r="U11" s="31"/>
    </row>
    <row r="12" spans="8:21" ht="13.5">
      <c r="H12" s="351">
        <v>1059</v>
      </c>
      <c r="I12" s="430">
        <v>40</v>
      </c>
      <c r="J12" s="429" t="s">
        <v>2</v>
      </c>
      <c r="K12" s="183">
        <f t="shared" si="0"/>
        <v>40</v>
      </c>
      <c r="L12" s="339">
        <v>3098</v>
      </c>
      <c r="M12" s="61"/>
      <c r="N12" s="140"/>
      <c r="O12" s="140"/>
      <c r="S12" s="31"/>
      <c r="T12" s="31"/>
      <c r="U12" s="31"/>
    </row>
    <row r="13" spans="8:21" ht="14.25" thickBot="1">
      <c r="H13" s="204">
        <v>996</v>
      </c>
      <c r="I13" s="220">
        <v>36</v>
      </c>
      <c r="J13" s="330" t="s">
        <v>5</v>
      </c>
      <c r="K13" s="183">
        <f t="shared" si="0"/>
        <v>36</v>
      </c>
      <c r="L13" s="339">
        <v>1417</v>
      </c>
      <c r="M13" s="61"/>
      <c r="N13" s="140"/>
      <c r="O13" s="140"/>
      <c r="S13" s="31"/>
      <c r="T13" s="31"/>
      <c r="U13" s="31"/>
    </row>
    <row r="14" spans="8:21" ht="14.25" thickTop="1">
      <c r="H14" s="137">
        <v>645</v>
      </c>
      <c r="I14" s="190">
        <v>25</v>
      </c>
      <c r="J14" s="375" t="s">
        <v>42</v>
      </c>
      <c r="K14" s="162" t="s">
        <v>9</v>
      </c>
      <c r="L14" s="340">
        <v>71837</v>
      </c>
      <c r="S14" s="31"/>
      <c r="T14" s="31"/>
      <c r="U14" s="31"/>
    </row>
    <row r="15" spans="8:21" ht="13.5">
      <c r="H15" s="137">
        <v>558</v>
      </c>
      <c r="I15" s="128">
        <v>34</v>
      </c>
      <c r="J15" s="325" t="s">
        <v>1</v>
      </c>
      <c r="K15" s="68"/>
      <c r="L15" s="1" t="s">
        <v>90</v>
      </c>
      <c r="M15" s="333" t="s">
        <v>179</v>
      </c>
      <c r="N15" s="57" t="s">
        <v>113</v>
      </c>
      <c r="S15" s="31"/>
      <c r="T15" s="31"/>
      <c r="U15" s="31"/>
    </row>
    <row r="16" spans="8:21" ht="13.5">
      <c r="H16" s="137">
        <v>499</v>
      </c>
      <c r="I16" s="128">
        <v>18</v>
      </c>
      <c r="J16" s="325" t="s">
        <v>35</v>
      </c>
      <c r="K16" s="183">
        <f>SUM(I4)</f>
        <v>26</v>
      </c>
      <c r="L16" s="325" t="s">
        <v>43</v>
      </c>
      <c r="M16" s="357">
        <v>18554</v>
      </c>
      <c r="N16" s="138">
        <f>SUM(H4)</f>
        <v>20271</v>
      </c>
      <c r="O16" s="61"/>
      <c r="P16" s="21"/>
      <c r="S16" s="31"/>
      <c r="T16" s="31"/>
      <c r="U16" s="31"/>
    </row>
    <row r="17" spans="8:21" ht="13.5">
      <c r="H17" s="137">
        <v>460</v>
      </c>
      <c r="I17" s="128">
        <v>19</v>
      </c>
      <c r="J17" s="325" t="s">
        <v>36</v>
      </c>
      <c r="K17" s="183">
        <f aca="true" t="shared" si="1" ref="K17:K25">SUM(I5)</f>
        <v>16</v>
      </c>
      <c r="L17" s="325" t="s">
        <v>3</v>
      </c>
      <c r="M17" s="358">
        <v>12958</v>
      </c>
      <c r="N17" s="138">
        <f aca="true" t="shared" si="2" ref="N17:N25">SUM(H5)</f>
        <v>12273</v>
      </c>
      <c r="O17" s="61"/>
      <c r="P17" s="21"/>
      <c r="S17" s="31"/>
      <c r="T17" s="31"/>
      <c r="U17" s="31"/>
    </row>
    <row r="18" spans="8:21" ht="13.5">
      <c r="H18" s="191">
        <v>405</v>
      </c>
      <c r="I18" s="128">
        <v>6</v>
      </c>
      <c r="J18" s="325" t="s">
        <v>25</v>
      </c>
      <c r="K18" s="183">
        <f t="shared" si="1"/>
        <v>17</v>
      </c>
      <c r="L18" s="325" t="s">
        <v>34</v>
      </c>
      <c r="M18" s="358">
        <v>4610</v>
      </c>
      <c r="N18" s="138">
        <f t="shared" si="2"/>
        <v>6951</v>
      </c>
      <c r="O18" s="61"/>
      <c r="P18" s="21"/>
      <c r="S18" s="31"/>
      <c r="T18" s="31"/>
      <c r="U18" s="31"/>
    </row>
    <row r="19" spans="8:21" ht="13.5">
      <c r="H19" s="150">
        <v>146</v>
      </c>
      <c r="I19" s="128">
        <v>15</v>
      </c>
      <c r="J19" s="325" t="s">
        <v>33</v>
      </c>
      <c r="K19" s="183">
        <f t="shared" si="1"/>
        <v>33</v>
      </c>
      <c r="L19" s="325" t="s">
        <v>0</v>
      </c>
      <c r="M19" s="358">
        <v>14916</v>
      </c>
      <c r="N19" s="138">
        <f t="shared" si="2"/>
        <v>5609</v>
      </c>
      <c r="O19" s="61"/>
      <c r="P19" s="21"/>
      <c r="S19" s="31"/>
      <c r="T19" s="31"/>
      <c r="U19" s="31"/>
    </row>
    <row r="20" spans="8:21" ht="14.25" thickBot="1">
      <c r="H20" s="373">
        <v>107</v>
      </c>
      <c r="I20" s="128">
        <v>23</v>
      </c>
      <c r="J20" s="325" t="s">
        <v>40</v>
      </c>
      <c r="K20" s="183">
        <f t="shared" si="1"/>
        <v>14</v>
      </c>
      <c r="L20" s="325" t="s">
        <v>32</v>
      </c>
      <c r="M20" s="358">
        <v>4754</v>
      </c>
      <c r="N20" s="138">
        <f t="shared" si="2"/>
        <v>3561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225</v>
      </c>
      <c r="D21" s="83" t="s">
        <v>207</v>
      </c>
      <c r="E21" s="83" t="s">
        <v>75</v>
      </c>
      <c r="F21" s="83" t="s">
        <v>74</v>
      </c>
      <c r="G21" s="83" t="s">
        <v>76</v>
      </c>
      <c r="H21" s="59">
        <v>94</v>
      </c>
      <c r="I21" s="128">
        <v>22</v>
      </c>
      <c r="J21" s="325" t="s">
        <v>39</v>
      </c>
      <c r="K21" s="183">
        <f t="shared" si="1"/>
        <v>37</v>
      </c>
      <c r="L21" s="325" t="s">
        <v>51</v>
      </c>
      <c r="M21" s="358">
        <v>8105</v>
      </c>
      <c r="N21" s="138">
        <f t="shared" si="2"/>
        <v>3367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20271</v>
      </c>
      <c r="D22" s="138">
        <f>SUM(L4)</f>
        <v>21243</v>
      </c>
      <c r="E22" s="73">
        <f aca="true" t="shared" si="4" ref="E22:E32">SUM(N16/M16*100)</f>
        <v>109.25406920340627</v>
      </c>
      <c r="F22" s="79">
        <f>SUM(C22/D22*100)</f>
        <v>95.42437508826437</v>
      </c>
      <c r="G22" s="5"/>
      <c r="H22" s="141">
        <v>70</v>
      </c>
      <c r="I22" s="128">
        <v>27</v>
      </c>
      <c r="J22" s="325" t="s">
        <v>44</v>
      </c>
      <c r="K22" s="183">
        <f t="shared" si="1"/>
        <v>24</v>
      </c>
      <c r="L22" s="329" t="s">
        <v>41</v>
      </c>
      <c r="M22" s="358">
        <v>2779</v>
      </c>
      <c r="N22" s="138">
        <f t="shared" si="2"/>
        <v>2261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3</v>
      </c>
      <c r="C23" s="58">
        <f t="shared" si="3"/>
        <v>12273</v>
      </c>
      <c r="D23" s="138">
        <f aca="true" t="shared" si="5" ref="D23:D31">SUM(L5)</f>
        <v>12829</v>
      </c>
      <c r="E23" s="73">
        <f t="shared" si="4"/>
        <v>94.71369038431857</v>
      </c>
      <c r="F23" s="79">
        <f aca="true" t="shared" si="6" ref="F23:F32">SUM(C23/D23*100)</f>
        <v>95.66606906228077</v>
      </c>
      <c r="G23" s="5"/>
      <c r="H23" s="141">
        <v>61</v>
      </c>
      <c r="I23" s="128">
        <v>21</v>
      </c>
      <c r="J23" s="325" t="s">
        <v>38</v>
      </c>
      <c r="K23" s="183">
        <f t="shared" si="1"/>
        <v>38</v>
      </c>
      <c r="L23" s="325" t="s">
        <v>52</v>
      </c>
      <c r="M23" s="358">
        <v>3061</v>
      </c>
      <c r="N23" s="138">
        <f t="shared" si="2"/>
        <v>1855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34</v>
      </c>
      <c r="C24" s="58">
        <f t="shared" si="3"/>
        <v>6951</v>
      </c>
      <c r="D24" s="138">
        <f t="shared" si="5"/>
        <v>3499</v>
      </c>
      <c r="E24" s="73">
        <f t="shared" si="4"/>
        <v>150.7809110629067</v>
      </c>
      <c r="F24" s="79">
        <f t="shared" si="6"/>
        <v>198.65675907402112</v>
      </c>
      <c r="G24" s="5"/>
      <c r="H24" s="141">
        <v>41</v>
      </c>
      <c r="I24" s="128">
        <v>2</v>
      </c>
      <c r="J24" s="325" t="s">
        <v>6</v>
      </c>
      <c r="K24" s="183">
        <f t="shared" si="1"/>
        <v>40</v>
      </c>
      <c r="L24" s="429" t="s">
        <v>2</v>
      </c>
      <c r="M24" s="358">
        <v>2152</v>
      </c>
      <c r="N24" s="138">
        <f t="shared" si="2"/>
        <v>1059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0</v>
      </c>
      <c r="C25" s="58">
        <f t="shared" si="3"/>
        <v>5609</v>
      </c>
      <c r="D25" s="138">
        <f t="shared" si="5"/>
        <v>6660</v>
      </c>
      <c r="E25" s="73">
        <f t="shared" si="4"/>
        <v>37.603915258782514</v>
      </c>
      <c r="F25" s="79">
        <f t="shared" si="6"/>
        <v>84.21921921921923</v>
      </c>
      <c r="G25" s="5"/>
      <c r="H25" s="141">
        <v>21</v>
      </c>
      <c r="I25" s="128">
        <v>9</v>
      </c>
      <c r="J25" s="325" t="s">
        <v>28</v>
      </c>
      <c r="K25" s="183">
        <f t="shared" si="1"/>
        <v>36</v>
      </c>
      <c r="L25" s="330" t="s">
        <v>5</v>
      </c>
      <c r="M25" s="359">
        <v>1186</v>
      </c>
      <c r="N25" s="351">
        <f t="shared" si="2"/>
        <v>996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32</v>
      </c>
      <c r="C26" s="58">
        <f t="shared" si="3"/>
        <v>3561</v>
      </c>
      <c r="D26" s="138">
        <f t="shared" si="5"/>
        <v>4723</v>
      </c>
      <c r="E26" s="73">
        <f t="shared" si="4"/>
        <v>74.90534286916281</v>
      </c>
      <c r="F26" s="79">
        <f t="shared" si="6"/>
        <v>75.39699343637518</v>
      </c>
      <c r="G26" s="16"/>
      <c r="H26" s="433">
        <v>13</v>
      </c>
      <c r="I26" s="128">
        <v>12</v>
      </c>
      <c r="J26" s="325" t="s">
        <v>31</v>
      </c>
      <c r="K26" s="182"/>
      <c r="L26" s="5" t="s">
        <v>96</v>
      </c>
      <c r="M26" s="414">
        <v>78551</v>
      </c>
      <c r="N26" s="415">
        <f>SUM(H44)</f>
        <v>61334</v>
      </c>
      <c r="S26" s="31"/>
      <c r="T26" s="31"/>
      <c r="U26" s="31"/>
    </row>
    <row r="27" spans="1:21" ht="13.5">
      <c r="A27" s="85">
        <v>6</v>
      </c>
      <c r="B27" s="325" t="s">
        <v>51</v>
      </c>
      <c r="C27" s="58">
        <f t="shared" si="3"/>
        <v>3367</v>
      </c>
      <c r="D27" s="138">
        <f t="shared" si="5"/>
        <v>2706</v>
      </c>
      <c r="E27" s="73">
        <f t="shared" si="4"/>
        <v>41.54225786551511</v>
      </c>
      <c r="F27" s="79">
        <f t="shared" si="6"/>
        <v>124.42719881744273</v>
      </c>
      <c r="G27" s="5"/>
      <c r="H27" s="141">
        <v>10</v>
      </c>
      <c r="I27" s="128">
        <v>4</v>
      </c>
      <c r="J27" s="325" t="s">
        <v>23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41</v>
      </c>
      <c r="C28" s="58">
        <f t="shared" si="3"/>
        <v>2261</v>
      </c>
      <c r="D28" s="138">
        <f t="shared" si="5"/>
        <v>3721</v>
      </c>
      <c r="E28" s="73">
        <f t="shared" si="4"/>
        <v>81.36020151133502</v>
      </c>
      <c r="F28" s="79">
        <f t="shared" si="6"/>
        <v>60.76323568933083</v>
      </c>
      <c r="G28" s="5"/>
      <c r="H28" s="203">
        <v>1</v>
      </c>
      <c r="I28" s="128">
        <v>1</v>
      </c>
      <c r="J28" s="325" t="s">
        <v>4</v>
      </c>
      <c r="S28" s="31"/>
      <c r="T28" s="31"/>
      <c r="U28" s="31"/>
    </row>
    <row r="29" spans="1:21" ht="13.5">
      <c r="A29" s="85">
        <v>8</v>
      </c>
      <c r="B29" s="325" t="s">
        <v>52</v>
      </c>
      <c r="C29" s="58">
        <f t="shared" si="3"/>
        <v>1855</v>
      </c>
      <c r="D29" s="138">
        <f t="shared" si="5"/>
        <v>5197</v>
      </c>
      <c r="E29" s="73">
        <f t="shared" si="4"/>
        <v>60.601110748121535</v>
      </c>
      <c r="F29" s="79">
        <f t="shared" si="6"/>
        <v>35.69366942466808</v>
      </c>
      <c r="G29" s="15"/>
      <c r="H29" s="203">
        <v>0</v>
      </c>
      <c r="I29" s="128">
        <v>3</v>
      </c>
      <c r="J29" s="325" t="s">
        <v>22</v>
      </c>
      <c r="L29" s="64"/>
      <c r="M29" s="31"/>
      <c r="S29" s="31"/>
      <c r="T29" s="31"/>
      <c r="U29" s="31"/>
    </row>
    <row r="30" spans="1:21" ht="13.5">
      <c r="A30" s="85">
        <v>9</v>
      </c>
      <c r="B30" s="429" t="s">
        <v>2</v>
      </c>
      <c r="C30" s="58">
        <f t="shared" si="3"/>
        <v>1059</v>
      </c>
      <c r="D30" s="138">
        <f t="shared" si="5"/>
        <v>3098</v>
      </c>
      <c r="E30" s="73">
        <f t="shared" si="4"/>
        <v>49.21003717472119</v>
      </c>
      <c r="F30" s="79">
        <f t="shared" si="6"/>
        <v>34.1833440929632</v>
      </c>
      <c r="G30" s="16"/>
      <c r="H30" s="433">
        <v>0</v>
      </c>
      <c r="I30" s="128">
        <v>5</v>
      </c>
      <c r="J30" s="325" t="s">
        <v>24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</v>
      </c>
      <c r="C31" s="58">
        <f t="shared" si="3"/>
        <v>996</v>
      </c>
      <c r="D31" s="138">
        <f t="shared" si="5"/>
        <v>1417</v>
      </c>
      <c r="E31" s="73">
        <f t="shared" si="4"/>
        <v>83.97976391231029</v>
      </c>
      <c r="F31" s="80">
        <f t="shared" si="6"/>
        <v>70.2893436838391</v>
      </c>
      <c r="G31" s="142"/>
      <c r="H31" s="433">
        <v>0</v>
      </c>
      <c r="I31" s="128">
        <v>7</v>
      </c>
      <c r="J31" s="325" t="s">
        <v>26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61334</v>
      </c>
      <c r="D32" s="91">
        <f>SUM(L14)</f>
        <v>71837</v>
      </c>
      <c r="E32" s="94">
        <f t="shared" si="4"/>
        <v>78.08175580196306</v>
      </c>
      <c r="F32" s="92">
        <f t="shared" si="6"/>
        <v>85.37940058744101</v>
      </c>
      <c r="G32" s="93"/>
      <c r="H32" s="437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438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60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59">
        <v>0</v>
      </c>
      <c r="I37" s="128">
        <v>28</v>
      </c>
      <c r="J37" s="325" t="s">
        <v>45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137">
        <v>0</v>
      </c>
      <c r="I38" s="128">
        <v>29</v>
      </c>
      <c r="J38" s="325" t="s">
        <v>186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418">
        <v>0</v>
      </c>
      <c r="I39" s="128">
        <v>30</v>
      </c>
      <c r="J39" s="325" t="s">
        <v>47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8">
        <v>31</v>
      </c>
      <c r="J40" s="325" t="s">
        <v>203</v>
      </c>
      <c r="L40" s="64"/>
      <c r="M40" s="31"/>
      <c r="S40" s="31"/>
      <c r="T40" s="31"/>
      <c r="U40" s="31"/>
    </row>
    <row r="41" spans="8:21" ht="13.5">
      <c r="H41" s="59">
        <v>0</v>
      </c>
      <c r="I41" s="128">
        <v>32</v>
      </c>
      <c r="J41" s="325" t="s">
        <v>49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5" t="s">
        <v>50</v>
      </c>
      <c r="L42" s="64"/>
      <c r="M42" s="31"/>
      <c r="S42" s="31"/>
      <c r="T42" s="31"/>
      <c r="U42" s="31"/>
    </row>
    <row r="43" spans="8:21" ht="13.5">
      <c r="H43" s="59">
        <v>0</v>
      </c>
      <c r="I43" s="128">
        <v>39</v>
      </c>
      <c r="J43" s="325" t="s">
        <v>53</v>
      </c>
      <c r="L43" s="64"/>
      <c r="M43" s="31"/>
      <c r="S43" s="39"/>
      <c r="T43" s="39"/>
      <c r="U43" s="39"/>
    </row>
    <row r="44" spans="8:13" ht="13.5">
      <c r="H44" s="185">
        <f>SUM(H4:H43)</f>
        <v>61334</v>
      </c>
      <c r="I44" s="128"/>
      <c r="J44" s="350" t="s">
        <v>193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9" t="s">
        <v>229</v>
      </c>
      <c r="I47" s="128"/>
      <c r="J47" s="383" t="s">
        <v>106</v>
      </c>
      <c r="K47" s="5"/>
      <c r="L47" s="381" t="s">
        <v>207</v>
      </c>
      <c r="S47" s="31"/>
      <c r="T47" s="31"/>
      <c r="U47" s="31"/>
      <c r="V47" s="31"/>
    </row>
    <row r="48" spans="8:22" ht="13.5">
      <c r="H48" s="400" t="s">
        <v>197</v>
      </c>
      <c r="I48" s="190"/>
      <c r="J48" s="382" t="s">
        <v>77</v>
      </c>
      <c r="K48" s="373"/>
      <c r="L48" s="384" t="s">
        <v>197</v>
      </c>
      <c r="S48" s="31"/>
      <c r="T48" s="31"/>
      <c r="U48" s="31"/>
      <c r="V48" s="31"/>
    </row>
    <row r="49" spans="8:22" ht="13.5">
      <c r="H49" s="138">
        <v>67425</v>
      </c>
      <c r="I49" s="128">
        <v>26</v>
      </c>
      <c r="J49" s="325" t="s">
        <v>43</v>
      </c>
      <c r="K49" s="5">
        <f>SUM(I49)</f>
        <v>26</v>
      </c>
      <c r="L49" s="341">
        <v>83841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11090</v>
      </c>
      <c r="I50" s="128">
        <v>13</v>
      </c>
      <c r="J50" s="325" t="s">
        <v>7</v>
      </c>
      <c r="K50" s="5">
        <f aca="true" t="shared" si="7" ref="K50:K58">SUM(I50)</f>
        <v>13</v>
      </c>
      <c r="L50" s="341">
        <v>19756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11069</v>
      </c>
      <c r="I51" s="128">
        <v>16</v>
      </c>
      <c r="J51" s="325" t="s">
        <v>3</v>
      </c>
      <c r="K51" s="5">
        <f t="shared" si="7"/>
        <v>16</v>
      </c>
      <c r="L51" s="341">
        <v>13589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11035</v>
      </c>
      <c r="I52" s="128">
        <v>34</v>
      </c>
      <c r="J52" s="325" t="s">
        <v>1</v>
      </c>
      <c r="K52" s="5">
        <f t="shared" si="7"/>
        <v>34</v>
      </c>
      <c r="L52" s="341">
        <v>13375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225</v>
      </c>
      <c r="D53" s="83" t="s">
        <v>207</v>
      </c>
      <c r="E53" s="83" t="s">
        <v>75</v>
      </c>
      <c r="F53" s="83" t="s">
        <v>74</v>
      </c>
      <c r="G53" s="83" t="s">
        <v>76</v>
      </c>
      <c r="H53" s="137">
        <v>6716</v>
      </c>
      <c r="I53" s="128">
        <v>25</v>
      </c>
      <c r="J53" s="325" t="s">
        <v>42</v>
      </c>
      <c r="K53" s="5">
        <f t="shared" si="7"/>
        <v>25</v>
      </c>
      <c r="L53" s="341">
        <v>6334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67425</v>
      </c>
      <c r="D54" s="150">
        <f>SUM(L49)</f>
        <v>83841</v>
      </c>
      <c r="E54" s="73">
        <f aca="true" t="shared" si="9" ref="E54:E64">SUM(N63/M63*100)</f>
        <v>90.57873666675623</v>
      </c>
      <c r="F54" s="73">
        <f>SUM(C54/D54*100)</f>
        <v>80.42008086735606</v>
      </c>
      <c r="G54" s="5"/>
      <c r="H54" s="137">
        <v>2715</v>
      </c>
      <c r="I54" s="128">
        <v>24</v>
      </c>
      <c r="J54" s="325" t="s">
        <v>41</v>
      </c>
      <c r="K54" s="5">
        <f t="shared" si="7"/>
        <v>24</v>
      </c>
      <c r="L54" s="341">
        <v>6161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7</v>
      </c>
      <c r="C55" s="58">
        <f t="shared" si="8"/>
        <v>11090</v>
      </c>
      <c r="D55" s="150">
        <f aca="true" t="shared" si="10" ref="D55:D64">SUM(L50)</f>
        <v>19756</v>
      </c>
      <c r="E55" s="73">
        <f t="shared" si="9"/>
        <v>67.17548004118964</v>
      </c>
      <c r="F55" s="73">
        <f aca="true" t="shared" si="11" ref="F55:F64">SUM(C55/D55*100)</f>
        <v>56.13484511034622</v>
      </c>
      <c r="G55" s="5"/>
      <c r="H55" s="59">
        <v>2166</v>
      </c>
      <c r="I55" s="128">
        <v>33</v>
      </c>
      <c r="J55" s="325" t="s">
        <v>0</v>
      </c>
      <c r="K55" s="5">
        <f t="shared" si="7"/>
        <v>33</v>
      </c>
      <c r="L55" s="341">
        <v>4163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3</v>
      </c>
      <c r="C56" s="58">
        <f t="shared" si="8"/>
        <v>11069</v>
      </c>
      <c r="D56" s="150">
        <f t="shared" si="10"/>
        <v>13589</v>
      </c>
      <c r="E56" s="73">
        <f t="shared" si="9"/>
        <v>84.09177239231178</v>
      </c>
      <c r="F56" s="73">
        <f t="shared" si="11"/>
        <v>81.45558907940246</v>
      </c>
      <c r="G56" s="5"/>
      <c r="H56" s="59">
        <v>1801</v>
      </c>
      <c r="I56" s="128">
        <v>36</v>
      </c>
      <c r="J56" s="325" t="s">
        <v>5</v>
      </c>
      <c r="K56" s="5">
        <f t="shared" si="7"/>
        <v>36</v>
      </c>
      <c r="L56" s="341">
        <v>1074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1</v>
      </c>
      <c r="C57" s="58">
        <f t="shared" si="8"/>
        <v>11035</v>
      </c>
      <c r="D57" s="150">
        <f t="shared" si="10"/>
        <v>13375</v>
      </c>
      <c r="E57" s="73">
        <f t="shared" si="9"/>
        <v>90.41376485047113</v>
      </c>
      <c r="F57" s="73">
        <f t="shared" si="11"/>
        <v>82.50467289719626</v>
      </c>
      <c r="G57" s="5"/>
      <c r="H57" s="141">
        <v>1683</v>
      </c>
      <c r="I57" s="128">
        <v>40</v>
      </c>
      <c r="J57" s="325" t="s">
        <v>2</v>
      </c>
      <c r="K57" s="5">
        <f t="shared" si="7"/>
        <v>40</v>
      </c>
      <c r="L57" s="341">
        <v>3219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42</v>
      </c>
      <c r="C58" s="58">
        <f t="shared" si="8"/>
        <v>6716</v>
      </c>
      <c r="D58" s="150">
        <f t="shared" si="10"/>
        <v>6334</v>
      </c>
      <c r="E58" s="73">
        <f t="shared" si="9"/>
        <v>88.11335607452112</v>
      </c>
      <c r="F58" s="73">
        <f t="shared" si="11"/>
        <v>106.0309441111462</v>
      </c>
      <c r="G58" s="16"/>
      <c r="H58" s="204">
        <v>780</v>
      </c>
      <c r="I58" s="220">
        <v>38</v>
      </c>
      <c r="J58" s="330" t="s">
        <v>52</v>
      </c>
      <c r="K58" s="18">
        <f t="shared" si="7"/>
        <v>38</v>
      </c>
      <c r="L58" s="342">
        <v>1522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41</v>
      </c>
      <c r="C59" s="58">
        <f t="shared" si="8"/>
        <v>2715</v>
      </c>
      <c r="D59" s="150">
        <f t="shared" si="10"/>
        <v>6161</v>
      </c>
      <c r="E59" s="73">
        <f t="shared" si="9"/>
        <v>94.86373165618448</v>
      </c>
      <c r="F59" s="73">
        <f t="shared" si="11"/>
        <v>44.06752150624899</v>
      </c>
      <c r="G59" s="5"/>
      <c r="H59" s="203">
        <v>748</v>
      </c>
      <c r="I59" s="230">
        <v>21</v>
      </c>
      <c r="J59" s="375" t="s">
        <v>38</v>
      </c>
      <c r="K59" s="12" t="s">
        <v>100</v>
      </c>
      <c r="L59" s="343">
        <v>158340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0</v>
      </c>
      <c r="C60" s="58">
        <f t="shared" si="8"/>
        <v>2166</v>
      </c>
      <c r="D60" s="150">
        <f t="shared" si="10"/>
        <v>4163</v>
      </c>
      <c r="E60" s="73">
        <f t="shared" si="9"/>
        <v>62.45674740484429</v>
      </c>
      <c r="F60" s="73">
        <f t="shared" si="11"/>
        <v>52.029786211866444</v>
      </c>
      <c r="G60" s="5"/>
      <c r="H60" s="141">
        <v>659</v>
      </c>
      <c r="I60" s="230">
        <v>28</v>
      </c>
      <c r="J60" s="325" t="s">
        <v>45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5</v>
      </c>
      <c r="C61" s="58">
        <f t="shared" si="8"/>
        <v>1801</v>
      </c>
      <c r="D61" s="150">
        <f t="shared" si="10"/>
        <v>1074</v>
      </c>
      <c r="E61" s="73">
        <f t="shared" si="9"/>
        <v>102.38772029562251</v>
      </c>
      <c r="F61" s="73">
        <f t="shared" si="11"/>
        <v>167.6908752327747</v>
      </c>
      <c r="G61" s="15"/>
      <c r="H61" s="141">
        <v>375</v>
      </c>
      <c r="I61" s="230">
        <v>3</v>
      </c>
      <c r="J61" s="325" t="s">
        <v>22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2</v>
      </c>
      <c r="C62" s="58">
        <f t="shared" si="8"/>
        <v>1683</v>
      </c>
      <c r="D62" s="150">
        <f t="shared" si="10"/>
        <v>3219</v>
      </c>
      <c r="E62" s="73">
        <f t="shared" si="9"/>
        <v>76.84931506849315</v>
      </c>
      <c r="F62" s="73">
        <f t="shared" si="11"/>
        <v>52.28331780055918</v>
      </c>
      <c r="G62" s="16"/>
      <c r="H62" s="141">
        <v>336</v>
      </c>
      <c r="I62" s="374">
        <v>23</v>
      </c>
      <c r="J62" s="325" t="s">
        <v>40</v>
      </c>
      <c r="K62" s="68"/>
      <c r="L62" s="1" t="s">
        <v>91</v>
      </c>
      <c r="M62" s="143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52</v>
      </c>
      <c r="C63" s="58">
        <f t="shared" si="8"/>
        <v>780</v>
      </c>
      <c r="D63" s="227">
        <f t="shared" si="10"/>
        <v>1522</v>
      </c>
      <c r="E63" s="87">
        <f t="shared" si="9"/>
        <v>44.95677233429395</v>
      </c>
      <c r="F63" s="73">
        <f t="shared" si="11"/>
        <v>51.24835742444153</v>
      </c>
      <c r="G63" s="142"/>
      <c r="H63" s="141">
        <v>267</v>
      </c>
      <c r="I63" s="128">
        <v>31</v>
      </c>
      <c r="J63" s="325" t="s">
        <v>187</v>
      </c>
      <c r="K63" s="5">
        <f>SUM(K49)</f>
        <v>26</v>
      </c>
      <c r="L63" s="325" t="s">
        <v>43</v>
      </c>
      <c r="M63" s="355">
        <v>74438</v>
      </c>
      <c r="N63" s="138">
        <f>SUM(H49)</f>
        <v>67425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4">
        <f>SUM(H89)</f>
        <v>119751</v>
      </c>
      <c r="D64" s="228">
        <f t="shared" si="10"/>
        <v>158340</v>
      </c>
      <c r="E64" s="87">
        <f t="shared" si="9"/>
        <v>83.44959268576527</v>
      </c>
      <c r="F64" s="94">
        <f t="shared" si="11"/>
        <v>75.62902614626753</v>
      </c>
      <c r="G64" s="93"/>
      <c r="H64" s="431">
        <v>202</v>
      </c>
      <c r="I64" s="128">
        <v>15</v>
      </c>
      <c r="J64" s="325" t="s">
        <v>33</v>
      </c>
      <c r="K64" s="5">
        <f aca="true" t="shared" si="12" ref="K64:K72">SUM(K50)</f>
        <v>13</v>
      </c>
      <c r="L64" s="325" t="s">
        <v>7</v>
      </c>
      <c r="M64" s="355">
        <v>16509</v>
      </c>
      <c r="N64" s="138">
        <f aca="true" t="shared" si="13" ref="N64:N72">SUM(H50)</f>
        <v>11090</v>
      </c>
      <c r="O64" s="61"/>
      <c r="S64" s="31"/>
      <c r="T64" s="31"/>
      <c r="U64" s="31"/>
      <c r="V64" s="31"/>
    </row>
    <row r="65" spans="8:22" ht="13.5">
      <c r="H65" s="58">
        <v>172</v>
      </c>
      <c r="I65" s="128">
        <v>14</v>
      </c>
      <c r="J65" s="325" t="s">
        <v>32</v>
      </c>
      <c r="K65" s="5">
        <f t="shared" si="12"/>
        <v>16</v>
      </c>
      <c r="L65" s="325" t="s">
        <v>3</v>
      </c>
      <c r="M65" s="355">
        <v>13163</v>
      </c>
      <c r="N65" s="138">
        <f t="shared" si="13"/>
        <v>11069</v>
      </c>
      <c r="O65" s="61"/>
      <c r="S65" s="31"/>
      <c r="T65" s="31"/>
      <c r="U65" s="31"/>
      <c r="V65" s="31"/>
    </row>
    <row r="66" spans="8:22" ht="13.5">
      <c r="H66" s="137">
        <v>167</v>
      </c>
      <c r="I66" s="128">
        <v>30</v>
      </c>
      <c r="J66" s="325" t="s">
        <v>47</v>
      </c>
      <c r="K66" s="5">
        <f t="shared" si="12"/>
        <v>34</v>
      </c>
      <c r="L66" s="325" t="s">
        <v>1</v>
      </c>
      <c r="M66" s="355">
        <v>12205</v>
      </c>
      <c r="N66" s="138">
        <f t="shared" si="13"/>
        <v>11035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7">
        <v>144</v>
      </c>
      <c r="I67" s="128">
        <v>12</v>
      </c>
      <c r="J67" s="325" t="s">
        <v>31</v>
      </c>
      <c r="K67" s="5">
        <f t="shared" si="12"/>
        <v>25</v>
      </c>
      <c r="L67" s="325" t="s">
        <v>42</v>
      </c>
      <c r="M67" s="355">
        <v>7622</v>
      </c>
      <c r="N67" s="138">
        <f t="shared" si="13"/>
        <v>6716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66</v>
      </c>
      <c r="I68" s="128">
        <v>17</v>
      </c>
      <c r="J68" s="325" t="s">
        <v>34</v>
      </c>
      <c r="K68" s="5">
        <f t="shared" si="12"/>
        <v>24</v>
      </c>
      <c r="L68" s="325" t="s">
        <v>41</v>
      </c>
      <c r="M68" s="355">
        <v>2862</v>
      </c>
      <c r="N68" s="138">
        <f t="shared" si="13"/>
        <v>2715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66</v>
      </c>
      <c r="I69" s="128">
        <v>29</v>
      </c>
      <c r="J69" s="325" t="s">
        <v>186</v>
      </c>
      <c r="K69" s="5">
        <f t="shared" si="12"/>
        <v>33</v>
      </c>
      <c r="L69" s="325" t="s">
        <v>0</v>
      </c>
      <c r="M69" s="355">
        <v>3468</v>
      </c>
      <c r="N69" s="138">
        <f t="shared" si="13"/>
        <v>2166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137">
        <v>30</v>
      </c>
      <c r="I70" s="128">
        <v>27</v>
      </c>
      <c r="J70" s="325" t="s">
        <v>44</v>
      </c>
      <c r="K70" s="5">
        <f t="shared" si="12"/>
        <v>36</v>
      </c>
      <c r="L70" s="325" t="s">
        <v>5</v>
      </c>
      <c r="M70" s="355">
        <v>1759</v>
      </c>
      <c r="N70" s="138">
        <f t="shared" si="13"/>
        <v>1801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137">
        <v>21</v>
      </c>
      <c r="I71" s="128">
        <v>1</v>
      </c>
      <c r="J71" s="325" t="s">
        <v>4</v>
      </c>
      <c r="K71" s="5">
        <f t="shared" si="12"/>
        <v>40</v>
      </c>
      <c r="L71" s="325" t="s">
        <v>2</v>
      </c>
      <c r="M71" s="355">
        <v>2190</v>
      </c>
      <c r="N71" s="138">
        <f t="shared" si="13"/>
        <v>1683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18</v>
      </c>
      <c r="I72" s="128">
        <v>37</v>
      </c>
      <c r="J72" s="325" t="s">
        <v>51</v>
      </c>
      <c r="K72" s="5">
        <f t="shared" si="12"/>
        <v>38</v>
      </c>
      <c r="L72" s="330" t="s">
        <v>52</v>
      </c>
      <c r="M72" s="356">
        <v>1735</v>
      </c>
      <c r="N72" s="351">
        <f t="shared" si="13"/>
        <v>780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0</v>
      </c>
      <c r="I73" s="128">
        <v>2</v>
      </c>
      <c r="J73" s="325" t="s">
        <v>6</v>
      </c>
      <c r="K73" s="58"/>
      <c r="L73" s="352" t="s">
        <v>167</v>
      </c>
      <c r="M73" s="354">
        <v>143501</v>
      </c>
      <c r="N73" s="353">
        <f>SUM(H89)</f>
        <v>119751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0</v>
      </c>
      <c r="I74" s="128">
        <v>4</v>
      </c>
      <c r="J74" s="325" t="s">
        <v>23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5</v>
      </c>
      <c r="J75" s="325" t="s">
        <v>24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6</v>
      </c>
      <c r="J76" s="325" t="s">
        <v>25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8">
        <v>7</v>
      </c>
      <c r="J77" s="325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8</v>
      </c>
      <c r="J78" s="325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137">
        <v>0</v>
      </c>
      <c r="I79" s="128">
        <v>9</v>
      </c>
      <c r="J79" s="325" t="s">
        <v>28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60">
        <v>0</v>
      </c>
      <c r="I80" s="128">
        <v>10</v>
      </c>
      <c r="J80" s="325" t="s">
        <v>29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30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18</v>
      </c>
      <c r="J82" s="325" t="s">
        <v>35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8">
        <v>19</v>
      </c>
      <c r="J83" s="325" t="s">
        <v>36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137">
        <v>0</v>
      </c>
      <c r="I84" s="128">
        <v>20</v>
      </c>
      <c r="J84" s="325" t="s">
        <v>37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8">
        <v>22</v>
      </c>
      <c r="J85" s="325" t="s">
        <v>39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7">
        <v>0</v>
      </c>
      <c r="I86" s="128">
        <v>32</v>
      </c>
      <c r="J86" s="325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137">
        <v>0</v>
      </c>
      <c r="I87" s="128">
        <v>35</v>
      </c>
      <c r="J87" s="325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8">
        <v>39</v>
      </c>
      <c r="J88" s="325" t="s">
        <v>53</v>
      </c>
      <c r="L88" s="64"/>
      <c r="M88" s="31"/>
      <c r="N88" s="31"/>
      <c r="O88" s="31"/>
      <c r="Q88" s="31"/>
    </row>
    <row r="89" spans="8:15" ht="13.5">
      <c r="H89" s="186">
        <f>SUM(H49:H88)</f>
        <v>119751</v>
      </c>
      <c r="I89" s="128"/>
      <c r="J89" s="5" t="s">
        <v>178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2" t="s">
        <v>229</v>
      </c>
      <c r="I2" s="128"/>
      <c r="J2" s="401" t="s">
        <v>201</v>
      </c>
      <c r="K2" s="5"/>
      <c r="L2" s="385" t="s">
        <v>207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0" t="s">
        <v>197</v>
      </c>
      <c r="I3" s="128"/>
      <c r="J3" s="238" t="s">
        <v>198</v>
      </c>
      <c r="K3" s="5"/>
      <c r="L3" s="57" t="s">
        <v>197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58">
        <v>23871</v>
      </c>
      <c r="I4" s="128">
        <v>31</v>
      </c>
      <c r="J4" s="42" t="s">
        <v>94</v>
      </c>
      <c r="K4" s="183">
        <f>SUM(I4)</f>
        <v>31</v>
      </c>
      <c r="L4" s="360">
        <v>24265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59">
        <v>18421</v>
      </c>
      <c r="I5" s="128">
        <v>33</v>
      </c>
      <c r="J5" s="42" t="s">
        <v>0</v>
      </c>
      <c r="K5" s="183">
        <f aca="true" t="shared" si="0" ref="K5:K13">SUM(I5)</f>
        <v>33</v>
      </c>
      <c r="L5" s="360">
        <v>22600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13215</v>
      </c>
      <c r="I6" s="128">
        <v>16</v>
      </c>
      <c r="J6" s="42" t="s">
        <v>3</v>
      </c>
      <c r="K6" s="183">
        <f t="shared" si="0"/>
        <v>16</v>
      </c>
      <c r="L6" s="360">
        <v>10043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12943</v>
      </c>
      <c r="I7" s="128">
        <v>13</v>
      </c>
      <c r="J7" s="42" t="s">
        <v>7</v>
      </c>
      <c r="K7" s="183">
        <f t="shared" si="0"/>
        <v>13</v>
      </c>
      <c r="L7" s="360">
        <v>13749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12154</v>
      </c>
      <c r="I8" s="128">
        <v>34</v>
      </c>
      <c r="J8" s="42" t="s">
        <v>1</v>
      </c>
      <c r="K8" s="183">
        <f t="shared" si="0"/>
        <v>34</v>
      </c>
      <c r="L8" s="360">
        <v>10353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8830</v>
      </c>
      <c r="I9" s="128">
        <v>2</v>
      </c>
      <c r="J9" s="42" t="s">
        <v>6</v>
      </c>
      <c r="K9" s="183">
        <f t="shared" si="0"/>
        <v>2</v>
      </c>
      <c r="L9" s="360">
        <v>20731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8498</v>
      </c>
      <c r="I10" s="128">
        <v>36</v>
      </c>
      <c r="J10" s="42" t="s">
        <v>5</v>
      </c>
      <c r="K10" s="183">
        <f t="shared" si="0"/>
        <v>36</v>
      </c>
      <c r="L10" s="360">
        <v>8007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7834</v>
      </c>
      <c r="I11" s="128">
        <v>40</v>
      </c>
      <c r="J11" s="42" t="s">
        <v>2</v>
      </c>
      <c r="K11" s="183">
        <f t="shared" si="0"/>
        <v>40</v>
      </c>
      <c r="L11" s="360">
        <v>8277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59">
        <v>6931</v>
      </c>
      <c r="I12" s="128">
        <v>26</v>
      </c>
      <c r="J12" s="42" t="s">
        <v>43</v>
      </c>
      <c r="K12" s="183">
        <f t="shared" si="0"/>
        <v>26</v>
      </c>
      <c r="L12" s="360">
        <v>7071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6521</v>
      </c>
      <c r="I13" s="220">
        <v>38</v>
      </c>
      <c r="J13" s="78" t="s">
        <v>52</v>
      </c>
      <c r="K13" s="183">
        <f t="shared" si="0"/>
        <v>38</v>
      </c>
      <c r="L13" s="361">
        <v>7389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4016</v>
      </c>
      <c r="I14" s="190">
        <v>17</v>
      </c>
      <c r="J14" s="77" t="s">
        <v>34</v>
      </c>
      <c r="K14" s="162" t="s">
        <v>9</v>
      </c>
      <c r="L14" s="362">
        <v>183947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2459</v>
      </c>
      <c r="I15" s="128">
        <v>3</v>
      </c>
      <c r="J15" s="42" t="s">
        <v>22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1884</v>
      </c>
      <c r="I16" s="128">
        <v>9</v>
      </c>
      <c r="J16" s="42" t="s">
        <v>28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1873</v>
      </c>
      <c r="I17" s="128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1299</v>
      </c>
      <c r="I18" s="128">
        <v>25</v>
      </c>
      <c r="J18" s="42" t="s">
        <v>42</v>
      </c>
      <c r="K18" s="1"/>
      <c r="L18" s="403" t="s">
        <v>201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1008</v>
      </c>
      <c r="I19" s="128">
        <v>12</v>
      </c>
      <c r="J19" s="42" t="s">
        <v>31</v>
      </c>
      <c r="K19" s="183">
        <f>SUM(I4)</f>
        <v>31</v>
      </c>
      <c r="L19" s="42" t="s">
        <v>94</v>
      </c>
      <c r="M19" s="338">
        <v>23834</v>
      </c>
      <c r="N19" s="138">
        <f>SUM(H4)</f>
        <v>23871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225</v>
      </c>
      <c r="D20" s="83" t="s">
        <v>207</v>
      </c>
      <c r="E20" s="83" t="s">
        <v>75</v>
      </c>
      <c r="F20" s="83" t="s">
        <v>74</v>
      </c>
      <c r="G20" s="84" t="s">
        <v>76</v>
      </c>
      <c r="H20" s="137">
        <v>989</v>
      </c>
      <c r="I20" s="128">
        <v>39</v>
      </c>
      <c r="J20" s="42" t="s">
        <v>53</v>
      </c>
      <c r="K20" s="183">
        <f aca="true" t="shared" si="1" ref="K20:K28">SUM(I5)</f>
        <v>33</v>
      </c>
      <c r="L20" s="42" t="s">
        <v>0</v>
      </c>
      <c r="M20" s="339">
        <v>28328</v>
      </c>
      <c r="N20" s="138">
        <f aca="true" t="shared" si="2" ref="N20:N28">SUM(H5)</f>
        <v>18421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94</v>
      </c>
      <c r="C21" s="58">
        <f>SUM(H4)</f>
        <v>23871</v>
      </c>
      <c r="D21" s="9">
        <f>SUM(L4)</f>
        <v>24265</v>
      </c>
      <c r="E21" s="73">
        <f aca="true" t="shared" si="3" ref="E21:E30">SUM(N19/M19*100)</f>
        <v>100.15524041285559</v>
      </c>
      <c r="F21" s="73">
        <f aca="true" t="shared" si="4" ref="F21:F31">SUM(C21/D21*100)</f>
        <v>98.37626210591387</v>
      </c>
      <c r="G21" s="86"/>
      <c r="H21" s="137">
        <v>867</v>
      </c>
      <c r="I21" s="128">
        <v>14</v>
      </c>
      <c r="J21" s="42" t="s">
        <v>32</v>
      </c>
      <c r="K21" s="183">
        <f t="shared" si="1"/>
        <v>16</v>
      </c>
      <c r="L21" s="42" t="s">
        <v>3</v>
      </c>
      <c r="M21" s="339">
        <v>12823</v>
      </c>
      <c r="N21" s="138">
        <f t="shared" si="2"/>
        <v>13215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58">
        <f aca="true" t="shared" si="5" ref="C22:C30">SUM(H5)</f>
        <v>18421</v>
      </c>
      <c r="D22" s="9">
        <f aca="true" t="shared" si="6" ref="D22:D30">SUM(L5)</f>
        <v>22600</v>
      </c>
      <c r="E22" s="73">
        <f t="shared" si="3"/>
        <v>65.02753459474725</v>
      </c>
      <c r="F22" s="73">
        <f t="shared" si="4"/>
        <v>81.50884955752213</v>
      </c>
      <c r="G22" s="86"/>
      <c r="H22" s="137">
        <v>684</v>
      </c>
      <c r="I22" s="128">
        <v>19</v>
      </c>
      <c r="J22" s="42" t="s">
        <v>36</v>
      </c>
      <c r="K22" s="183">
        <f t="shared" si="1"/>
        <v>13</v>
      </c>
      <c r="L22" s="42" t="s">
        <v>7</v>
      </c>
      <c r="M22" s="339">
        <v>17190</v>
      </c>
      <c r="N22" s="138">
        <f t="shared" si="2"/>
        <v>12943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3</v>
      </c>
      <c r="C23" s="58">
        <f t="shared" si="5"/>
        <v>13215</v>
      </c>
      <c r="D23" s="9">
        <f t="shared" si="6"/>
        <v>10043</v>
      </c>
      <c r="E23" s="73">
        <f t="shared" si="3"/>
        <v>103.05700694065352</v>
      </c>
      <c r="F23" s="73">
        <f t="shared" si="4"/>
        <v>131.58418799163596</v>
      </c>
      <c r="G23" s="86"/>
      <c r="H23" s="137">
        <v>445</v>
      </c>
      <c r="I23" s="128">
        <v>1</v>
      </c>
      <c r="J23" s="42" t="s">
        <v>4</v>
      </c>
      <c r="K23" s="183">
        <f t="shared" si="1"/>
        <v>34</v>
      </c>
      <c r="L23" s="42" t="s">
        <v>1</v>
      </c>
      <c r="M23" s="339">
        <v>9698</v>
      </c>
      <c r="N23" s="138">
        <f t="shared" si="2"/>
        <v>12154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7</v>
      </c>
      <c r="C24" s="58">
        <f t="shared" si="5"/>
        <v>12943</v>
      </c>
      <c r="D24" s="9">
        <f t="shared" si="6"/>
        <v>13749</v>
      </c>
      <c r="E24" s="73">
        <f t="shared" si="3"/>
        <v>75.29377545084351</v>
      </c>
      <c r="F24" s="73">
        <f t="shared" si="4"/>
        <v>94.13775547312532</v>
      </c>
      <c r="G24" s="86"/>
      <c r="H24" s="137">
        <v>285</v>
      </c>
      <c r="I24" s="128">
        <v>10</v>
      </c>
      <c r="J24" s="42" t="s">
        <v>29</v>
      </c>
      <c r="K24" s="183">
        <f t="shared" si="1"/>
        <v>2</v>
      </c>
      <c r="L24" s="42" t="s">
        <v>6</v>
      </c>
      <c r="M24" s="339">
        <v>6693</v>
      </c>
      <c r="N24" s="138">
        <f t="shared" si="2"/>
        <v>8830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1</v>
      </c>
      <c r="C25" s="58">
        <f t="shared" si="5"/>
        <v>12154</v>
      </c>
      <c r="D25" s="9">
        <f t="shared" si="6"/>
        <v>10353</v>
      </c>
      <c r="E25" s="73">
        <f t="shared" si="3"/>
        <v>125.32480923901836</v>
      </c>
      <c r="F25" s="73">
        <f t="shared" si="4"/>
        <v>117.3959238867961</v>
      </c>
      <c r="G25" s="96"/>
      <c r="H25" s="137">
        <v>271</v>
      </c>
      <c r="I25" s="128">
        <v>4</v>
      </c>
      <c r="J25" s="42" t="s">
        <v>23</v>
      </c>
      <c r="K25" s="183">
        <f t="shared" si="1"/>
        <v>36</v>
      </c>
      <c r="L25" s="42" t="s">
        <v>5</v>
      </c>
      <c r="M25" s="339">
        <v>11670</v>
      </c>
      <c r="N25" s="138">
        <f t="shared" si="2"/>
        <v>8498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6</v>
      </c>
      <c r="C26" s="58">
        <f t="shared" si="5"/>
        <v>8830</v>
      </c>
      <c r="D26" s="9">
        <f t="shared" si="6"/>
        <v>20731</v>
      </c>
      <c r="E26" s="73">
        <f t="shared" si="3"/>
        <v>131.92888092036458</v>
      </c>
      <c r="F26" s="73">
        <f t="shared" si="4"/>
        <v>42.59321788625729</v>
      </c>
      <c r="G26" s="86"/>
      <c r="H26" s="137">
        <v>148</v>
      </c>
      <c r="I26" s="128">
        <v>21</v>
      </c>
      <c r="J26" s="42" t="s">
        <v>38</v>
      </c>
      <c r="K26" s="183">
        <f t="shared" si="1"/>
        <v>40</v>
      </c>
      <c r="L26" s="42" t="s">
        <v>2</v>
      </c>
      <c r="M26" s="339">
        <v>9215</v>
      </c>
      <c r="N26" s="138">
        <f t="shared" si="2"/>
        <v>7834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5</v>
      </c>
      <c r="C27" s="58">
        <f t="shared" si="5"/>
        <v>8498</v>
      </c>
      <c r="D27" s="9">
        <f t="shared" si="6"/>
        <v>8007</v>
      </c>
      <c r="E27" s="73">
        <f t="shared" si="3"/>
        <v>72.81919451585262</v>
      </c>
      <c r="F27" s="73">
        <f t="shared" si="4"/>
        <v>106.13213438241537</v>
      </c>
      <c r="G27" s="86"/>
      <c r="H27" s="137">
        <v>134</v>
      </c>
      <c r="I27" s="128">
        <v>32</v>
      </c>
      <c r="J27" s="42" t="s">
        <v>49</v>
      </c>
      <c r="K27" s="183">
        <f t="shared" si="1"/>
        <v>26</v>
      </c>
      <c r="L27" s="42" t="s">
        <v>43</v>
      </c>
      <c r="M27" s="339">
        <v>7713</v>
      </c>
      <c r="N27" s="138">
        <f t="shared" si="2"/>
        <v>6931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2</v>
      </c>
      <c r="C28" s="58">
        <f t="shared" si="5"/>
        <v>7834</v>
      </c>
      <c r="D28" s="9">
        <f t="shared" si="6"/>
        <v>8277</v>
      </c>
      <c r="E28" s="73">
        <f t="shared" si="3"/>
        <v>85.01356483993489</v>
      </c>
      <c r="F28" s="73">
        <f t="shared" si="4"/>
        <v>94.64781925818532</v>
      </c>
      <c r="G28" s="97"/>
      <c r="H28" s="59">
        <v>120</v>
      </c>
      <c r="I28" s="128">
        <v>11</v>
      </c>
      <c r="J28" s="42" t="s">
        <v>30</v>
      </c>
      <c r="K28" s="386">
        <f t="shared" si="1"/>
        <v>38</v>
      </c>
      <c r="L28" s="78" t="s">
        <v>52</v>
      </c>
      <c r="M28" s="387">
        <v>7582</v>
      </c>
      <c r="N28" s="351">
        <f t="shared" si="2"/>
        <v>6521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43</v>
      </c>
      <c r="C29" s="58">
        <f t="shared" si="5"/>
        <v>6931</v>
      </c>
      <c r="D29" s="9">
        <f t="shared" si="6"/>
        <v>7071</v>
      </c>
      <c r="E29" s="73">
        <f t="shared" si="3"/>
        <v>89.86127317515881</v>
      </c>
      <c r="F29" s="73">
        <f t="shared" si="4"/>
        <v>98.02008202517324</v>
      </c>
      <c r="G29" s="96"/>
      <c r="H29" s="137">
        <v>94</v>
      </c>
      <c r="I29" s="128">
        <v>22</v>
      </c>
      <c r="J29" s="42" t="s">
        <v>39</v>
      </c>
      <c r="K29" s="180"/>
      <c r="L29" s="180" t="s">
        <v>92</v>
      </c>
      <c r="M29" s="388">
        <v>188804</v>
      </c>
      <c r="N29" s="366">
        <f>SUM(H44)</f>
        <v>136017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52</v>
      </c>
      <c r="C30" s="58">
        <f t="shared" si="5"/>
        <v>6521</v>
      </c>
      <c r="D30" s="9">
        <f t="shared" si="6"/>
        <v>7389</v>
      </c>
      <c r="E30" s="81">
        <f t="shared" si="3"/>
        <v>86.00633078343445</v>
      </c>
      <c r="F30" s="87">
        <f t="shared" si="4"/>
        <v>88.25280822844769</v>
      </c>
      <c r="G30" s="99"/>
      <c r="H30" s="137">
        <v>74</v>
      </c>
      <c r="I30" s="128">
        <v>18</v>
      </c>
      <c r="J30" s="112" t="s">
        <v>35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136017</v>
      </c>
      <c r="D31" s="91">
        <f>SUM(L14)</f>
        <v>183947</v>
      </c>
      <c r="E31" s="94">
        <f>SUM(N29/M29*100)</f>
        <v>72.04137624202876</v>
      </c>
      <c r="F31" s="87">
        <f t="shared" si="4"/>
        <v>73.94358157512761</v>
      </c>
      <c r="G31" s="95"/>
      <c r="H31" s="137">
        <v>47</v>
      </c>
      <c r="I31" s="128">
        <v>20</v>
      </c>
      <c r="J31" s="163" t="s">
        <v>37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39</v>
      </c>
      <c r="I32" s="128">
        <v>15</v>
      </c>
      <c r="J32" s="163" t="s">
        <v>33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34</v>
      </c>
      <c r="I33" s="128">
        <v>27</v>
      </c>
      <c r="J33" s="163" t="s">
        <v>44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23</v>
      </c>
      <c r="I34" s="128">
        <v>5</v>
      </c>
      <c r="J34" s="163" t="s">
        <v>24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5</v>
      </c>
      <c r="I35" s="128">
        <v>37</v>
      </c>
      <c r="J35" s="163" t="s">
        <v>51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1</v>
      </c>
      <c r="I36" s="128">
        <v>23</v>
      </c>
      <c r="J36" s="163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0</v>
      </c>
      <c r="I37" s="128">
        <v>6</v>
      </c>
      <c r="J37" s="163" t="s">
        <v>25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3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3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3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3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3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136017</v>
      </c>
      <c r="I44" s="128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4" t="s">
        <v>225</v>
      </c>
      <c r="I48" s="128"/>
      <c r="J48" s="405" t="s">
        <v>161</v>
      </c>
      <c r="K48" s="5"/>
      <c r="L48" s="381" t="s">
        <v>207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197</v>
      </c>
      <c r="I49" s="128"/>
      <c r="J49" s="238" t="s">
        <v>21</v>
      </c>
      <c r="K49" s="5"/>
      <c r="L49" s="146" t="s">
        <v>197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21007</v>
      </c>
      <c r="I50" s="128">
        <v>16</v>
      </c>
      <c r="J50" s="42" t="s">
        <v>3</v>
      </c>
      <c r="K50" s="188">
        <f>SUM(I50)</f>
        <v>16</v>
      </c>
      <c r="L50" s="341">
        <v>22425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1668</v>
      </c>
      <c r="I51" s="128">
        <v>40</v>
      </c>
      <c r="J51" s="42" t="s">
        <v>2</v>
      </c>
      <c r="K51" s="188">
        <f aca="true" t="shared" si="7" ref="K51:K59">SUM(I51)</f>
        <v>40</v>
      </c>
      <c r="L51" s="341">
        <v>1586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7">
        <v>1017</v>
      </c>
      <c r="I52" s="128">
        <v>26</v>
      </c>
      <c r="J52" s="42" t="s">
        <v>43</v>
      </c>
      <c r="K52" s="188">
        <f t="shared" si="7"/>
        <v>26</v>
      </c>
      <c r="L52" s="341">
        <v>5193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225</v>
      </c>
      <c r="D53" s="83" t="s">
        <v>207</v>
      </c>
      <c r="E53" s="83" t="s">
        <v>75</v>
      </c>
      <c r="F53" s="83" t="s">
        <v>74</v>
      </c>
      <c r="G53" s="84" t="s">
        <v>76</v>
      </c>
      <c r="H53" s="59">
        <v>964</v>
      </c>
      <c r="I53" s="128">
        <v>36</v>
      </c>
      <c r="J53" s="42" t="s">
        <v>5</v>
      </c>
      <c r="K53" s="188">
        <f t="shared" si="7"/>
        <v>36</v>
      </c>
      <c r="L53" s="341">
        <v>1317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21007</v>
      </c>
      <c r="D54" s="150">
        <f>SUM(L50)</f>
        <v>22425</v>
      </c>
      <c r="E54" s="73">
        <f aca="true" t="shared" si="8" ref="E54:E63">SUM(N67/M67*100)</f>
        <v>88.4281865633945</v>
      </c>
      <c r="F54" s="73">
        <f aca="true" t="shared" si="9" ref="F54:F61">SUM(C54/D54*100)</f>
        <v>93.67670011148273</v>
      </c>
      <c r="G54" s="86"/>
      <c r="H54" s="59">
        <v>902</v>
      </c>
      <c r="I54" s="128">
        <v>33</v>
      </c>
      <c r="J54" s="42" t="s">
        <v>0</v>
      </c>
      <c r="K54" s="188">
        <f t="shared" si="7"/>
        <v>33</v>
      </c>
      <c r="L54" s="341">
        <v>1040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2</v>
      </c>
      <c r="C55" s="58">
        <f aca="true" t="shared" si="10" ref="C55:C63">SUM(H51)</f>
        <v>1668</v>
      </c>
      <c r="D55" s="150">
        <f aca="true" t="shared" si="11" ref="D55:D63">SUM(L51)</f>
        <v>1586</v>
      </c>
      <c r="E55" s="73">
        <f t="shared" si="8"/>
        <v>82.82025819265144</v>
      </c>
      <c r="F55" s="73">
        <f t="shared" si="9"/>
        <v>105.17023959646909</v>
      </c>
      <c r="G55" s="86"/>
      <c r="H55" s="59">
        <v>692</v>
      </c>
      <c r="I55" s="128">
        <v>34</v>
      </c>
      <c r="J55" s="42" t="s">
        <v>1</v>
      </c>
      <c r="K55" s="188">
        <f t="shared" si="7"/>
        <v>34</v>
      </c>
      <c r="L55" s="341">
        <v>810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43</v>
      </c>
      <c r="C56" s="58">
        <f t="shared" si="10"/>
        <v>1017</v>
      </c>
      <c r="D56" s="150">
        <f t="shared" si="11"/>
        <v>5193</v>
      </c>
      <c r="E56" s="73">
        <f t="shared" si="8"/>
        <v>60.35608308605342</v>
      </c>
      <c r="F56" s="73">
        <f t="shared" si="9"/>
        <v>19.584055459272097</v>
      </c>
      <c r="G56" s="86"/>
      <c r="H56" s="59">
        <v>378</v>
      </c>
      <c r="I56" s="128">
        <v>25</v>
      </c>
      <c r="J56" s="42" t="s">
        <v>42</v>
      </c>
      <c r="K56" s="188">
        <f t="shared" si="7"/>
        <v>25</v>
      </c>
      <c r="L56" s="341">
        <v>1025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5</v>
      </c>
      <c r="C57" s="58">
        <f t="shared" si="10"/>
        <v>964</v>
      </c>
      <c r="D57" s="150">
        <f t="shared" si="11"/>
        <v>1317</v>
      </c>
      <c r="E57" s="73">
        <f t="shared" si="8"/>
        <v>90.6015037593985</v>
      </c>
      <c r="F57" s="73">
        <f t="shared" si="9"/>
        <v>73.19665907365224</v>
      </c>
      <c r="G57" s="86"/>
      <c r="H57" s="137">
        <v>256</v>
      </c>
      <c r="I57" s="128">
        <v>24</v>
      </c>
      <c r="J57" s="42" t="s">
        <v>41</v>
      </c>
      <c r="K57" s="188">
        <f t="shared" si="7"/>
        <v>24</v>
      </c>
      <c r="L57" s="341">
        <v>355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0</v>
      </c>
      <c r="C58" s="58">
        <f t="shared" si="10"/>
        <v>902</v>
      </c>
      <c r="D58" s="150">
        <f t="shared" si="11"/>
        <v>1040</v>
      </c>
      <c r="E58" s="73">
        <f t="shared" si="8"/>
        <v>83.44125809435707</v>
      </c>
      <c r="F58" s="73">
        <f t="shared" si="9"/>
        <v>86.73076923076923</v>
      </c>
      <c r="G58" s="96"/>
      <c r="H58" s="137">
        <v>254</v>
      </c>
      <c r="I58" s="128">
        <v>19</v>
      </c>
      <c r="J58" s="42" t="s">
        <v>36</v>
      </c>
      <c r="K58" s="188">
        <f t="shared" si="7"/>
        <v>19</v>
      </c>
      <c r="L58" s="341">
        <v>274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1</v>
      </c>
      <c r="C59" s="58">
        <f t="shared" si="10"/>
        <v>692</v>
      </c>
      <c r="D59" s="150">
        <f t="shared" si="11"/>
        <v>810</v>
      </c>
      <c r="E59" s="73">
        <f t="shared" si="8"/>
        <v>76.2954796030871</v>
      </c>
      <c r="F59" s="73">
        <f t="shared" si="9"/>
        <v>85.4320987654321</v>
      </c>
      <c r="G59" s="86"/>
      <c r="H59" s="221">
        <v>210</v>
      </c>
      <c r="I59" s="220">
        <v>31</v>
      </c>
      <c r="J59" s="78" t="s">
        <v>206</v>
      </c>
      <c r="K59" s="367">
        <f t="shared" si="7"/>
        <v>31</v>
      </c>
      <c r="L59" s="342">
        <v>248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378</v>
      </c>
      <c r="D60" s="150">
        <f t="shared" si="11"/>
        <v>1025</v>
      </c>
      <c r="E60" s="73">
        <f t="shared" si="8"/>
        <v>52.64623955431755</v>
      </c>
      <c r="F60" s="73">
        <f t="shared" si="9"/>
        <v>36.8780487804878</v>
      </c>
      <c r="G60" s="86"/>
      <c r="H60" s="59">
        <v>178</v>
      </c>
      <c r="I60" s="190">
        <v>14</v>
      </c>
      <c r="J60" s="77" t="s">
        <v>32</v>
      </c>
      <c r="K60" s="368" t="s">
        <v>9</v>
      </c>
      <c r="L60" s="369">
        <v>35636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256</v>
      </c>
      <c r="D61" s="150">
        <f t="shared" si="11"/>
        <v>355</v>
      </c>
      <c r="E61" s="73">
        <f t="shared" si="8"/>
        <v>60.952380952380956</v>
      </c>
      <c r="F61" s="73">
        <f t="shared" si="9"/>
        <v>72.11267605633803</v>
      </c>
      <c r="G61" s="97"/>
      <c r="H61" s="59">
        <v>135</v>
      </c>
      <c r="I61" s="128">
        <v>1</v>
      </c>
      <c r="J61" s="42" t="s">
        <v>4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36</v>
      </c>
      <c r="C62" s="58">
        <f t="shared" si="10"/>
        <v>254</v>
      </c>
      <c r="D62" s="150">
        <f t="shared" si="11"/>
        <v>274</v>
      </c>
      <c r="E62" s="73">
        <f t="shared" si="8"/>
        <v>83.27868852459017</v>
      </c>
      <c r="F62" s="73">
        <f>SUM(C62/D62*100)</f>
        <v>92.7007299270073</v>
      </c>
      <c r="G62" s="96"/>
      <c r="H62" s="59">
        <v>102</v>
      </c>
      <c r="I62" s="128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206</v>
      </c>
      <c r="C63" s="58">
        <f t="shared" si="10"/>
        <v>210</v>
      </c>
      <c r="D63" s="150">
        <f t="shared" si="11"/>
        <v>248</v>
      </c>
      <c r="E63" s="81">
        <f t="shared" si="8"/>
        <v>72.91666666666666</v>
      </c>
      <c r="F63" s="81">
        <f>SUM(C63/D63*100)</f>
        <v>84.67741935483872</v>
      </c>
      <c r="G63" s="99"/>
      <c r="H63" s="59">
        <v>101</v>
      </c>
      <c r="I63" s="128">
        <v>13</v>
      </c>
      <c r="J63" s="42" t="s">
        <v>7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28068</v>
      </c>
      <c r="D64" s="91">
        <f>SUM(L60)</f>
        <v>35636</v>
      </c>
      <c r="E64" s="94">
        <f>SUM(N77/M77*100)</f>
        <v>83.77007103205396</v>
      </c>
      <c r="F64" s="94">
        <f>SUM(C64/D64*100)</f>
        <v>78.76304860253676</v>
      </c>
      <c r="G64" s="95"/>
      <c r="H64" s="60">
        <v>71</v>
      </c>
      <c r="I64" s="128">
        <v>17</v>
      </c>
      <c r="J64" s="42" t="s">
        <v>34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50</v>
      </c>
      <c r="I65" s="128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37</v>
      </c>
      <c r="I66" s="128">
        <v>11</v>
      </c>
      <c r="J66" s="42" t="s">
        <v>30</v>
      </c>
      <c r="K66" s="1"/>
      <c r="L66" s="406" t="s">
        <v>161</v>
      </c>
      <c r="M66" s="169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25</v>
      </c>
      <c r="I67" s="128">
        <v>9</v>
      </c>
      <c r="J67" s="42" t="s">
        <v>28</v>
      </c>
      <c r="K67" s="5">
        <f>SUM(I50)</f>
        <v>16</v>
      </c>
      <c r="L67" s="42" t="s">
        <v>3</v>
      </c>
      <c r="M67" s="363">
        <v>23756</v>
      </c>
      <c r="N67" s="138">
        <f>SUM(H50)</f>
        <v>21007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18</v>
      </c>
      <c r="I68" s="128">
        <v>4</v>
      </c>
      <c r="J68" s="42" t="s">
        <v>23</v>
      </c>
      <c r="K68" s="5">
        <f aca="true" t="shared" si="12" ref="K68:K76">SUM(I51)</f>
        <v>40</v>
      </c>
      <c r="L68" s="42" t="s">
        <v>2</v>
      </c>
      <c r="M68" s="364">
        <v>2014</v>
      </c>
      <c r="N68" s="138">
        <f aca="true" t="shared" si="13" ref="N68:N76">SUM(H51)</f>
        <v>1668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137">
        <v>3</v>
      </c>
      <c r="I69" s="128">
        <v>12</v>
      </c>
      <c r="J69" s="42" t="s">
        <v>31</v>
      </c>
      <c r="K69" s="5">
        <f t="shared" si="12"/>
        <v>26</v>
      </c>
      <c r="L69" s="42" t="s">
        <v>43</v>
      </c>
      <c r="M69" s="364">
        <v>1685</v>
      </c>
      <c r="N69" s="138">
        <f t="shared" si="13"/>
        <v>1017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8">
        <v>2</v>
      </c>
      <c r="J70" s="42" t="s">
        <v>6</v>
      </c>
      <c r="K70" s="5">
        <f t="shared" si="12"/>
        <v>36</v>
      </c>
      <c r="L70" s="42" t="s">
        <v>5</v>
      </c>
      <c r="M70" s="364">
        <v>1064</v>
      </c>
      <c r="N70" s="138">
        <f t="shared" si="13"/>
        <v>964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3</v>
      </c>
      <c r="J71" s="42" t="s">
        <v>22</v>
      </c>
      <c r="K71" s="5">
        <f t="shared" si="12"/>
        <v>33</v>
      </c>
      <c r="L71" s="42" t="s">
        <v>0</v>
      </c>
      <c r="M71" s="364">
        <v>1081</v>
      </c>
      <c r="N71" s="138">
        <f t="shared" si="13"/>
        <v>902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5</v>
      </c>
      <c r="J72" s="42" t="s">
        <v>24</v>
      </c>
      <c r="K72" s="5">
        <f t="shared" si="12"/>
        <v>34</v>
      </c>
      <c r="L72" s="42" t="s">
        <v>1</v>
      </c>
      <c r="M72" s="364">
        <v>907</v>
      </c>
      <c r="N72" s="138">
        <f t="shared" si="13"/>
        <v>692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6</v>
      </c>
      <c r="J73" s="42" t="s">
        <v>25</v>
      </c>
      <c r="K73" s="5">
        <f t="shared" si="12"/>
        <v>25</v>
      </c>
      <c r="L73" s="42" t="s">
        <v>42</v>
      </c>
      <c r="M73" s="364">
        <v>718</v>
      </c>
      <c r="N73" s="138">
        <f t="shared" si="13"/>
        <v>378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7</v>
      </c>
      <c r="J74" s="42" t="s">
        <v>26</v>
      </c>
      <c r="K74" s="5">
        <f t="shared" si="12"/>
        <v>24</v>
      </c>
      <c r="L74" s="42" t="s">
        <v>41</v>
      </c>
      <c r="M74" s="364">
        <v>420</v>
      </c>
      <c r="N74" s="138">
        <f t="shared" si="13"/>
        <v>256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37">
        <v>0</v>
      </c>
      <c r="I75" s="128">
        <v>8</v>
      </c>
      <c r="J75" s="42" t="s">
        <v>27</v>
      </c>
      <c r="K75" s="5">
        <f t="shared" si="12"/>
        <v>19</v>
      </c>
      <c r="L75" s="42" t="s">
        <v>36</v>
      </c>
      <c r="M75" s="364">
        <v>305</v>
      </c>
      <c r="N75" s="138">
        <f t="shared" si="13"/>
        <v>254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37">
        <v>0</v>
      </c>
      <c r="I76" s="128">
        <v>10</v>
      </c>
      <c r="J76" s="42" t="s">
        <v>29</v>
      </c>
      <c r="K76" s="18">
        <f t="shared" si="12"/>
        <v>31</v>
      </c>
      <c r="L76" s="78" t="s">
        <v>206</v>
      </c>
      <c r="M76" s="365">
        <v>288</v>
      </c>
      <c r="N76" s="351">
        <f t="shared" si="13"/>
        <v>210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18</v>
      </c>
      <c r="J77" s="42" t="s">
        <v>35</v>
      </c>
      <c r="K77" s="5"/>
      <c r="L77" s="180" t="s">
        <v>92</v>
      </c>
      <c r="M77" s="370">
        <v>33506</v>
      </c>
      <c r="N77" s="366">
        <f>SUM(H90)</f>
        <v>28068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20</v>
      </c>
      <c r="J78" s="42" t="s">
        <v>37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21</v>
      </c>
      <c r="J79" s="42" t="s">
        <v>107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22</v>
      </c>
      <c r="J80" s="42" t="s">
        <v>39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38">
        <v>0</v>
      </c>
      <c r="I81" s="128">
        <v>23</v>
      </c>
      <c r="J81" s="42" t="s">
        <v>40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137">
        <v>0</v>
      </c>
      <c r="I82" s="128">
        <v>27</v>
      </c>
      <c r="J82" s="42" t="s">
        <v>44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28</v>
      </c>
      <c r="J83" s="42" t="s">
        <v>45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29</v>
      </c>
      <c r="J84" s="42" t="s">
        <v>79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30</v>
      </c>
      <c r="J85" s="42" t="s">
        <v>47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32</v>
      </c>
      <c r="J86" s="42" t="s">
        <v>49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35</v>
      </c>
      <c r="J87" s="42" t="s">
        <v>50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37</v>
      </c>
      <c r="J88" s="42" t="s">
        <v>51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28068</v>
      </c>
      <c r="I90" s="128"/>
      <c r="J90" s="5" t="s">
        <v>72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199</v>
      </c>
      <c r="I1" t="s">
        <v>73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9" t="s">
        <v>230</v>
      </c>
      <c r="I2" s="5"/>
      <c r="J2" s="394" t="s">
        <v>199</v>
      </c>
      <c r="K2" s="126"/>
      <c r="L2" s="381" t="s">
        <v>212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197</v>
      </c>
      <c r="I3" s="5"/>
      <c r="J3" s="238" t="s">
        <v>21</v>
      </c>
      <c r="K3" s="126"/>
      <c r="L3" s="146" t="s">
        <v>197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35712</v>
      </c>
      <c r="I4" s="128">
        <v>33</v>
      </c>
      <c r="J4" s="326" t="s">
        <v>0</v>
      </c>
      <c r="K4" s="189">
        <f>SUM(I4)</f>
        <v>33</v>
      </c>
      <c r="L4" s="341">
        <v>31711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16650</v>
      </c>
      <c r="I5" s="128">
        <v>34</v>
      </c>
      <c r="J5" s="326" t="s">
        <v>1</v>
      </c>
      <c r="K5" s="189">
        <f aca="true" t="shared" si="0" ref="K5:K13">SUM(I5)</f>
        <v>34</v>
      </c>
      <c r="L5" s="371">
        <v>13952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12023</v>
      </c>
      <c r="I6" s="128">
        <v>40</v>
      </c>
      <c r="J6" s="326" t="s">
        <v>2</v>
      </c>
      <c r="K6" s="189">
        <f t="shared" si="0"/>
        <v>40</v>
      </c>
      <c r="L6" s="371">
        <v>10998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5117</v>
      </c>
      <c r="I7" s="128">
        <v>13</v>
      </c>
      <c r="J7" s="326" t="s">
        <v>7</v>
      </c>
      <c r="K7" s="189">
        <f t="shared" si="0"/>
        <v>13</v>
      </c>
      <c r="L7" s="371">
        <v>6838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3810</v>
      </c>
      <c r="I8" s="128">
        <v>24</v>
      </c>
      <c r="J8" s="326" t="s">
        <v>41</v>
      </c>
      <c r="K8" s="189">
        <f t="shared" si="0"/>
        <v>24</v>
      </c>
      <c r="L8" s="371">
        <v>5417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2685</v>
      </c>
      <c r="I9" s="128">
        <v>12</v>
      </c>
      <c r="J9" s="326" t="s">
        <v>31</v>
      </c>
      <c r="K9" s="189">
        <f t="shared" si="0"/>
        <v>12</v>
      </c>
      <c r="L9" s="371">
        <v>1612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2530</v>
      </c>
      <c r="I10" s="128">
        <v>31</v>
      </c>
      <c r="J10" s="326" t="s">
        <v>48</v>
      </c>
      <c r="K10" s="189">
        <f t="shared" si="0"/>
        <v>31</v>
      </c>
      <c r="L10" s="371">
        <v>1128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2529</v>
      </c>
      <c r="I11" s="128">
        <v>25</v>
      </c>
      <c r="J11" s="326" t="s">
        <v>42</v>
      </c>
      <c r="K11" s="189">
        <f t="shared" si="0"/>
        <v>25</v>
      </c>
      <c r="L11" s="371">
        <v>3280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2200</v>
      </c>
      <c r="I12" s="128">
        <v>14</v>
      </c>
      <c r="J12" s="326" t="s">
        <v>32</v>
      </c>
      <c r="K12" s="189">
        <f t="shared" si="0"/>
        <v>14</v>
      </c>
      <c r="L12" s="371">
        <v>1876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2003</v>
      </c>
      <c r="I13" s="220">
        <v>20</v>
      </c>
      <c r="J13" s="331" t="s">
        <v>37</v>
      </c>
      <c r="K13" s="390">
        <f t="shared" si="0"/>
        <v>20</v>
      </c>
      <c r="L13" s="342">
        <v>2816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1638</v>
      </c>
      <c r="I14" s="190">
        <v>26</v>
      </c>
      <c r="J14" s="413" t="s">
        <v>43</v>
      </c>
      <c r="K14" s="126" t="s">
        <v>9</v>
      </c>
      <c r="L14" s="393">
        <v>90687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1633</v>
      </c>
      <c r="I15" s="128">
        <v>22</v>
      </c>
      <c r="J15" s="326" t="s">
        <v>39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1327</v>
      </c>
      <c r="I16" s="128">
        <v>17</v>
      </c>
      <c r="J16" s="326" t="s">
        <v>34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1235</v>
      </c>
      <c r="I17" s="128">
        <v>9</v>
      </c>
      <c r="J17" s="326" t="s">
        <v>28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1101</v>
      </c>
      <c r="I18" s="128">
        <v>36</v>
      </c>
      <c r="J18" s="326" t="s">
        <v>5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480</v>
      </c>
      <c r="I19" s="128">
        <v>38</v>
      </c>
      <c r="J19" s="326" t="s">
        <v>52</v>
      </c>
      <c r="K19" s="1"/>
      <c r="L19" s="72" t="s">
        <v>105</v>
      </c>
      <c r="M19" s="143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378</v>
      </c>
      <c r="I20" s="128">
        <v>6</v>
      </c>
      <c r="J20" s="326" t="s">
        <v>25</v>
      </c>
      <c r="K20" s="189">
        <f>SUM(I4)</f>
        <v>33</v>
      </c>
      <c r="L20" s="326" t="s">
        <v>0</v>
      </c>
      <c r="M20" s="336">
        <v>47020</v>
      </c>
      <c r="N20" s="138">
        <f>SUM(H4)</f>
        <v>35712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225</v>
      </c>
      <c r="D21" s="83" t="s">
        <v>207</v>
      </c>
      <c r="E21" s="83" t="s">
        <v>75</v>
      </c>
      <c r="F21" s="83" t="s">
        <v>74</v>
      </c>
      <c r="G21" s="84" t="s">
        <v>76</v>
      </c>
      <c r="H21" s="137">
        <v>316</v>
      </c>
      <c r="I21" s="128">
        <v>21</v>
      </c>
      <c r="J21" s="326" t="s">
        <v>38</v>
      </c>
      <c r="K21" s="189">
        <f aca="true" t="shared" si="1" ref="K21:K29">SUM(I5)</f>
        <v>34</v>
      </c>
      <c r="L21" s="326" t="s">
        <v>0</v>
      </c>
      <c r="M21" s="337">
        <v>22920</v>
      </c>
      <c r="N21" s="138">
        <f aca="true" t="shared" si="2" ref="N21:N29">SUM(H5)</f>
        <v>16650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35712</v>
      </c>
      <c r="D22" s="150">
        <f>SUM(L4)</f>
        <v>31711</v>
      </c>
      <c r="E22" s="79">
        <f aca="true" t="shared" si="3" ref="E22:E31">SUM(N20/M20*100)</f>
        <v>75.95065929391748</v>
      </c>
      <c r="F22" s="73">
        <f aca="true" t="shared" si="4" ref="F22:F32">SUM(C22/D22*100)</f>
        <v>112.61707293998928</v>
      </c>
      <c r="G22" s="86"/>
      <c r="H22" s="137">
        <v>193</v>
      </c>
      <c r="I22" s="128">
        <v>18</v>
      </c>
      <c r="J22" s="326" t="s">
        <v>35</v>
      </c>
      <c r="K22" s="189">
        <f t="shared" si="1"/>
        <v>40</v>
      </c>
      <c r="L22" s="326" t="s">
        <v>1</v>
      </c>
      <c r="M22" s="337">
        <v>22405</v>
      </c>
      <c r="N22" s="138">
        <f t="shared" si="2"/>
        <v>12023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1</v>
      </c>
      <c r="C23" s="58">
        <f aca="true" t="shared" si="5" ref="C23:C31">SUM(H5)</f>
        <v>16650</v>
      </c>
      <c r="D23" s="150">
        <f aca="true" t="shared" si="6" ref="D23:D31">SUM(L5)</f>
        <v>13952</v>
      </c>
      <c r="E23" s="79">
        <f t="shared" si="3"/>
        <v>72.64397905759162</v>
      </c>
      <c r="F23" s="73">
        <f t="shared" si="4"/>
        <v>119.33772935779817</v>
      </c>
      <c r="G23" s="86"/>
      <c r="H23" s="137">
        <v>146</v>
      </c>
      <c r="I23" s="128">
        <v>11</v>
      </c>
      <c r="J23" s="326" t="s">
        <v>30</v>
      </c>
      <c r="K23" s="189">
        <f t="shared" si="1"/>
        <v>13</v>
      </c>
      <c r="L23" s="326" t="s">
        <v>2</v>
      </c>
      <c r="M23" s="337">
        <v>6227</v>
      </c>
      <c r="N23" s="138">
        <f t="shared" si="2"/>
        <v>5117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2</v>
      </c>
      <c r="C24" s="58">
        <f t="shared" si="5"/>
        <v>12023</v>
      </c>
      <c r="D24" s="150">
        <f t="shared" si="6"/>
        <v>10998</v>
      </c>
      <c r="E24" s="79">
        <f t="shared" si="3"/>
        <v>53.66212898906494</v>
      </c>
      <c r="F24" s="73">
        <f t="shared" si="4"/>
        <v>109.31987634115295</v>
      </c>
      <c r="G24" s="86"/>
      <c r="H24" s="137">
        <v>81</v>
      </c>
      <c r="I24" s="128">
        <v>29</v>
      </c>
      <c r="J24" s="326" t="s">
        <v>186</v>
      </c>
      <c r="K24" s="189">
        <f t="shared" si="1"/>
        <v>24</v>
      </c>
      <c r="L24" s="326" t="s">
        <v>7</v>
      </c>
      <c r="M24" s="337">
        <v>5379</v>
      </c>
      <c r="N24" s="138">
        <f t="shared" si="2"/>
        <v>3810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7</v>
      </c>
      <c r="C25" s="58">
        <f t="shared" si="5"/>
        <v>5117</v>
      </c>
      <c r="D25" s="150">
        <f t="shared" si="6"/>
        <v>6838</v>
      </c>
      <c r="E25" s="79">
        <f t="shared" si="3"/>
        <v>82.17440179861892</v>
      </c>
      <c r="F25" s="73">
        <f t="shared" si="4"/>
        <v>74.83182217022521</v>
      </c>
      <c r="G25" s="86"/>
      <c r="H25" s="137">
        <v>15</v>
      </c>
      <c r="I25" s="128">
        <v>32</v>
      </c>
      <c r="J25" s="326" t="s">
        <v>49</v>
      </c>
      <c r="K25" s="189">
        <f t="shared" si="1"/>
        <v>12</v>
      </c>
      <c r="L25" s="326" t="s">
        <v>41</v>
      </c>
      <c r="M25" s="337">
        <v>1984</v>
      </c>
      <c r="N25" s="138">
        <f t="shared" si="2"/>
        <v>2685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41</v>
      </c>
      <c r="C26" s="58">
        <f t="shared" si="5"/>
        <v>3810</v>
      </c>
      <c r="D26" s="150">
        <f t="shared" si="6"/>
        <v>5417</v>
      </c>
      <c r="E26" s="79">
        <f t="shared" si="3"/>
        <v>70.83100948131623</v>
      </c>
      <c r="F26" s="73">
        <f t="shared" si="4"/>
        <v>70.33413328410559</v>
      </c>
      <c r="G26" s="96"/>
      <c r="H26" s="137">
        <v>14</v>
      </c>
      <c r="I26" s="128">
        <v>1</v>
      </c>
      <c r="J26" s="326" t="s">
        <v>4</v>
      </c>
      <c r="K26" s="189">
        <f t="shared" si="1"/>
        <v>31</v>
      </c>
      <c r="L26" s="326" t="s">
        <v>31</v>
      </c>
      <c r="M26" s="337">
        <v>1349</v>
      </c>
      <c r="N26" s="138">
        <f t="shared" si="2"/>
        <v>2530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31</v>
      </c>
      <c r="C27" s="58">
        <f t="shared" si="5"/>
        <v>2685</v>
      </c>
      <c r="D27" s="150">
        <f t="shared" si="6"/>
        <v>1612</v>
      </c>
      <c r="E27" s="79">
        <f t="shared" si="3"/>
        <v>135.33266129032256</v>
      </c>
      <c r="F27" s="73">
        <f t="shared" si="4"/>
        <v>166.5632754342432</v>
      </c>
      <c r="G27" s="100"/>
      <c r="H27" s="137">
        <v>8</v>
      </c>
      <c r="I27" s="128">
        <v>16</v>
      </c>
      <c r="J27" s="326" t="s">
        <v>3</v>
      </c>
      <c r="K27" s="189">
        <f t="shared" si="1"/>
        <v>25</v>
      </c>
      <c r="L27" s="326" t="s">
        <v>48</v>
      </c>
      <c r="M27" s="337">
        <v>4582</v>
      </c>
      <c r="N27" s="138">
        <f t="shared" si="2"/>
        <v>2529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48</v>
      </c>
      <c r="C28" s="58">
        <f t="shared" si="5"/>
        <v>2530</v>
      </c>
      <c r="D28" s="150">
        <f t="shared" si="6"/>
        <v>1128</v>
      </c>
      <c r="E28" s="79">
        <f t="shared" si="3"/>
        <v>187.54633061527056</v>
      </c>
      <c r="F28" s="73">
        <f t="shared" si="4"/>
        <v>224.29078014184398</v>
      </c>
      <c r="G28" s="86"/>
      <c r="H28" s="137">
        <v>6</v>
      </c>
      <c r="I28" s="128">
        <v>3</v>
      </c>
      <c r="J28" s="326" t="s">
        <v>22</v>
      </c>
      <c r="K28" s="189">
        <f t="shared" si="1"/>
        <v>14</v>
      </c>
      <c r="L28" s="326" t="s">
        <v>42</v>
      </c>
      <c r="M28" s="337">
        <v>2759</v>
      </c>
      <c r="N28" s="138">
        <f t="shared" si="2"/>
        <v>2200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42</v>
      </c>
      <c r="C29" s="58">
        <f t="shared" si="5"/>
        <v>2529</v>
      </c>
      <c r="D29" s="150">
        <f t="shared" si="6"/>
        <v>3280</v>
      </c>
      <c r="E29" s="79">
        <f t="shared" si="3"/>
        <v>55.194238323876036</v>
      </c>
      <c r="F29" s="73">
        <f t="shared" si="4"/>
        <v>77.10365853658536</v>
      </c>
      <c r="G29" s="97"/>
      <c r="H29" s="137">
        <v>6</v>
      </c>
      <c r="I29" s="128">
        <v>15</v>
      </c>
      <c r="J29" s="326" t="s">
        <v>33</v>
      </c>
      <c r="K29" s="390">
        <f t="shared" si="1"/>
        <v>20</v>
      </c>
      <c r="L29" s="326" t="s">
        <v>32</v>
      </c>
      <c r="M29" s="391">
        <v>555</v>
      </c>
      <c r="N29" s="138">
        <f t="shared" si="2"/>
        <v>2003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32</v>
      </c>
      <c r="C30" s="58">
        <f t="shared" si="5"/>
        <v>2200</v>
      </c>
      <c r="D30" s="150">
        <f t="shared" si="6"/>
        <v>1876</v>
      </c>
      <c r="E30" s="79">
        <f t="shared" si="3"/>
        <v>79.73903588256614</v>
      </c>
      <c r="F30" s="73">
        <f t="shared" si="4"/>
        <v>117.27078891257996</v>
      </c>
      <c r="G30" s="96"/>
      <c r="H30" s="137">
        <v>6</v>
      </c>
      <c r="I30" s="128">
        <v>39</v>
      </c>
      <c r="J30" s="326" t="s">
        <v>53</v>
      </c>
      <c r="K30" s="180"/>
      <c r="L30" s="331" t="s">
        <v>37</v>
      </c>
      <c r="M30" s="392">
        <v>126733</v>
      </c>
      <c r="N30" s="138">
        <f>SUM(H44)</f>
        <v>93845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37</v>
      </c>
      <c r="C31" s="58">
        <f t="shared" si="5"/>
        <v>2003</v>
      </c>
      <c r="D31" s="150">
        <f t="shared" si="6"/>
        <v>2816</v>
      </c>
      <c r="E31" s="80">
        <f t="shared" si="3"/>
        <v>360.9009009009009</v>
      </c>
      <c r="F31" s="87">
        <f t="shared" si="4"/>
        <v>71.12926136363636</v>
      </c>
      <c r="G31" s="99"/>
      <c r="H31" s="137">
        <v>2</v>
      </c>
      <c r="I31" s="128">
        <v>4</v>
      </c>
      <c r="J31" s="326" t="s">
        <v>23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93845</v>
      </c>
      <c r="D32" s="91">
        <f>SUM(L14)</f>
        <v>90687</v>
      </c>
      <c r="E32" s="92">
        <f>SUM(N30/M30*100)</f>
        <v>74.04937940394373</v>
      </c>
      <c r="F32" s="87">
        <f t="shared" si="4"/>
        <v>103.48230727667693</v>
      </c>
      <c r="G32" s="95"/>
      <c r="H32" s="138">
        <v>1</v>
      </c>
      <c r="I32" s="128">
        <v>23</v>
      </c>
      <c r="J32" s="326" t="s">
        <v>40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2</v>
      </c>
      <c r="J33" s="326" t="s">
        <v>6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93845</v>
      </c>
      <c r="I44" s="5"/>
      <c r="J44" s="325" t="s">
        <v>204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6" t="s">
        <v>225</v>
      </c>
      <c r="I48" s="5"/>
      <c r="J48" s="383" t="s">
        <v>202</v>
      </c>
      <c r="K48" s="126"/>
      <c r="L48" s="407" t="s">
        <v>212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197</v>
      </c>
      <c r="I49" s="5"/>
      <c r="J49" s="238" t="s">
        <v>21</v>
      </c>
      <c r="K49" s="151"/>
      <c r="L49" s="145" t="s">
        <v>197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30119</v>
      </c>
      <c r="I50" s="326">
        <v>17</v>
      </c>
      <c r="J50" s="325" t="s">
        <v>34</v>
      </c>
      <c r="K50" s="192">
        <f>SUM(I50)</f>
        <v>17</v>
      </c>
      <c r="L50" s="408">
        <v>10496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19594</v>
      </c>
      <c r="I51" s="326">
        <v>36</v>
      </c>
      <c r="J51" s="325" t="s">
        <v>5</v>
      </c>
      <c r="K51" s="192">
        <f aca="true" t="shared" si="7" ref="K51:K59">SUM(I51)</f>
        <v>36</v>
      </c>
      <c r="L51" s="409">
        <v>18103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16154</v>
      </c>
      <c r="I52" s="326">
        <v>16</v>
      </c>
      <c r="J52" s="325" t="s">
        <v>3</v>
      </c>
      <c r="K52" s="192">
        <f t="shared" si="7"/>
        <v>16</v>
      </c>
      <c r="L52" s="409">
        <v>41622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13634</v>
      </c>
      <c r="I53" s="326">
        <v>38</v>
      </c>
      <c r="J53" s="325" t="s">
        <v>52</v>
      </c>
      <c r="K53" s="192">
        <f t="shared" si="7"/>
        <v>38</v>
      </c>
      <c r="L53" s="409">
        <v>6935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225</v>
      </c>
      <c r="D54" s="83" t="s">
        <v>207</v>
      </c>
      <c r="E54" s="83" t="s">
        <v>75</v>
      </c>
      <c r="F54" s="83" t="s">
        <v>74</v>
      </c>
      <c r="G54" s="84" t="s">
        <v>76</v>
      </c>
      <c r="H54" s="137">
        <v>9096</v>
      </c>
      <c r="I54" s="326">
        <v>26</v>
      </c>
      <c r="J54" s="325" t="s">
        <v>43</v>
      </c>
      <c r="K54" s="192">
        <f t="shared" si="7"/>
        <v>26</v>
      </c>
      <c r="L54" s="409">
        <v>20566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34</v>
      </c>
      <c r="C55" s="58">
        <f>SUM(H50)</f>
        <v>30119</v>
      </c>
      <c r="D55" s="9">
        <f>SUM(L50)</f>
        <v>10496</v>
      </c>
      <c r="E55" s="73">
        <f>SUM(N66/M66*100)</f>
        <v>69.16435116081475</v>
      </c>
      <c r="F55" s="73">
        <f aca="true" t="shared" si="8" ref="F55:F65">SUM(C55/D55*100)</f>
        <v>286.9569359756098</v>
      </c>
      <c r="G55" s="86"/>
      <c r="H55" s="137">
        <v>8731</v>
      </c>
      <c r="I55" s="326">
        <v>35</v>
      </c>
      <c r="J55" s="325" t="s">
        <v>50</v>
      </c>
      <c r="K55" s="192">
        <f t="shared" si="7"/>
        <v>35</v>
      </c>
      <c r="L55" s="409">
        <v>4699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5</v>
      </c>
      <c r="C56" s="58">
        <f aca="true" t="shared" si="9" ref="C56:C64">SUM(H51)</f>
        <v>19594</v>
      </c>
      <c r="D56" s="9">
        <f aca="true" t="shared" si="10" ref="D56:D64">SUM(L51)</f>
        <v>18103</v>
      </c>
      <c r="E56" s="73">
        <f aca="true" t="shared" si="11" ref="E56:E65">SUM(N67/M67*100)</f>
        <v>83.18403735937169</v>
      </c>
      <c r="F56" s="73">
        <f t="shared" si="8"/>
        <v>108.23620394409765</v>
      </c>
      <c r="G56" s="86"/>
      <c r="H56" s="137">
        <v>7303</v>
      </c>
      <c r="I56" s="326">
        <v>40</v>
      </c>
      <c r="J56" s="325" t="s">
        <v>2</v>
      </c>
      <c r="K56" s="192">
        <f t="shared" si="7"/>
        <v>40</v>
      </c>
      <c r="L56" s="409">
        <v>9171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3</v>
      </c>
      <c r="C57" s="58">
        <f t="shared" si="9"/>
        <v>16154</v>
      </c>
      <c r="D57" s="9">
        <f t="shared" si="10"/>
        <v>41622</v>
      </c>
      <c r="E57" s="73">
        <f t="shared" si="11"/>
        <v>61.576580010673176</v>
      </c>
      <c r="F57" s="73">
        <f t="shared" si="8"/>
        <v>38.81120561241651</v>
      </c>
      <c r="G57" s="86"/>
      <c r="H57" s="137">
        <v>6430</v>
      </c>
      <c r="I57" s="326">
        <v>24</v>
      </c>
      <c r="J57" s="325" t="s">
        <v>41</v>
      </c>
      <c r="K57" s="192">
        <f t="shared" si="7"/>
        <v>24</v>
      </c>
      <c r="L57" s="409">
        <v>7794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52</v>
      </c>
      <c r="C58" s="58">
        <f t="shared" si="9"/>
        <v>13634</v>
      </c>
      <c r="D58" s="9">
        <f t="shared" si="10"/>
        <v>6935</v>
      </c>
      <c r="E58" s="73">
        <f t="shared" si="11"/>
        <v>68.15636872625474</v>
      </c>
      <c r="F58" s="73">
        <f t="shared" si="8"/>
        <v>196.5969718817592</v>
      </c>
      <c r="G58" s="86"/>
      <c r="H58" s="229">
        <v>6349</v>
      </c>
      <c r="I58" s="429">
        <v>33</v>
      </c>
      <c r="J58" s="329" t="s">
        <v>0</v>
      </c>
      <c r="K58" s="192">
        <f t="shared" si="7"/>
        <v>33</v>
      </c>
      <c r="L58" s="409">
        <v>6737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43</v>
      </c>
      <c r="C59" s="58">
        <f t="shared" si="9"/>
        <v>9096</v>
      </c>
      <c r="D59" s="9">
        <f t="shared" si="10"/>
        <v>20566</v>
      </c>
      <c r="E59" s="73">
        <f t="shared" si="11"/>
        <v>77.5183228225669</v>
      </c>
      <c r="F59" s="73">
        <f t="shared" si="8"/>
        <v>44.228338033647766</v>
      </c>
      <c r="G59" s="96"/>
      <c r="H59" s="221">
        <v>5106</v>
      </c>
      <c r="I59" s="331">
        <v>14</v>
      </c>
      <c r="J59" s="330" t="s">
        <v>32</v>
      </c>
      <c r="K59" s="192">
        <f t="shared" si="7"/>
        <v>14</v>
      </c>
      <c r="L59" s="410">
        <v>980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50</v>
      </c>
      <c r="C60" s="58">
        <f t="shared" si="9"/>
        <v>8731</v>
      </c>
      <c r="D60" s="9">
        <f t="shared" si="10"/>
        <v>4699</v>
      </c>
      <c r="E60" s="73">
        <f t="shared" si="11"/>
        <v>122.88529204785364</v>
      </c>
      <c r="F60" s="73">
        <f t="shared" si="8"/>
        <v>185.8054905299</v>
      </c>
      <c r="G60" s="86"/>
      <c r="H60" s="137">
        <v>4186</v>
      </c>
      <c r="I60" s="375">
        <v>25</v>
      </c>
      <c r="J60" s="375" t="s">
        <v>42</v>
      </c>
      <c r="K60" s="126" t="s">
        <v>9</v>
      </c>
      <c r="L60" s="411">
        <v>152365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2</v>
      </c>
      <c r="C61" s="58">
        <f t="shared" si="9"/>
        <v>7303</v>
      </c>
      <c r="D61" s="9">
        <f t="shared" si="10"/>
        <v>9171</v>
      </c>
      <c r="E61" s="73">
        <f t="shared" si="11"/>
        <v>90.23847769677499</v>
      </c>
      <c r="F61" s="73">
        <f t="shared" si="8"/>
        <v>79.63144695234979</v>
      </c>
      <c r="G61" s="86"/>
      <c r="H61" s="137">
        <v>3587</v>
      </c>
      <c r="I61" s="326">
        <v>37</v>
      </c>
      <c r="J61" s="325" t="s">
        <v>51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41</v>
      </c>
      <c r="C62" s="58">
        <f t="shared" si="9"/>
        <v>6430</v>
      </c>
      <c r="D62" s="9">
        <f t="shared" si="10"/>
        <v>7794</v>
      </c>
      <c r="E62" s="73">
        <f t="shared" si="11"/>
        <v>87.37600217420845</v>
      </c>
      <c r="F62" s="73">
        <f t="shared" si="8"/>
        <v>82.49935848088273</v>
      </c>
      <c r="G62" s="97"/>
      <c r="H62" s="137">
        <v>3125</v>
      </c>
      <c r="I62" s="326">
        <v>30</v>
      </c>
      <c r="J62" s="325" t="s">
        <v>195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0</v>
      </c>
      <c r="C63" s="58">
        <f t="shared" si="9"/>
        <v>6349</v>
      </c>
      <c r="D63" s="9">
        <f t="shared" si="10"/>
        <v>6737</v>
      </c>
      <c r="E63" s="73">
        <f t="shared" si="11"/>
        <v>110.45581071677104</v>
      </c>
      <c r="F63" s="73">
        <f t="shared" si="8"/>
        <v>94.24075998218791</v>
      </c>
      <c r="G63" s="96"/>
      <c r="H63" s="137">
        <v>2652</v>
      </c>
      <c r="I63" s="326">
        <v>34</v>
      </c>
      <c r="J63" s="325" t="s">
        <v>1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32</v>
      </c>
      <c r="C64" s="58">
        <f t="shared" si="9"/>
        <v>5106</v>
      </c>
      <c r="D64" s="9">
        <f t="shared" si="10"/>
        <v>980</v>
      </c>
      <c r="E64" s="81">
        <f t="shared" si="11"/>
        <v>181.06382978723403</v>
      </c>
      <c r="F64" s="81">
        <f t="shared" si="8"/>
        <v>521.0204081632653</v>
      </c>
      <c r="G64" s="99"/>
      <c r="H64" s="191">
        <v>1510</v>
      </c>
      <c r="I64" s="325">
        <v>39</v>
      </c>
      <c r="J64" s="325" t="s">
        <v>53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143488</v>
      </c>
      <c r="D65" s="91">
        <f>SUM(L60)</f>
        <v>152365</v>
      </c>
      <c r="E65" s="94">
        <f t="shared" si="11"/>
        <v>78.65243678501147</v>
      </c>
      <c r="F65" s="94">
        <f t="shared" si="8"/>
        <v>94.17385882584584</v>
      </c>
      <c r="G65" s="95"/>
      <c r="H65" s="138">
        <v>1399</v>
      </c>
      <c r="I65" s="325">
        <v>15</v>
      </c>
      <c r="J65" s="325" t="s">
        <v>33</v>
      </c>
      <c r="K65" s="1"/>
      <c r="L65" s="412" t="s">
        <v>202</v>
      </c>
      <c r="M65" s="233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1188</v>
      </c>
      <c r="I66" s="325">
        <v>1</v>
      </c>
      <c r="J66" s="325" t="s">
        <v>4</v>
      </c>
      <c r="K66" s="183">
        <f>SUM(I50)</f>
        <v>17</v>
      </c>
      <c r="L66" s="325" t="s">
        <v>34</v>
      </c>
      <c r="M66" s="345">
        <v>43547</v>
      </c>
      <c r="N66" s="138">
        <f>SUM(H50)</f>
        <v>30119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1049</v>
      </c>
      <c r="I67" s="326">
        <v>29</v>
      </c>
      <c r="J67" s="325" t="s">
        <v>186</v>
      </c>
      <c r="K67" s="183">
        <f aca="true" t="shared" si="12" ref="K67:K75">SUM(I51)</f>
        <v>36</v>
      </c>
      <c r="L67" s="325" t="s">
        <v>5</v>
      </c>
      <c r="M67" s="346">
        <v>23555</v>
      </c>
      <c r="N67" s="138">
        <f aca="true" t="shared" si="13" ref="N67:N75">SUM(H51)</f>
        <v>19594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968</v>
      </c>
      <c r="I68" s="325">
        <v>9</v>
      </c>
      <c r="J68" s="325" t="s">
        <v>28</v>
      </c>
      <c r="K68" s="183">
        <f t="shared" si="12"/>
        <v>16</v>
      </c>
      <c r="L68" s="325" t="s">
        <v>3</v>
      </c>
      <c r="M68" s="346">
        <v>26234</v>
      </c>
      <c r="N68" s="138">
        <f t="shared" si="13"/>
        <v>16154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267</v>
      </c>
      <c r="I69" s="325">
        <v>22</v>
      </c>
      <c r="J69" s="325" t="s">
        <v>39</v>
      </c>
      <c r="K69" s="183">
        <f t="shared" si="12"/>
        <v>38</v>
      </c>
      <c r="L69" s="325" t="s">
        <v>52</v>
      </c>
      <c r="M69" s="346">
        <v>20004</v>
      </c>
      <c r="N69" s="138">
        <f t="shared" si="13"/>
        <v>13634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252</v>
      </c>
      <c r="I70" s="325">
        <v>13</v>
      </c>
      <c r="J70" s="325" t="s">
        <v>7</v>
      </c>
      <c r="K70" s="183">
        <f t="shared" si="12"/>
        <v>26</v>
      </c>
      <c r="L70" s="325" t="s">
        <v>43</v>
      </c>
      <c r="M70" s="346">
        <v>11734</v>
      </c>
      <c r="N70" s="138">
        <f t="shared" si="13"/>
        <v>9096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239</v>
      </c>
      <c r="I71" s="325">
        <v>28</v>
      </c>
      <c r="J71" s="325" t="s">
        <v>45</v>
      </c>
      <c r="K71" s="183">
        <f t="shared" si="12"/>
        <v>35</v>
      </c>
      <c r="L71" s="325" t="s">
        <v>50</v>
      </c>
      <c r="M71" s="346">
        <v>7105</v>
      </c>
      <c r="N71" s="138">
        <f t="shared" si="13"/>
        <v>8731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161</v>
      </c>
      <c r="I72" s="325">
        <v>21</v>
      </c>
      <c r="J72" s="325" t="s">
        <v>38</v>
      </c>
      <c r="K72" s="183">
        <f t="shared" si="12"/>
        <v>40</v>
      </c>
      <c r="L72" s="325" t="s">
        <v>2</v>
      </c>
      <c r="M72" s="346">
        <v>8093</v>
      </c>
      <c r="N72" s="138">
        <f t="shared" si="13"/>
        <v>7303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129</v>
      </c>
      <c r="I73" s="325">
        <v>27</v>
      </c>
      <c r="J73" s="325" t="s">
        <v>44</v>
      </c>
      <c r="K73" s="183">
        <f t="shared" si="12"/>
        <v>24</v>
      </c>
      <c r="L73" s="325" t="s">
        <v>41</v>
      </c>
      <c r="M73" s="346">
        <v>7359</v>
      </c>
      <c r="N73" s="138">
        <f t="shared" si="13"/>
        <v>6430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127</v>
      </c>
      <c r="I74" s="325">
        <v>4</v>
      </c>
      <c r="J74" s="325" t="s">
        <v>23</v>
      </c>
      <c r="K74" s="183">
        <f t="shared" si="12"/>
        <v>33</v>
      </c>
      <c r="L74" s="329" t="s">
        <v>0</v>
      </c>
      <c r="M74" s="346">
        <v>5748</v>
      </c>
      <c r="N74" s="138">
        <f t="shared" si="13"/>
        <v>6349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95</v>
      </c>
      <c r="I75" s="325">
        <v>32</v>
      </c>
      <c r="J75" s="325" t="s">
        <v>49</v>
      </c>
      <c r="K75" s="183">
        <f t="shared" si="12"/>
        <v>14</v>
      </c>
      <c r="L75" s="330" t="s">
        <v>32</v>
      </c>
      <c r="M75" s="347">
        <v>2820</v>
      </c>
      <c r="N75" s="138">
        <f t="shared" si="13"/>
        <v>5106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19</v>
      </c>
      <c r="I76" s="325">
        <v>23</v>
      </c>
      <c r="J76" s="325" t="s">
        <v>40</v>
      </c>
      <c r="K76" s="5"/>
      <c r="L76" s="330" t="s">
        <v>216</v>
      </c>
      <c r="M76" s="348">
        <v>182433</v>
      </c>
      <c r="N76" s="344">
        <f>SUM(H90)</f>
        <v>143488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14</v>
      </c>
      <c r="I77" s="325">
        <v>11</v>
      </c>
      <c r="J77" s="325" t="s">
        <v>30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2</v>
      </c>
      <c r="I78" s="325">
        <v>5</v>
      </c>
      <c r="J78" s="325" t="s">
        <v>24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2</v>
      </c>
      <c r="I79" s="325">
        <v>20</v>
      </c>
      <c r="J79" s="325" t="s">
        <v>37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1</v>
      </c>
      <c r="I80" s="325">
        <v>19</v>
      </c>
      <c r="J80" s="325" t="s">
        <v>36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5">
        <v>2</v>
      </c>
      <c r="J81" s="325" t="s">
        <v>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3</v>
      </c>
      <c r="J82" s="325" t="s">
        <v>22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6</v>
      </c>
      <c r="J83" s="325" t="s">
        <v>25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7</v>
      </c>
      <c r="J84" s="325" t="s">
        <v>26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18</v>
      </c>
      <c r="J88" s="325" t="s">
        <v>35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31</v>
      </c>
      <c r="J89" s="325" t="s">
        <v>48</v>
      </c>
      <c r="K89" s="61"/>
      <c r="L89" s="31"/>
    </row>
    <row r="90" spans="8:12" ht="13.5" customHeight="1">
      <c r="H90" s="185">
        <f>SUM(H50:H89)</f>
        <v>143488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231</v>
      </c>
      <c r="B1" s="460"/>
      <c r="C1" s="460"/>
      <c r="D1" s="460"/>
      <c r="E1" s="460"/>
      <c r="F1" s="460"/>
      <c r="G1" s="460"/>
      <c r="I1" s="157" t="s">
        <v>99</v>
      </c>
    </row>
    <row r="2" spans="1:12" ht="13.5">
      <c r="A2" s="1"/>
      <c r="B2" s="1"/>
      <c r="C2" s="1"/>
      <c r="D2" s="1"/>
      <c r="E2" s="1"/>
      <c r="F2" s="1"/>
      <c r="G2" s="1"/>
      <c r="I2" s="235" t="s">
        <v>225</v>
      </c>
      <c r="J2" s="235" t="s">
        <v>236</v>
      </c>
      <c r="K2" s="232" t="s">
        <v>207</v>
      </c>
      <c r="L2" s="232" t="s">
        <v>213</v>
      </c>
    </row>
    <row r="3" spans="9:12" ht="13.5">
      <c r="I3" s="42" t="s">
        <v>117</v>
      </c>
      <c r="J3" s="184">
        <v>241779</v>
      </c>
      <c r="K3" s="42" t="s">
        <v>117</v>
      </c>
      <c r="L3" s="196">
        <v>254137</v>
      </c>
    </row>
    <row r="4" spans="9:12" ht="13.5">
      <c r="I4" s="42" t="s">
        <v>171</v>
      </c>
      <c r="J4" s="184">
        <v>108320</v>
      </c>
      <c r="K4" s="42" t="s">
        <v>171</v>
      </c>
      <c r="L4" s="196">
        <v>82225</v>
      </c>
    </row>
    <row r="5" spans="9:12" ht="13.5">
      <c r="I5" s="42" t="s">
        <v>166</v>
      </c>
      <c r="J5" s="184">
        <v>79573</v>
      </c>
      <c r="K5" s="42" t="s">
        <v>166</v>
      </c>
      <c r="L5" s="196">
        <v>80752</v>
      </c>
    </row>
    <row r="6" spans="9:12" ht="13.5">
      <c r="I6" s="42" t="s">
        <v>120</v>
      </c>
      <c r="J6" s="184">
        <v>71390</v>
      </c>
      <c r="K6" s="42" t="s">
        <v>120</v>
      </c>
      <c r="L6" s="196">
        <v>69063</v>
      </c>
    </row>
    <row r="7" spans="9:12" ht="13.5">
      <c r="I7" s="42" t="s">
        <v>174</v>
      </c>
      <c r="J7" s="184">
        <v>64930</v>
      </c>
      <c r="K7" s="42" t="s">
        <v>174</v>
      </c>
      <c r="L7" s="196">
        <v>44008</v>
      </c>
    </row>
    <row r="8" spans="9:12" ht="13.5">
      <c r="I8" s="42" t="s">
        <v>169</v>
      </c>
      <c r="J8" s="184">
        <v>59014</v>
      </c>
      <c r="K8" s="42" t="s">
        <v>169</v>
      </c>
      <c r="L8" s="196">
        <v>65066</v>
      </c>
    </row>
    <row r="9" spans="9:12" ht="13.5">
      <c r="I9" s="112" t="s">
        <v>176</v>
      </c>
      <c r="J9" s="184">
        <v>50291</v>
      </c>
      <c r="K9" s="112" t="s">
        <v>176</v>
      </c>
      <c r="L9" s="196">
        <v>44893</v>
      </c>
    </row>
    <row r="10" spans="9:12" ht="13.5">
      <c r="I10" s="112" t="s">
        <v>184</v>
      </c>
      <c r="J10" s="184">
        <v>49753</v>
      </c>
      <c r="K10" s="112" t="s">
        <v>184</v>
      </c>
      <c r="L10" s="196">
        <v>50456</v>
      </c>
    </row>
    <row r="11" spans="9:12" ht="13.5">
      <c r="I11" s="112" t="s">
        <v>173</v>
      </c>
      <c r="J11" s="184">
        <v>43326</v>
      </c>
      <c r="K11" s="112" t="s">
        <v>173</v>
      </c>
      <c r="L11" s="196">
        <v>35450</v>
      </c>
    </row>
    <row r="12" spans="9:12" ht="14.25" thickBot="1">
      <c r="I12" s="112" t="s">
        <v>168</v>
      </c>
      <c r="J12" s="193">
        <v>42813</v>
      </c>
      <c r="K12" s="112" t="s">
        <v>168</v>
      </c>
      <c r="L12" s="197">
        <v>50880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1161191</v>
      </c>
      <c r="K13" s="37" t="s">
        <v>19</v>
      </c>
      <c r="L13" s="201">
        <v>1105873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236</v>
      </c>
      <c r="K23" t="s">
        <v>236</v>
      </c>
      <c r="L23" s="22" t="s">
        <v>93</v>
      </c>
      <c r="M23" s="8"/>
    </row>
    <row r="24" spans="9:14" ht="13.5">
      <c r="I24" s="184">
        <f>SUM(J3)</f>
        <v>241779</v>
      </c>
      <c r="J24" s="42" t="s">
        <v>117</v>
      </c>
      <c r="K24" s="184">
        <f>SUM(I24)</f>
        <v>241779</v>
      </c>
      <c r="L24" s="223">
        <v>234252</v>
      </c>
      <c r="M24" s="152"/>
      <c r="N24" s="1"/>
    </row>
    <row r="25" spans="9:14" ht="13.5">
      <c r="I25" s="184">
        <f aca="true" t="shared" si="0" ref="I25:I33">SUM(J4)</f>
        <v>108320</v>
      </c>
      <c r="J25" s="42" t="s">
        <v>171</v>
      </c>
      <c r="K25" s="184">
        <f aca="true" t="shared" si="1" ref="K25:K33">SUM(I25)</f>
        <v>108320</v>
      </c>
      <c r="L25" s="223">
        <v>109700</v>
      </c>
      <c r="M25" s="205"/>
      <c r="N25" s="1"/>
    </row>
    <row r="26" spans="9:14" ht="13.5">
      <c r="I26" s="184">
        <f t="shared" si="0"/>
        <v>79573</v>
      </c>
      <c r="J26" s="42" t="s">
        <v>166</v>
      </c>
      <c r="K26" s="184">
        <f t="shared" si="1"/>
        <v>79573</v>
      </c>
      <c r="L26" s="223">
        <v>80957</v>
      </c>
      <c r="M26" s="152"/>
      <c r="N26" s="1"/>
    </row>
    <row r="27" spans="9:14" ht="13.5">
      <c r="I27" s="184">
        <f t="shared" si="0"/>
        <v>71390</v>
      </c>
      <c r="J27" s="42" t="s">
        <v>120</v>
      </c>
      <c r="K27" s="184">
        <f t="shared" si="1"/>
        <v>71390</v>
      </c>
      <c r="L27" s="223">
        <v>69294</v>
      </c>
      <c r="M27" s="152"/>
      <c r="N27" s="1"/>
    </row>
    <row r="28" spans="9:14" ht="13.5">
      <c r="I28" s="184">
        <f t="shared" si="0"/>
        <v>64930</v>
      </c>
      <c r="J28" s="42" t="s">
        <v>174</v>
      </c>
      <c r="K28" s="184">
        <f t="shared" si="1"/>
        <v>64930</v>
      </c>
      <c r="L28" s="223">
        <v>60559</v>
      </c>
      <c r="M28" s="152"/>
      <c r="N28" s="2"/>
    </row>
    <row r="29" spans="9:14" ht="13.5">
      <c r="I29" s="184">
        <f t="shared" si="0"/>
        <v>59014</v>
      </c>
      <c r="J29" s="42" t="s">
        <v>169</v>
      </c>
      <c r="K29" s="184">
        <f t="shared" si="1"/>
        <v>59014</v>
      </c>
      <c r="L29" s="223">
        <v>67111</v>
      </c>
      <c r="M29" s="152"/>
      <c r="N29" s="1"/>
    </row>
    <row r="30" spans="9:14" ht="13.5">
      <c r="I30" s="184">
        <f t="shared" si="0"/>
        <v>50291</v>
      </c>
      <c r="J30" s="112" t="s">
        <v>176</v>
      </c>
      <c r="K30" s="184">
        <f t="shared" si="1"/>
        <v>50291</v>
      </c>
      <c r="L30" s="223">
        <v>50136</v>
      </c>
      <c r="M30" s="152"/>
      <c r="N30" s="1"/>
    </row>
    <row r="31" spans="9:14" ht="13.5">
      <c r="I31" s="184">
        <f t="shared" si="0"/>
        <v>49753</v>
      </c>
      <c r="J31" s="112" t="s">
        <v>184</v>
      </c>
      <c r="K31" s="184">
        <f t="shared" si="1"/>
        <v>49753</v>
      </c>
      <c r="L31" s="223">
        <v>46943</v>
      </c>
      <c r="M31" s="152"/>
      <c r="N31" s="1"/>
    </row>
    <row r="32" spans="9:14" ht="13.5">
      <c r="I32" s="184">
        <f t="shared" si="0"/>
        <v>43326</v>
      </c>
      <c r="J32" s="112" t="s">
        <v>173</v>
      </c>
      <c r="K32" s="184">
        <f t="shared" si="1"/>
        <v>43326</v>
      </c>
      <c r="L32" s="224">
        <v>42420</v>
      </c>
      <c r="M32" s="152"/>
      <c r="N32" s="39"/>
    </row>
    <row r="33" spans="9:14" ht="13.5">
      <c r="I33" s="184">
        <f t="shared" si="0"/>
        <v>42813</v>
      </c>
      <c r="J33" s="112" t="s">
        <v>168</v>
      </c>
      <c r="K33" s="184">
        <f t="shared" si="1"/>
        <v>42813</v>
      </c>
      <c r="L33" s="223">
        <v>47422</v>
      </c>
      <c r="M33" s="152"/>
      <c r="N33" s="39"/>
    </row>
    <row r="34" spans="8:12" ht="14.25" thickBot="1">
      <c r="H34" s="8"/>
      <c r="I34" s="194">
        <f>SUM(J13-(I24+I25+I26+I27+I28+I29+I30+I31+I32+I33))</f>
        <v>350002</v>
      </c>
      <c r="J34" s="195" t="s">
        <v>101</v>
      </c>
      <c r="K34" s="194">
        <f>SUM(I34)</f>
        <v>350002</v>
      </c>
      <c r="L34" s="194" t="s">
        <v>119</v>
      </c>
    </row>
    <row r="35" spans="8:12" ht="15.75" thickBot="1" thickTop="1">
      <c r="H35" s="8"/>
      <c r="I35" s="174">
        <f>SUM(I24:I34)</f>
        <v>1161191</v>
      </c>
      <c r="J35" s="218" t="s">
        <v>9</v>
      </c>
      <c r="K35" s="198">
        <f>SUM(J13)</f>
        <v>1161191</v>
      </c>
      <c r="L35" s="222">
        <v>1179851</v>
      </c>
    </row>
    <row r="36" ht="14.25" thickTop="1"/>
    <row r="37" spans="9:11" ht="13.5">
      <c r="I37" s="41" t="s">
        <v>213</v>
      </c>
      <c r="J37" s="41"/>
      <c r="K37" s="41" t="s">
        <v>213</v>
      </c>
    </row>
    <row r="38" spans="9:11" ht="13.5">
      <c r="I38" s="196">
        <f>SUM(L3)</f>
        <v>254137</v>
      </c>
      <c r="J38" s="42" t="s">
        <v>117</v>
      </c>
      <c r="K38" s="196">
        <f>SUM(I38)</f>
        <v>254137</v>
      </c>
    </row>
    <row r="39" spans="9:11" ht="13.5">
      <c r="I39" s="196">
        <f aca="true" t="shared" si="2" ref="I39:I47">SUM(L4)</f>
        <v>82225</v>
      </c>
      <c r="J39" s="42" t="s">
        <v>171</v>
      </c>
      <c r="K39" s="196">
        <f aca="true" t="shared" si="3" ref="K39:K47">SUM(I39)</f>
        <v>82225</v>
      </c>
    </row>
    <row r="40" spans="9:11" ht="13.5">
      <c r="I40" s="196">
        <f t="shared" si="2"/>
        <v>80752</v>
      </c>
      <c r="J40" s="42" t="s">
        <v>166</v>
      </c>
      <c r="K40" s="196">
        <f t="shared" si="3"/>
        <v>80752</v>
      </c>
    </row>
    <row r="41" spans="9:11" ht="13.5">
      <c r="I41" s="196">
        <f t="shared" si="2"/>
        <v>69063</v>
      </c>
      <c r="J41" s="42" t="s">
        <v>120</v>
      </c>
      <c r="K41" s="196">
        <f t="shared" si="3"/>
        <v>69063</v>
      </c>
    </row>
    <row r="42" spans="9:11" ht="13.5">
      <c r="I42" s="196">
        <f t="shared" si="2"/>
        <v>44008</v>
      </c>
      <c r="J42" s="42" t="s">
        <v>174</v>
      </c>
      <c r="K42" s="196">
        <f t="shared" si="3"/>
        <v>44008</v>
      </c>
    </row>
    <row r="43" spans="9:11" ht="13.5">
      <c r="I43" s="196">
        <f>SUM(L8)</f>
        <v>65066</v>
      </c>
      <c r="J43" s="42" t="s">
        <v>169</v>
      </c>
      <c r="K43" s="196">
        <f t="shared" si="3"/>
        <v>65066</v>
      </c>
    </row>
    <row r="44" spans="9:11" ht="13.5">
      <c r="I44" s="196">
        <f t="shared" si="2"/>
        <v>44893</v>
      </c>
      <c r="J44" s="112" t="s">
        <v>176</v>
      </c>
      <c r="K44" s="196">
        <f t="shared" si="3"/>
        <v>44893</v>
      </c>
    </row>
    <row r="45" spans="9:11" ht="13.5">
      <c r="I45" s="196">
        <f>SUM(L10)</f>
        <v>50456</v>
      </c>
      <c r="J45" s="112" t="s">
        <v>184</v>
      </c>
      <c r="K45" s="196">
        <f t="shared" si="3"/>
        <v>50456</v>
      </c>
    </row>
    <row r="46" spans="9:13" ht="13.5">
      <c r="I46" s="196">
        <f t="shared" si="2"/>
        <v>35450</v>
      </c>
      <c r="J46" s="112" t="s">
        <v>173</v>
      </c>
      <c r="K46" s="196">
        <f t="shared" si="3"/>
        <v>35450</v>
      </c>
      <c r="M46" s="8"/>
    </row>
    <row r="47" spans="9:13" ht="14.25" thickBot="1">
      <c r="I47" s="196">
        <f t="shared" si="2"/>
        <v>50880</v>
      </c>
      <c r="J47" s="112" t="s">
        <v>168</v>
      </c>
      <c r="K47" s="196">
        <f t="shared" si="3"/>
        <v>50880</v>
      </c>
      <c r="M47" s="8"/>
    </row>
    <row r="48" spans="9:11" ht="15" thickBot="1" thickTop="1">
      <c r="I48" s="171">
        <f>SUM(L13-(I38+I39+I40+I41+I42+I43+I44+I45+I46+I47))</f>
        <v>328943</v>
      </c>
      <c r="J48" s="112" t="s">
        <v>222</v>
      </c>
      <c r="K48" s="172">
        <f>SUM(I48)</f>
        <v>328943</v>
      </c>
    </row>
    <row r="49" spans="9:12" ht="15" thickBot="1" thickTop="1">
      <c r="I49" s="417">
        <f>SUM(I38:I48)</f>
        <v>1105873</v>
      </c>
      <c r="J49" s="173"/>
      <c r="K49" s="200">
        <f>SUM(L13)</f>
        <v>1105873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225</v>
      </c>
      <c r="D51" s="83" t="s">
        <v>207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241779</v>
      </c>
      <c r="D52" s="6">
        <f aca="true" t="shared" si="5" ref="D52:D61">SUM(I38)</f>
        <v>254137</v>
      </c>
      <c r="E52" s="43">
        <f aca="true" t="shared" si="6" ref="E52:E61">SUM(K24/L24*100)</f>
        <v>103.21320629066133</v>
      </c>
      <c r="F52" s="43">
        <f aca="true" t="shared" si="7" ref="F52:F62">SUM(C52/D52*100)</f>
        <v>95.13726848117355</v>
      </c>
      <c r="G52" s="42"/>
      <c r="I52" s="8"/>
      <c r="K52" s="8"/>
    </row>
    <row r="53" spans="1:9" ht="13.5">
      <c r="A53" s="28">
        <v>2</v>
      </c>
      <c r="B53" s="42" t="s">
        <v>171</v>
      </c>
      <c r="C53" s="6">
        <f t="shared" si="4"/>
        <v>108320</v>
      </c>
      <c r="D53" s="6">
        <f t="shared" si="5"/>
        <v>82225</v>
      </c>
      <c r="E53" s="43">
        <f t="shared" si="6"/>
        <v>98.74202370100274</v>
      </c>
      <c r="F53" s="43">
        <f t="shared" si="7"/>
        <v>131.73608999695955</v>
      </c>
      <c r="G53" s="42"/>
      <c r="I53" s="8"/>
    </row>
    <row r="54" spans="1:9" ht="13.5">
      <c r="A54" s="28">
        <v>3</v>
      </c>
      <c r="B54" s="42" t="s">
        <v>166</v>
      </c>
      <c r="C54" s="6">
        <f t="shared" si="4"/>
        <v>79573</v>
      </c>
      <c r="D54" s="6">
        <f t="shared" si="5"/>
        <v>80752</v>
      </c>
      <c r="E54" s="43">
        <f t="shared" si="6"/>
        <v>98.2904504860605</v>
      </c>
      <c r="F54" s="43">
        <f t="shared" si="7"/>
        <v>98.53997424212403</v>
      </c>
      <c r="G54" s="42"/>
      <c r="I54" s="8"/>
    </row>
    <row r="55" spans="1:7" ht="13.5">
      <c r="A55" s="28">
        <v>4</v>
      </c>
      <c r="B55" s="42" t="s">
        <v>120</v>
      </c>
      <c r="C55" s="6">
        <f t="shared" si="4"/>
        <v>71390</v>
      </c>
      <c r="D55" s="6">
        <f t="shared" si="5"/>
        <v>69063</v>
      </c>
      <c r="E55" s="43">
        <f t="shared" si="6"/>
        <v>103.02479291136318</v>
      </c>
      <c r="F55" s="43">
        <f t="shared" si="7"/>
        <v>103.36938737095116</v>
      </c>
      <c r="G55" s="42"/>
    </row>
    <row r="56" spans="1:7" ht="13.5">
      <c r="A56" s="28">
        <v>5</v>
      </c>
      <c r="B56" s="42" t="s">
        <v>174</v>
      </c>
      <c r="C56" s="6">
        <f t="shared" si="4"/>
        <v>64930</v>
      </c>
      <c r="D56" s="6">
        <f t="shared" si="5"/>
        <v>44008</v>
      </c>
      <c r="E56" s="43">
        <f t="shared" si="6"/>
        <v>107.21775458643637</v>
      </c>
      <c r="F56" s="43">
        <f t="shared" si="7"/>
        <v>147.54135611706963</v>
      </c>
      <c r="G56" s="42"/>
    </row>
    <row r="57" spans="1:7" ht="13.5">
      <c r="A57" s="28">
        <v>6</v>
      </c>
      <c r="B57" s="42" t="s">
        <v>169</v>
      </c>
      <c r="C57" s="6">
        <f t="shared" si="4"/>
        <v>59014</v>
      </c>
      <c r="D57" s="6">
        <f t="shared" si="5"/>
        <v>65066</v>
      </c>
      <c r="E57" s="43">
        <f t="shared" si="6"/>
        <v>87.93491379952616</v>
      </c>
      <c r="F57" s="43">
        <f t="shared" si="7"/>
        <v>90.69867519134417</v>
      </c>
      <c r="G57" s="42"/>
    </row>
    <row r="58" spans="1:7" ht="13.5">
      <c r="A58" s="28">
        <v>7</v>
      </c>
      <c r="B58" s="112" t="s">
        <v>176</v>
      </c>
      <c r="C58" s="6">
        <f t="shared" si="4"/>
        <v>50291</v>
      </c>
      <c r="D58" s="6">
        <f t="shared" si="5"/>
        <v>44893</v>
      </c>
      <c r="E58" s="43">
        <f t="shared" si="6"/>
        <v>100.3091590872826</v>
      </c>
      <c r="F58" s="43">
        <f t="shared" si="7"/>
        <v>112.0241463034326</v>
      </c>
      <c r="G58" s="42"/>
    </row>
    <row r="59" spans="1:7" ht="13.5">
      <c r="A59" s="28">
        <v>8</v>
      </c>
      <c r="B59" s="112" t="s">
        <v>184</v>
      </c>
      <c r="C59" s="6">
        <f t="shared" si="4"/>
        <v>49753</v>
      </c>
      <c r="D59" s="6">
        <f t="shared" si="5"/>
        <v>50456</v>
      </c>
      <c r="E59" s="43">
        <f t="shared" si="6"/>
        <v>105.98598300066038</v>
      </c>
      <c r="F59" s="43">
        <f t="shared" si="7"/>
        <v>98.60670683367687</v>
      </c>
      <c r="G59" s="42"/>
    </row>
    <row r="60" spans="1:7" ht="13.5">
      <c r="A60" s="28">
        <v>9</v>
      </c>
      <c r="B60" s="112" t="s">
        <v>173</v>
      </c>
      <c r="C60" s="6">
        <f t="shared" si="4"/>
        <v>43326</v>
      </c>
      <c r="D60" s="6">
        <f t="shared" si="5"/>
        <v>35450</v>
      </c>
      <c r="E60" s="43">
        <f t="shared" si="6"/>
        <v>102.13578500707214</v>
      </c>
      <c r="F60" s="43">
        <f t="shared" si="7"/>
        <v>122.21720733427361</v>
      </c>
      <c r="G60" s="42"/>
    </row>
    <row r="61" spans="1:7" ht="14.25" thickBot="1">
      <c r="A61" s="117">
        <v>10</v>
      </c>
      <c r="B61" s="112" t="s">
        <v>168</v>
      </c>
      <c r="C61" s="120">
        <f t="shared" si="4"/>
        <v>42813</v>
      </c>
      <c r="D61" s="120">
        <f t="shared" si="5"/>
        <v>50880</v>
      </c>
      <c r="E61" s="111">
        <f t="shared" si="6"/>
        <v>90.28088229091983</v>
      </c>
      <c r="F61" s="111">
        <f t="shared" si="7"/>
        <v>84.14504716981132</v>
      </c>
      <c r="G61" s="112"/>
    </row>
    <row r="62" spans="1:7" ht="14.25" thickTop="1">
      <c r="A62" s="216"/>
      <c r="B62" s="180" t="s">
        <v>110</v>
      </c>
      <c r="C62" s="217">
        <f>SUM(J13)</f>
        <v>1161191</v>
      </c>
      <c r="D62" s="217">
        <f>SUM(L13)</f>
        <v>1105873</v>
      </c>
      <c r="E62" s="219">
        <f>SUM(C62/L35)*100</f>
        <v>98.41844436288989</v>
      </c>
      <c r="F62" s="219">
        <f t="shared" si="7"/>
        <v>105.0022018803244</v>
      </c>
      <c r="G62" s="231">
        <v>50.6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2009-03-09T10:05:59Z</cp:lastPrinted>
  <dcterms:created xsi:type="dcterms:W3CDTF">2004-08-12T01:21:30Z</dcterms:created>
  <dcterms:modified xsi:type="dcterms:W3CDTF">2009-03-09T10:07:07Z</dcterms:modified>
  <cp:category/>
  <cp:version/>
  <cp:contentType/>
  <cp:contentStatus/>
</cp:coreProperties>
</file>