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0">'10・清水、静岡'!$A$1:$G$64</definedName>
    <definedName name="_xlnm.Print_Area" localSheetId="14">'14・清水推移'!$A:$IV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fullCalcOnLoad="1"/>
</workbook>
</file>

<file path=xl/sharedStrings.xml><?xml version="1.0" encoding="utf-8"?>
<sst xmlns="http://schemas.openxmlformats.org/spreadsheetml/2006/main" count="1215" uniqueCount="241">
  <si>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</si>
  <si>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</si>
  <si>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</si>
  <si>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</si>
  <si>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</si>
  <si>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</si>
  <si>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</si>
  <si>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</si>
  <si>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</si>
  <si>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</si>
  <si>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</si>
  <si>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</si>
  <si>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</si>
  <si>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</si>
  <si>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</si>
  <si>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</si>
  <si>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</si>
  <si>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</si>
  <si>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</si>
  <si>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</si>
  <si>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</si>
  <si>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</si>
  <si>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</si>
  <si>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</si>
  <si>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</si>
  <si>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</si>
  <si>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</si>
  <si>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</si>
  <si>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</si>
  <si>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</si>
  <si>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</si>
  <si>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</si>
  <si>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</si>
  <si>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</si>
  <si>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</si>
  <si>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</si>
  <si>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</si>
  <si>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</si>
  <si>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</si>
  <si>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</si>
  <si>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</si>
  <si>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</si>
  <si>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</si>
  <si>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</si>
  <si>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</si>
  <si>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</si>
  <si>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</si>
  <si>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</si>
  <si>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</si>
  <si>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</si>
  <si>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</si>
  <si>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</si>
  <si>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</si>
  <si>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</si>
  <si>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</si>
  <si>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</si>
  <si>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</si>
  <si>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</si>
  <si>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</si>
  <si>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</si>
  <si>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</si>
  <si>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</si>
  <si>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</si>
  <si>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</si>
  <si>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</si>
  <si>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</si>
  <si>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</si>
  <si>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</si>
  <si>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</si>
  <si>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</si>
  <si>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</si>
  <si>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</si>
  <si>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</si>
  <si>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</si>
  <si>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</si>
  <si>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</si>
  <si>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</si>
  <si>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</si>
  <si>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雑品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</si>
  <si>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</si>
  <si>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</si>
  <si>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</si>
  <si>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</si>
  <si>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</si>
  <si>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</si>
  <si>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</si>
  <si>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</si>
  <si>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</si>
  <si>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</si>
  <si>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</si>
  <si>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</si>
  <si>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</si>
  <si>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</si>
  <si>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</si>
  <si>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</si>
  <si>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野積倉庫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</si>
  <si>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</si>
  <si>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</si>
  <si>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</si>
  <si>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</si>
  <si>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</si>
  <si>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</si>
  <si>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</si>
  <si>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</si>
  <si>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</si>
  <si>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</si>
  <si>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</si>
  <si>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</si>
  <si>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</si>
  <si>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</si>
  <si>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</si>
  <si>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</si>
  <si>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</si>
  <si>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</si>
  <si>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</si>
  <si>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</si>
  <si>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</si>
  <si>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</si>
  <si>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</si>
  <si>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</si>
  <si>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</si>
  <si>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</si>
  <si>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</si>
  <si>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</si>
  <si>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</si>
  <si>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</si>
  <si>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</si>
  <si>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</si>
  <si>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</si>
  <si>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</si>
  <si>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</si>
  <si>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</si>
  <si>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</si>
  <si>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</si>
  <si>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</si>
  <si>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</si>
  <si>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平成10年</t>
  </si>
  <si>
    <t>平成11年</t>
  </si>
  <si>
    <t>平成12年</t>
  </si>
  <si>
    <t>平成13年</t>
  </si>
  <si>
    <t>平成16年</t>
  </si>
  <si>
    <t>１月</t>
  </si>
  <si>
    <t>２月</t>
  </si>
  <si>
    <t>３月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</si>
  <si>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</si>
  <si>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</si>
  <si>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</si>
  <si>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</si>
  <si>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</si>
  <si>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</si>
  <si>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</si>
  <si>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</si>
  <si>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</si>
  <si>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</si>
  <si>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</si>
  <si>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</si>
  <si>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</si>
  <si>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</si>
  <si>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</si>
  <si>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</si>
  <si>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</si>
  <si>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</si>
  <si>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</si>
  <si>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</si>
  <si>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</si>
  <si>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</si>
  <si>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</si>
  <si>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</si>
  <si>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</si>
  <si>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</si>
  <si>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</si>
  <si>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</si>
  <si>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</si>
  <si>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</si>
  <si>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</si>
  <si>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</si>
  <si>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</si>
  <si>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</si>
  <si>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</si>
  <si>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</si>
  <si>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</si>
  <si>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</si>
  <si>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</si>
  <si>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</si>
  <si>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</si>
  <si>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</si>
  <si>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</si>
  <si>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</si>
  <si>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</si>
  <si>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会員数</t>
  </si>
  <si>
    <t>-1-</t>
  </si>
  <si>
    <t>平成15年</t>
  </si>
  <si>
    <t>平成14年</t>
  </si>
  <si>
    <t>平成17年</t>
  </si>
  <si>
    <t>合　　　　計</t>
  </si>
  <si>
    <t>平成19年</t>
  </si>
  <si>
    <t>平成１9年</t>
  </si>
  <si>
    <t>その他の織物</t>
  </si>
  <si>
    <t>25，436 ㎡</t>
  </si>
  <si>
    <t>トン数</t>
  </si>
  <si>
    <t>品目</t>
  </si>
  <si>
    <t>駿遠支部</t>
  </si>
  <si>
    <t>東部支部</t>
  </si>
  <si>
    <t>清水支部</t>
  </si>
  <si>
    <t>西部支部</t>
  </si>
  <si>
    <t>缶詰・びん詰</t>
  </si>
  <si>
    <t>合計</t>
  </si>
  <si>
    <t>織物製品</t>
  </si>
  <si>
    <t>缶詰・びん詰</t>
  </si>
  <si>
    <t>平成20年</t>
  </si>
  <si>
    <t>平成16年</t>
  </si>
  <si>
    <t>平成17年</t>
  </si>
  <si>
    <t>平成18年</t>
  </si>
  <si>
    <t>20年（値）</t>
  </si>
  <si>
    <t>20年（％）</t>
  </si>
  <si>
    <t>19年（値）</t>
  </si>
  <si>
    <t>19年（％）</t>
  </si>
  <si>
    <t>平成１9年</t>
  </si>
  <si>
    <t>平成20年</t>
  </si>
  <si>
    <t>平成19年</t>
  </si>
  <si>
    <t>20年</t>
  </si>
  <si>
    <t>19年</t>
  </si>
  <si>
    <t>平成16年</t>
  </si>
  <si>
    <t>平成18年</t>
  </si>
  <si>
    <t>平成16年</t>
  </si>
  <si>
    <t>平成17年</t>
  </si>
  <si>
    <r>
      <t>4</t>
    </r>
    <r>
      <rPr>
        <sz val="11"/>
        <rFont val="ＭＳ Ｐゴシック"/>
        <family val="3"/>
      </rPr>
      <t>0品目合計</t>
    </r>
  </si>
  <si>
    <t>非鉄金属</t>
  </si>
  <si>
    <r>
      <t>平均保管残高</t>
    </r>
    <r>
      <rPr>
        <sz val="8"/>
        <rFont val="ＭＳ Ｐゴシック"/>
        <family val="3"/>
      </rPr>
      <t>（万ﾄﾝ）</t>
    </r>
  </si>
  <si>
    <r>
      <t>所管面積　　　　　</t>
    </r>
    <r>
      <rPr>
        <sz val="8"/>
        <rFont val="ＭＳ Ｐゴシック"/>
        <family val="3"/>
      </rPr>
      <t>(万㎡）</t>
    </r>
  </si>
  <si>
    <t>木材</t>
  </si>
  <si>
    <t>（平成20年10月分倉庫統計）</t>
  </si>
  <si>
    <t>平成20年10月</t>
  </si>
  <si>
    <t>4，500　㎡</t>
  </si>
  <si>
    <r>
      <t>166，158 m</t>
    </r>
    <r>
      <rPr>
        <sz val="8"/>
        <rFont val="ＭＳ Ｐゴシック"/>
        <family val="3"/>
      </rPr>
      <t>3</t>
    </r>
  </si>
  <si>
    <t>6，090 ㎡</t>
  </si>
  <si>
    <r>
      <t>　　　　　　　　　　　　　　　　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月末上位10品目入庫高(県合計）      　　　　　　　　静岡県倉庫協会</t>
    </r>
  </si>
  <si>
    <r>
      <t>　　　　　　　　　　　　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月末上位１０品目保管残高（県合計）　　　　　　　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静岡県倉庫協会</t>
    </r>
  </si>
  <si>
    <t>化学薬品</t>
  </si>
  <si>
    <t>その他の農産品</t>
  </si>
  <si>
    <t>石油製品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</si>
</sst>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75"/>
      <name val="ＭＳ Ｐゴシック"/>
      <family val="3"/>
    </font>
    <font>
      <b/>
      <sz val="10.25"/>
      <name val="HG丸ｺﾞｼｯｸM-PRO"/>
      <family val="3"/>
    </font>
    <font>
      <i/>
      <sz val="8.25"/>
      <name val="HG丸ｺﾞｼｯｸM-PRO"/>
      <family val="3"/>
    </font>
    <font>
      <sz val="11.5"/>
      <name val="ＭＳ Ｐゴシック"/>
      <family val="3"/>
    </font>
    <font>
      <sz val="9.7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  <font>
      <b/>
      <sz val="11"/>
      <color indexed="14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4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9" fillId="0" borderId="4" xfId="0" applyFont="1" applyBorder="1" applyAlignment="1">
      <alignment/>
    </xf>
    <xf numFmtId="38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Alignment="1">
      <alignment vertical="top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78" fontId="0" fillId="0" borderId="15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38" fontId="0" fillId="0" borderId="23" xfId="16" applyBorder="1" applyAlignment="1">
      <alignment/>
    </xf>
    <xf numFmtId="182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78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6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0" fillId="0" borderId="25" xfId="0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 horizontal="center"/>
    </xf>
    <xf numFmtId="38" fontId="0" fillId="0" borderId="15" xfId="16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 horizontal="center"/>
    </xf>
    <xf numFmtId="38" fontId="0" fillId="0" borderId="23" xfId="16" applyFont="1" applyBorder="1" applyAlignment="1">
      <alignment/>
    </xf>
    <xf numFmtId="178" fontId="0" fillId="0" borderId="23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5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4" fillId="0" borderId="5" xfId="0" applyFont="1" applyBorder="1" applyAlignment="1">
      <alignment/>
    </xf>
    <xf numFmtId="178" fontId="0" fillId="0" borderId="24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1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9" xfId="16" applyBorder="1" applyAlignment="1">
      <alignment/>
    </xf>
    <xf numFmtId="0" fontId="6" fillId="0" borderId="2" xfId="0" applyFont="1" applyBorder="1" applyAlignment="1">
      <alignment/>
    </xf>
    <xf numFmtId="0" fontId="31" fillId="0" borderId="0" xfId="0" applyFont="1" applyAlignment="1">
      <alignment/>
    </xf>
    <xf numFmtId="38" fontId="31" fillId="0" borderId="0" xfId="16" applyFont="1" applyBorder="1" applyAlignment="1">
      <alignment/>
    </xf>
    <xf numFmtId="0" fontId="30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38" fontId="31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0" fillId="0" borderId="1" xfId="0" applyFont="1" applyBorder="1" applyAlignment="1">
      <alignment/>
    </xf>
    <xf numFmtId="0" fontId="14" fillId="0" borderId="13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38" fontId="0" fillId="0" borderId="23" xfId="16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4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8" fillId="0" borderId="28" xfId="0" applyFont="1" applyBorder="1" applyAlignment="1">
      <alignment/>
    </xf>
    <xf numFmtId="0" fontId="0" fillId="0" borderId="12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4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29" xfId="0" applyNumberFormat="1" applyFill="1" applyBorder="1" applyAlignment="1">
      <alignment/>
    </xf>
    <xf numFmtId="38" fontId="0" fillId="4" borderId="5" xfId="0" applyNumberFormat="1" applyFill="1" applyBorder="1" applyAlignment="1">
      <alignment/>
    </xf>
    <xf numFmtId="38" fontId="0" fillId="0" borderId="30" xfId="0" applyNumberFormat="1" applyFont="1" applyBorder="1" applyAlignment="1">
      <alignment/>
    </xf>
    <xf numFmtId="38" fontId="2" fillId="0" borderId="30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1" xfId="0" applyBorder="1" applyAlignment="1">
      <alignment/>
    </xf>
    <xf numFmtId="38" fontId="0" fillId="0" borderId="31" xfId="16" applyBorder="1" applyAlignment="1">
      <alignment/>
    </xf>
    <xf numFmtId="0" fontId="0" fillId="0" borderId="32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1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0" fillId="5" borderId="1" xfId="0" applyFont="1" applyFill="1" applyBorder="1" applyAlignment="1">
      <alignment/>
    </xf>
    <xf numFmtId="0" fontId="35" fillId="2" borderId="1" xfId="0" applyFont="1" applyFill="1" applyBorder="1" applyAlignment="1">
      <alignment/>
    </xf>
    <xf numFmtId="0" fontId="0" fillId="0" borderId="11" xfId="0" applyFill="1" applyBorder="1" applyAlignment="1">
      <alignment/>
    </xf>
    <xf numFmtId="38" fontId="0" fillId="0" borderId="12" xfId="16" applyFill="1" applyBorder="1" applyAlignment="1">
      <alignment/>
    </xf>
    <xf numFmtId="0" fontId="30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29" xfId="0" applyNumberFormat="1" applyFill="1" applyBorder="1" applyAlignment="1">
      <alignment/>
    </xf>
    <xf numFmtId="0" fontId="0" fillId="0" borderId="29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0" xfId="16" applyFont="1" applyFill="1" applyBorder="1" applyAlignment="1">
      <alignment/>
    </xf>
    <xf numFmtId="38" fontId="2" fillId="6" borderId="5" xfId="16" applyFont="1" applyFill="1" applyBorder="1" applyAlignment="1">
      <alignment/>
    </xf>
    <xf numFmtId="38" fontId="0" fillId="7" borderId="30" xfId="0" applyNumberFormat="1" applyFill="1" applyBorder="1" applyAlignment="1">
      <alignment/>
    </xf>
    <xf numFmtId="38" fontId="0" fillId="7" borderId="5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9" xfId="16" applyFill="1" applyBorder="1" applyAlignment="1">
      <alignment/>
    </xf>
    <xf numFmtId="38" fontId="0" fillId="0" borderId="15" xfId="16" applyFill="1" applyBorder="1" applyAlignment="1">
      <alignment/>
    </xf>
    <xf numFmtId="38" fontId="14" fillId="0" borderId="13" xfId="0" applyNumberFormat="1" applyFont="1" applyBorder="1" applyAlignment="1">
      <alignment/>
    </xf>
    <xf numFmtId="0" fontId="0" fillId="2" borderId="13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1" xfId="0" applyFont="1" applyBorder="1" applyAlignment="1">
      <alignment/>
    </xf>
    <xf numFmtId="38" fontId="0" fillId="0" borderId="31" xfId="16" applyBorder="1" applyAlignment="1">
      <alignment/>
    </xf>
    <xf numFmtId="178" fontId="2" fillId="0" borderId="31" xfId="0" applyNumberFormat="1" applyFont="1" applyBorder="1" applyAlignment="1">
      <alignment/>
    </xf>
    <xf numFmtId="179" fontId="2" fillId="0" borderId="31" xfId="0" applyNumberFormat="1" applyFont="1" applyBorder="1" applyAlignment="1">
      <alignment/>
    </xf>
    <xf numFmtId="0" fontId="0" fillId="0" borderId="28" xfId="0" applyBorder="1" applyAlignment="1">
      <alignment/>
    </xf>
    <xf numFmtId="38" fontId="0" fillId="0" borderId="31" xfId="0" applyNumberFormat="1" applyBorder="1" applyAlignment="1">
      <alignment/>
    </xf>
    <xf numFmtId="0" fontId="14" fillId="0" borderId="30" xfId="0" applyFont="1" applyBorder="1" applyAlignment="1">
      <alignment horizontal="center"/>
    </xf>
    <xf numFmtId="178" fontId="0" fillId="0" borderId="31" xfId="0" applyNumberFormat="1" applyFont="1" applyBorder="1" applyAlignment="1">
      <alignment/>
    </xf>
    <xf numFmtId="0" fontId="0" fillId="0" borderId="15" xfId="0" applyFill="1" applyBorder="1" applyAlignment="1">
      <alignment/>
    </xf>
    <xf numFmtId="38" fontId="0" fillId="0" borderId="25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3" xfId="16" applyFont="1" applyFill="1" applyBorder="1" applyAlignment="1">
      <alignment/>
    </xf>
    <xf numFmtId="38" fontId="0" fillId="0" borderId="21" xfId="16" applyFill="1" applyBorder="1" applyAlignment="1">
      <alignment/>
    </xf>
    <xf numFmtId="0" fontId="0" fillId="0" borderId="8" xfId="0" applyFill="1" applyBorder="1" applyAlignment="1">
      <alignment/>
    </xf>
    <xf numFmtId="178" fontId="0" fillId="0" borderId="3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9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4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6" xfId="0" applyFont="1" applyBorder="1" applyAlignment="1">
      <alignment/>
    </xf>
    <xf numFmtId="0" fontId="14" fillId="0" borderId="4" xfId="0" applyFont="1" applyBorder="1" applyAlignment="1">
      <alignment/>
    </xf>
    <xf numFmtId="0" fontId="42" fillId="0" borderId="4" xfId="0" applyFont="1" applyBorder="1" applyAlignment="1">
      <alignment horizontal="left"/>
    </xf>
    <xf numFmtId="0" fontId="14" fillId="0" borderId="7" xfId="0" applyFont="1" applyBorder="1" applyAlignment="1">
      <alignment/>
    </xf>
    <xf numFmtId="0" fontId="14" fillId="0" borderId="0" xfId="0" applyFont="1" applyAlignment="1">
      <alignment/>
    </xf>
    <xf numFmtId="0" fontId="45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14" fillId="0" borderId="3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distributed"/>
    </xf>
    <xf numFmtId="0" fontId="45" fillId="0" borderId="33" xfId="0" applyFont="1" applyBorder="1" applyAlignment="1">
      <alignment/>
    </xf>
    <xf numFmtId="0" fontId="45" fillId="0" borderId="0" xfId="0" applyFont="1" applyAlignment="1">
      <alignment/>
    </xf>
    <xf numFmtId="58" fontId="47" fillId="0" borderId="13" xfId="0" applyNumberFormat="1" applyFont="1" applyBorder="1" applyAlignment="1">
      <alignment/>
    </xf>
    <xf numFmtId="58" fontId="47" fillId="0" borderId="0" xfId="0" applyNumberFormat="1" applyFont="1" applyBorder="1" applyAlignment="1">
      <alignment/>
    </xf>
    <xf numFmtId="58" fontId="47" fillId="0" borderId="33" xfId="0" applyNumberFormat="1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33" xfId="0" applyFont="1" applyBorder="1" applyAlignment="1">
      <alignment/>
    </xf>
    <xf numFmtId="0" fontId="45" fillId="0" borderId="0" xfId="0" applyFont="1" applyFill="1" applyBorder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33" xfId="0" applyFont="1" applyBorder="1" applyAlignment="1">
      <alignment/>
    </xf>
    <xf numFmtId="0" fontId="45" fillId="0" borderId="0" xfId="0" applyFont="1" applyFill="1" applyAlignment="1">
      <alignment horizontal="left"/>
    </xf>
    <xf numFmtId="58" fontId="47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2" fillId="0" borderId="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5" fillId="7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0" fontId="45" fillId="9" borderId="0" xfId="0" applyFont="1" applyFill="1" applyBorder="1" applyAlignment="1">
      <alignment horizontal="center"/>
    </xf>
    <xf numFmtId="0" fontId="45" fillId="2" borderId="0" xfId="0" applyFont="1" applyFill="1" applyAlignment="1">
      <alignment horizontal="center"/>
    </xf>
    <xf numFmtId="0" fontId="45" fillId="10" borderId="0" xfId="0" applyFont="1" applyFill="1" applyBorder="1" applyAlignment="1">
      <alignment horizontal="center"/>
    </xf>
    <xf numFmtId="0" fontId="45" fillId="11" borderId="0" xfId="0" applyFont="1" applyFill="1" applyBorder="1" applyAlignment="1">
      <alignment horizontal="center"/>
    </xf>
    <xf numFmtId="0" fontId="45" fillId="12" borderId="0" xfId="0" applyFont="1" applyFill="1" applyBorder="1" applyAlignment="1">
      <alignment horizontal="center"/>
    </xf>
    <xf numFmtId="0" fontId="45" fillId="13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/>
    </xf>
    <xf numFmtId="0" fontId="45" fillId="14" borderId="0" xfId="0" applyFont="1" applyFill="1" applyBorder="1" applyAlignment="1">
      <alignment horizontal="center"/>
    </xf>
    <xf numFmtId="58" fontId="47" fillId="0" borderId="0" xfId="0" applyNumberFormat="1" applyFont="1" applyBorder="1" applyAlignment="1">
      <alignment horizontal="center"/>
    </xf>
    <xf numFmtId="0" fontId="48" fillId="15" borderId="0" xfId="0" applyFont="1" applyFill="1" applyBorder="1" applyAlignment="1">
      <alignment horizontal="center"/>
    </xf>
    <xf numFmtId="0" fontId="45" fillId="16" borderId="0" xfId="0" applyFont="1" applyFill="1" applyBorder="1" applyAlignment="1">
      <alignment horizontal="center"/>
    </xf>
    <xf numFmtId="0" fontId="45" fillId="8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17" borderId="0" xfId="0" applyFont="1" applyFill="1" applyBorder="1" applyAlignment="1">
      <alignment horizontal="center"/>
    </xf>
    <xf numFmtId="0" fontId="48" fillId="18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8" fillId="19" borderId="0" xfId="0" applyFont="1" applyFill="1" applyBorder="1" applyAlignment="1">
      <alignment horizontal="center"/>
    </xf>
    <xf numFmtId="0" fontId="45" fillId="0" borderId="8" xfId="0" applyFont="1" applyBorder="1" applyAlignment="1">
      <alignment/>
    </xf>
    <xf numFmtId="0" fontId="45" fillId="0" borderId="34" xfId="0" applyFont="1" applyBorder="1" applyAlignment="1">
      <alignment horizontal="center"/>
    </xf>
    <xf numFmtId="0" fontId="45" fillId="0" borderId="34" xfId="0" applyFont="1" applyBorder="1" applyAlignment="1">
      <alignment horizontal="left"/>
    </xf>
    <xf numFmtId="0" fontId="45" fillId="0" borderId="34" xfId="0" applyFont="1" applyBorder="1" applyAlignment="1">
      <alignment/>
    </xf>
    <xf numFmtId="0" fontId="45" fillId="0" borderId="9" xfId="0" applyFont="1" applyBorder="1" applyAlignment="1">
      <alignment/>
    </xf>
    <xf numFmtId="0" fontId="14" fillId="0" borderId="13" xfId="0" applyFont="1" applyBorder="1" applyAlignment="1">
      <alignment vertical="top"/>
    </xf>
    <xf numFmtId="0" fontId="42" fillId="0" borderId="0" xfId="0" applyFont="1" applyFill="1" applyBorder="1" applyAlignment="1">
      <alignment horizontal="left" vertical="top"/>
    </xf>
    <xf numFmtId="0" fontId="49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vertical="top"/>
    </xf>
    <xf numFmtId="0" fontId="46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1" xfId="0" applyNumberFormat="1" applyFill="1" applyBorder="1" applyAlignment="1">
      <alignment/>
    </xf>
    <xf numFmtId="0" fontId="0" fillId="7" borderId="31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1" fillId="2" borderId="1" xfId="16" applyFont="1" applyFill="1" applyBorder="1" applyAlignment="1">
      <alignment/>
    </xf>
    <xf numFmtId="38" fontId="31" fillId="2" borderId="11" xfId="16" applyFont="1" applyFill="1" applyBorder="1" applyAlignment="1">
      <alignment/>
    </xf>
    <xf numFmtId="38" fontId="34" fillId="3" borderId="1" xfId="16" applyFont="1" applyFill="1" applyBorder="1" applyAlignment="1">
      <alignment/>
    </xf>
    <xf numFmtId="38" fontId="34" fillId="3" borderId="11" xfId="16" applyFont="1" applyFill="1" applyBorder="1" applyAlignment="1">
      <alignment/>
    </xf>
    <xf numFmtId="38" fontId="34" fillId="3" borderId="35" xfId="16" applyFont="1" applyFill="1" applyBorder="1" applyAlignment="1">
      <alignment/>
    </xf>
    <xf numFmtId="38" fontId="30" fillId="3" borderId="1" xfId="16" applyFont="1" applyFill="1" applyBorder="1" applyAlignment="1">
      <alignment/>
    </xf>
    <xf numFmtId="38" fontId="30" fillId="3" borderId="2" xfId="16" applyFont="1" applyFill="1" applyBorder="1" applyAlignment="1">
      <alignment/>
    </xf>
    <xf numFmtId="38" fontId="0" fillId="3" borderId="35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38" fillId="3" borderId="3" xfId="16" applyFont="1" applyFill="1" applyBorder="1" applyAlignment="1">
      <alignment/>
    </xf>
    <xf numFmtId="38" fontId="38" fillId="3" borderId="8" xfId="16" applyFont="1" applyFill="1" applyBorder="1" applyAlignment="1">
      <alignment/>
    </xf>
    <xf numFmtId="38" fontId="38" fillId="3" borderId="4" xfId="16" applyFont="1" applyFill="1" applyBorder="1" applyAlignment="1">
      <alignment/>
    </xf>
    <xf numFmtId="38" fontId="38" fillId="3" borderId="1" xfId="16" applyFont="1" applyFill="1" applyBorder="1" applyAlignment="1">
      <alignment/>
    </xf>
    <xf numFmtId="0" fontId="0" fillId="0" borderId="4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1" xfId="0" applyFont="1" applyBorder="1" applyAlignment="1">
      <alignment/>
    </xf>
    <xf numFmtId="38" fontId="0" fillId="0" borderId="31" xfId="16" applyFill="1" applyBorder="1" applyAlignment="1">
      <alignment/>
    </xf>
    <xf numFmtId="38" fontId="0" fillId="2" borderId="35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8" fillId="5" borderId="1" xfId="16" applyFont="1" applyFill="1" applyBorder="1" applyAlignment="1">
      <alignment/>
    </xf>
    <xf numFmtId="38" fontId="38" fillId="5" borderId="11" xfId="16" applyFont="1" applyFill="1" applyBorder="1" applyAlignment="1">
      <alignment/>
    </xf>
    <xf numFmtId="38" fontId="38" fillId="5" borderId="12" xfId="16" applyFont="1" applyFill="1" applyBorder="1" applyAlignment="1">
      <alignment/>
    </xf>
    <xf numFmtId="38" fontId="38" fillId="5" borderId="1" xfId="16" applyFont="1" applyFill="1" applyBorder="1" applyAlignment="1">
      <alignment horizontal="right"/>
    </xf>
    <xf numFmtId="38" fontId="38" fillId="5" borderId="2" xfId="16" applyFont="1" applyFill="1" applyBorder="1" applyAlignment="1">
      <alignment horizontal="right"/>
    </xf>
    <xf numFmtId="38" fontId="38" fillId="5" borderId="35" xfId="16" applyFont="1" applyFill="1" applyBorder="1" applyAlignment="1">
      <alignment horizontal="right"/>
    </xf>
    <xf numFmtId="38" fontId="34" fillId="2" borderId="1" xfId="16" applyFont="1" applyFill="1" applyBorder="1" applyAlignment="1">
      <alignment/>
    </xf>
    <xf numFmtId="38" fontId="34" fillId="2" borderId="11" xfId="16" applyFont="1" applyFill="1" applyBorder="1" applyAlignment="1">
      <alignment/>
    </xf>
    <xf numFmtId="38" fontId="34" fillId="2" borderId="12" xfId="16" applyFont="1" applyFill="1" applyBorder="1" applyAlignment="1">
      <alignment/>
    </xf>
    <xf numFmtId="38" fontId="0" fillId="0" borderId="31" xfId="0" applyNumberFormat="1" applyFill="1" applyBorder="1" applyAlignment="1">
      <alignment/>
    </xf>
    <xf numFmtId="0" fontId="30" fillId="5" borderId="2" xfId="0" applyFont="1" applyFill="1" applyBorder="1" applyAlignment="1">
      <alignment/>
    </xf>
    <xf numFmtId="0" fontId="30" fillId="0" borderId="31" xfId="0" applyFont="1" applyBorder="1" applyAlignment="1">
      <alignment/>
    </xf>
    <xf numFmtId="38" fontId="0" fillId="3" borderId="31" xfId="16" applyFill="1" applyBorder="1" applyAlignment="1">
      <alignment/>
    </xf>
    <xf numFmtId="38" fontId="18" fillId="2" borderId="31" xfId="16" applyFont="1" applyFill="1" applyBorder="1" applyAlignment="1">
      <alignment/>
    </xf>
    <xf numFmtId="38" fontId="30" fillId="3" borderId="11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1" xfId="0" applyBorder="1" applyAlignment="1">
      <alignment/>
    </xf>
    <xf numFmtId="0" fontId="0" fillId="0" borderId="3" xfId="0" applyFill="1" applyBorder="1" applyAlignment="1">
      <alignment/>
    </xf>
    <xf numFmtId="0" fontId="0" fillId="0" borderId="11" xfId="0" applyFont="1" applyBorder="1" applyAlignment="1">
      <alignment/>
    </xf>
    <xf numFmtId="181" fontId="0" fillId="0" borderId="11" xfId="16" applyNumberFormat="1" applyBorder="1" applyAlignment="1">
      <alignment/>
    </xf>
    <xf numFmtId="0" fontId="0" fillId="0" borderId="15" xfId="0" applyBorder="1" applyAlignment="1">
      <alignment/>
    </xf>
    <xf numFmtId="181" fontId="0" fillId="0" borderId="15" xfId="16" applyNumberFormat="1" applyBorder="1" applyAlignment="1">
      <alignment/>
    </xf>
    <xf numFmtId="38" fontId="0" fillId="2" borderId="31" xfId="16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7" borderId="1" xfId="0" applyFont="1" applyFill="1" applyBorder="1" applyAlignment="1">
      <alignment/>
    </xf>
    <xf numFmtId="0" fontId="30" fillId="3" borderId="11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4" fillId="3" borderId="12" xfId="16" applyFont="1" applyFill="1" applyBorder="1" applyAlignment="1">
      <alignment/>
    </xf>
    <xf numFmtId="38" fontId="34" fillId="3" borderId="31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5" fillId="2" borderId="2" xfId="0" applyFont="1" applyFill="1" applyBorder="1" applyAlignment="1">
      <alignment/>
    </xf>
    <xf numFmtId="38" fontId="31" fillId="2" borderId="2" xfId="16" applyFont="1" applyFill="1" applyBorder="1" applyAlignment="1">
      <alignment/>
    </xf>
    <xf numFmtId="38" fontId="0" fillId="2" borderId="31" xfId="0" applyNumberFormat="1" applyFill="1" applyBorder="1" applyAlignment="1">
      <alignment/>
    </xf>
    <xf numFmtId="38" fontId="0" fillId="3" borderId="31" xfId="16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1" fillId="9" borderId="36" xfId="0" applyFont="1" applyFill="1" applyBorder="1" applyAlignment="1">
      <alignment/>
    </xf>
    <xf numFmtId="0" fontId="0" fillId="7" borderId="3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30" fillId="5" borderId="1" xfId="0" applyFont="1" applyFill="1" applyBorder="1" applyAlignment="1">
      <alignment horizontal="center"/>
    </xf>
    <xf numFmtId="38" fontId="30" fillId="5" borderId="1" xfId="16" applyFont="1" applyFill="1" applyBorder="1" applyAlignment="1">
      <alignment/>
    </xf>
    <xf numFmtId="38" fontId="30" fillId="5" borderId="11" xfId="16" applyFont="1" applyFill="1" applyBorder="1" applyAlignment="1">
      <alignment/>
    </xf>
    <xf numFmtId="38" fontId="30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8" fontId="38" fillId="5" borderId="17" xfId="16" applyFont="1" applyFill="1" applyBorder="1" applyAlignment="1">
      <alignment/>
    </xf>
    <xf numFmtId="38" fontId="0" fillId="0" borderId="17" xfId="16" applyFill="1" applyBorder="1" applyAlignment="1">
      <alignment/>
    </xf>
    <xf numFmtId="177" fontId="9" fillId="0" borderId="0" xfId="16" applyNumberFormat="1" applyFont="1" applyFill="1" applyBorder="1" applyAlignment="1">
      <alignment horizontal="center"/>
    </xf>
    <xf numFmtId="38" fontId="0" fillId="0" borderId="37" xfId="0" applyNumberFormat="1" applyBorder="1" applyAlignment="1">
      <alignment/>
    </xf>
    <xf numFmtId="38" fontId="0" fillId="0" borderId="11" xfId="16" applyFont="1" applyFill="1" applyBorder="1" applyAlignment="1">
      <alignment/>
    </xf>
    <xf numFmtId="38" fontId="0" fillId="0" borderId="25" xfId="16" applyBorder="1" applyAlignment="1">
      <alignment/>
    </xf>
    <xf numFmtId="0" fontId="0" fillId="0" borderId="1" xfId="0" applyFill="1" applyBorder="1" applyAlignment="1">
      <alignment horizontal="distributed" wrapText="1"/>
    </xf>
    <xf numFmtId="0" fontId="0" fillId="0" borderId="1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left"/>
    </xf>
    <xf numFmtId="181" fontId="0" fillId="3" borderId="1" xfId="0" applyNumberFormat="1" applyFill="1" applyBorder="1" applyAlignment="1">
      <alignment/>
    </xf>
    <xf numFmtId="38" fontId="0" fillId="3" borderId="1" xfId="16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38" fontId="0" fillId="0" borderId="9" xfId="16" applyFont="1" applyFill="1" applyBorder="1" applyAlignment="1">
      <alignment/>
    </xf>
    <xf numFmtId="38" fontId="0" fillId="0" borderId="11" xfId="16" applyFont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9" fillId="0" borderId="0" xfId="0" applyFont="1" applyBorder="1" applyAlignment="1">
      <alignment/>
    </xf>
    <xf numFmtId="181" fontId="59" fillId="0" borderId="0" xfId="0" applyNumberFormat="1" applyFont="1" applyBorder="1" applyAlignment="1">
      <alignment/>
    </xf>
    <xf numFmtId="181" fontId="0" fillId="3" borderId="1" xfId="16" applyNumberFormat="1" applyFont="1" applyFill="1" applyBorder="1" applyAlignment="1">
      <alignment/>
    </xf>
    <xf numFmtId="38" fontId="0" fillId="0" borderId="10" xfId="16" applyBorder="1" applyAlignment="1">
      <alignment/>
    </xf>
    <xf numFmtId="0" fontId="0" fillId="0" borderId="2" xfId="0" applyFont="1" applyFill="1" applyBorder="1" applyAlignment="1">
      <alignment/>
    </xf>
    <xf numFmtId="38" fontId="0" fillId="0" borderId="33" xfId="16" applyFill="1" applyBorder="1" applyAlignment="1">
      <alignment/>
    </xf>
    <xf numFmtId="38" fontId="0" fillId="0" borderId="15" xfId="16" applyBorder="1" applyAlignment="1">
      <alignment/>
    </xf>
    <xf numFmtId="0" fontId="4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44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 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1８5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178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176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/>
            </c:strRef>
          </c:cat>
          <c:val>
            <c:numRef>
              <c:f>'1・面積、会員数'!$C$38:$M$38</c:f>
              <c:numCache/>
            </c:numRef>
          </c:val>
        </c:ser>
        <c:gapWidth val="400"/>
        <c:axId val="18869880"/>
        <c:axId val="35611193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'1・面積、会員数'!$C$36:$M$36</c:f>
              <c:numCache/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　　　　(万㎡）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'1・面積、会員数'!$C$37:$M$37</c:f>
              <c:numCache/>
            </c:numRef>
          </c:val>
          <c:smooth val="0"/>
        </c:ser>
        <c:marker val="1"/>
        <c:axId val="52065282"/>
        <c:axId val="65934355"/>
      </c:lineChart>
      <c:catAx>
        <c:axId val="5206528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34355"/>
        <c:crossesAt val="100"/>
        <c:auto val="1"/>
        <c:lblOffset val="100"/>
        <c:noMultiLvlLbl val="0"/>
      </c:catAx>
      <c:valAx>
        <c:axId val="65934355"/>
        <c:scaling>
          <c:orientation val="minMax"/>
          <c:max val="22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65282"/>
        <c:crossesAt val="1"/>
        <c:crossBetween val="between"/>
        <c:dispUnits/>
        <c:majorUnit val="10"/>
        <c:minorUnit val="2"/>
      </c:valAx>
      <c:catAx>
        <c:axId val="18869880"/>
        <c:scaling>
          <c:orientation val="minMax"/>
        </c:scaling>
        <c:axPos val="b"/>
        <c:delete val="1"/>
        <c:majorTickMark val="in"/>
        <c:minorTickMark val="none"/>
        <c:tickLblPos val="nextTo"/>
        <c:crossAx val="35611193"/>
        <c:crosses val="autoZero"/>
        <c:auto val="1"/>
        <c:lblOffset val="100"/>
        <c:noMultiLvlLbl val="0"/>
      </c:catAx>
      <c:valAx>
        <c:axId val="35611193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69880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東部支部平成20年10月入庫高上位１０品目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'5・東部・富士'!$C$22:$C$31</c:f>
              <c:numCache/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'5・東部・富士'!$D$22:$D$31</c:f>
              <c:numCache/>
            </c:numRef>
          </c:val>
        </c:ser>
        <c:axId val="35454174"/>
        <c:axId val="50652111"/>
      </c:barChart>
      <c:catAx>
        <c:axId val="35454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52111"/>
        <c:crosses val="autoZero"/>
        <c:auto val="1"/>
        <c:lblOffset val="100"/>
        <c:noMultiLvlLbl val="0"/>
      </c:catAx>
      <c:valAx>
        <c:axId val="506521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541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"/>
          <c:y val="0.2585"/>
          <c:w val="0.0845"/>
          <c:h val="0.0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富士支部平成20年10月入庫高上位１０品目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3215816"/>
        <c:axId val="9180297"/>
      </c:barChart>
      <c:catAx>
        <c:axId val="53215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80297"/>
        <c:crosses val="autoZero"/>
        <c:auto val="1"/>
        <c:lblOffset val="100"/>
        <c:noMultiLvlLbl val="0"/>
      </c:catAx>
      <c:valAx>
        <c:axId val="91802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158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5"/>
          <c:y val="0.26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清水支部平成20年10月入庫高上位１０品目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'6・清水・静岡'!$C$21:$C$30</c:f>
              <c:numCache/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'6・清水・静岡'!$D$21:$D$30</c:f>
              <c:numCache/>
            </c:numRef>
          </c:val>
        </c:ser>
        <c:axId val="15513810"/>
        <c:axId val="5406563"/>
      </c:barChart>
      <c:catAx>
        <c:axId val="155138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6563"/>
        <c:crosses val="autoZero"/>
        <c:auto val="1"/>
        <c:lblOffset val="100"/>
        <c:noMultiLvlLbl val="0"/>
      </c:catAx>
      <c:valAx>
        <c:axId val="54065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138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35"/>
          <c:y val="0.59525"/>
          <c:w val="0.09"/>
          <c:h val="0.08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静岡支部平成20年10月入庫高上位１０品目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/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/>
            </c:numRef>
          </c:val>
        </c:ser>
        <c:axId val="48659068"/>
        <c:axId val="35278429"/>
      </c:barChart>
      <c:catAx>
        <c:axId val="48659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78429"/>
        <c:crosses val="autoZero"/>
        <c:auto val="1"/>
        <c:lblOffset val="100"/>
        <c:noMultiLvlLbl val="0"/>
      </c:catAx>
      <c:valAx>
        <c:axId val="352784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590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025"/>
          <c:y val="0.15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駿遠支部平成20年10月入庫高上位１０品目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'7・駿遠・西部'!$C$22:$C$31</c:f>
              <c:numCache/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'7・駿遠・西部'!$D$22:$D$31</c:f>
              <c:numCache/>
            </c:numRef>
          </c:val>
        </c:ser>
        <c:axId val="49070406"/>
        <c:axId val="38980471"/>
      </c:barChart>
      <c:catAx>
        <c:axId val="49070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80471"/>
        <c:crosses val="autoZero"/>
        <c:auto val="1"/>
        <c:lblOffset val="100"/>
        <c:noMultiLvlLbl val="0"/>
      </c:catAx>
      <c:valAx>
        <c:axId val="389804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704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15"/>
          <c:y val="0.1995"/>
          <c:w val="0.086"/>
          <c:h val="0.0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西部支部平成20年10月入庫高上位１０品目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/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/>
            </c:numRef>
          </c:val>
        </c:ser>
        <c:axId val="15279920"/>
        <c:axId val="3301553"/>
      </c:barChart>
      <c:catAx>
        <c:axId val="15279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1553"/>
        <c:crosses val="autoZero"/>
        <c:auto val="1"/>
        <c:lblOffset val="100"/>
        <c:noMultiLvlLbl val="0"/>
      </c:catAx>
      <c:valAx>
        <c:axId val="33015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799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13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'8・保管残高'!$J$3:$J$12</c:f>
              <c:numCache/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'8・保管残高'!$L$3:$L$12</c:f>
              <c:numCache/>
            </c:numRef>
          </c:val>
        </c:ser>
        <c:axId val="29713978"/>
        <c:axId val="66099211"/>
      </c:barChart>
      <c:catAx>
        <c:axId val="297139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99211"/>
        <c:crosses val="autoZero"/>
        <c:auto val="1"/>
        <c:lblOffset val="100"/>
        <c:noMultiLvlLbl val="0"/>
      </c:catAx>
      <c:valAx>
        <c:axId val="66099211"/>
        <c:scaling>
          <c:orientation val="minMax"/>
          <c:max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139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725"/>
          <c:y val="0.128"/>
          <c:w val="0.096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平成１9年10月保管残高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/>
            </c:multiLvlStrRef>
          </c:cat>
          <c:val>
            <c:numRef>
              <c:f>'8・保管残高'!$K$38:$K$48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平成20年10月保管残高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/>
            </c:multiLvlStrRef>
          </c:cat>
          <c:val>
            <c:numRef>
              <c:f>'8・保管残高'!$K$24:$K$34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東部支部平成20年10月保管残高上位１０品目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'9・東部、富士'!$C$22:$C$31</c:f>
              <c:numCache/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'9・東部、富士'!$D$22:$D$31</c:f>
              <c:numCache/>
            </c:numRef>
          </c:val>
        </c:ser>
        <c:axId val="58021988"/>
        <c:axId val="52435845"/>
      </c:barChart>
      <c:catAx>
        <c:axId val="58021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35845"/>
        <c:crosses val="autoZero"/>
        <c:auto val="1"/>
        <c:lblOffset val="100"/>
        <c:noMultiLvlLbl val="0"/>
      </c:catAx>
      <c:valAx>
        <c:axId val="524358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21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25"/>
          <c:y val="0.16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Pt>
            <c:idx val="5"/>
            <c:spPr>
              <a:pattFill prst="lgCheck">
                <a:fgClr>
                  <a:srgbClr val="FFFFCC"/>
                </a:fgClr>
                <a:bgClr>
                  <a:srgbClr val="FFCC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/>
            </c:multiLvlStrRef>
          </c:cat>
          <c:val>
            <c:numRef>
              <c:f>'2・使用状況'!$L$2:$L$7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富士支部平成20年10月保管残高上位１０品目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160558"/>
        <c:axId val="19445023"/>
      </c:barChart>
      <c:catAx>
        <c:axId val="2160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45023"/>
        <c:crosses val="autoZero"/>
        <c:auto val="1"/>
        <c:lblOffset val="100"/>
        <c:noMultiLvlLbl val="0"/>
      </c:catAx>
      <c:valAx>
        <c:axId val="194450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05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85"/>
          <c:y val="0.23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清水支部平成20年10月保管残高上位１０品目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'10・清水、静岡'!$C$22:$C$31</c:f>
              <c:numCache/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'10・清水、静岡'!$D$22:$D$31</c:f>
              <c:numCache/>
            </c:numRef>
          </c:val>
        </c:ser>
        <c:axId val="40787480"/>
        <c:axId val="31543001"/>
      </c:barChart>
      <c:catAx>
        <c:axId val="40787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43001"/>
        <c:crosses val="autoZero"/>
        <c:auto val="1"/>
        <c:lblOffset val="100"/>
        <c:noMultiLvlLbl val="0"/>
      </c:catAx>
      <c:valAx>
        <c:axId val="315430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874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1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静岡支部平成20年10月保管残高上位１０品目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/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/>
            </c:numRef>
          </c:val>
        </c:ser>
        <c:axId val="15451554"/>
        <c:axId val="4846259"/>
      </c:barChart>
      <c:catAx>
        <c:axId val="15451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6259"/>
        <c:crosses val="autoZero"/>
        <c:auto val="1"/>
        <c:lblOffset val="100"/>
        <c:noMultiLvlLbl val="0"/>
      </c:catAx>
      <c:valAx>
        <c:axId val="48462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515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525"/>
          <c:y val="0.16775"/>
          <c:w val="0.08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駿遠支部平成20年10月保管残高上位１０品目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'11・駿遠、西部'!$C$21:$C$30</c:f>
              <c:numCache/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'11・駿遠、西部'!$D$21:$D$30</c:f>
              <c:numCache/>
            </c:numRef>
          </c:val>
        </c:ser>
        <c:axId val="43616332"/>
        <c:axId val="57002669"/>
      </c:barChart>
      <c:catAx>
        <c:axId val="43616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02669"/>
        <c:crosses val="autoZero"/>
        <c:auto val="1"/>
        <c:lblOffset val="100"/>
        <c:noMultiLvlLbl val="0"/>
      </c:catAx>
      <c:valAx>
        <c:axId val="57002669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16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5"/>
          <c:y val="0.13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西部支部平成20年10月保管残高上位１０品目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3261974"/>
        <c:axId val="53813447"/>
      </c:barChart>
      <c:catAx>
        <c:axId val="43261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13447"/>
        <c:crosses val="autoZero"/>
        <c:auto val="1"/>
        <c:lblOffset val="100"/>
        <c:noMultiLvlLbl val="0"/>
      </c:catAx>
      <c:valAx>
        <c:axId val="53813447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619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25"/>
          <c:y val="0.1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'!$B$42:$M$42</c:f>
              <c:numCache/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'!$B$43:$M$43</c:f>
              <c:numCache/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'!$B$44:$M$44</c:f>
              <c:numCache/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'!$B$45:$M$45</c:f>
              <c:numCache/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/>
            </c:strRef>
          </c:cat>
          <c:val>
            <c:numRef>
              <c:f>'12・東部推移 '!$B$46:$M$46</c:f>
              <c:numCache/>
            </c:numRef>
          </c:val>
          <c:smooth val="0"/>
        </c:ser>
        <c:marker val="1"/>
        <c:axId val="14558976"/>
        <c:axId val="63921921"/>
      </c:lineChart>
      <c:catAx>
        <c:axId val="1455897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21921"/>
        <c:crosses val="autoZero"/>
        <c:auto val="1"/>
        <c:lblOffset val="100"/>
        <c:noMultiLvlLbl val="0"/>
      </c:catAx>
      <c:valAx>
        <c:axId val="63921921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5897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'!$B$17:$M$17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'!$B$18:$M$18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'!$B$19:$M$19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'!$B$20:$M$20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/>
            </c:strRef>
          </c:cat>
          <c:val>
            <c:numRef>
              <c:f>'12・東部推移 '!$B$21:$M$21</c:f>
              <c:numCache/>
            </c:numRef>
          </c:val>
          <c:smooth val="0"/>
        </c:ser>
        <c:marker val="1"/>
        <c:axId val="38426378"/>
        <c:axId val="10293083"/>
      </c:lineChart>
      <c:catAx>
        <c:axId val="38426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93083"/>
        <c:crosses val="autoZero"/>
        <c:auto val="1"/>
        <c:lblOffset val="100"/>
        <c:noMultiLvlLbl val="0"/>
      </c:catAx>
      <c:valAx>
        <c:axId val="10293083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2637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>
        <c:manualLayout>
          <c:xMode val="factor"/>
          <c:yMode val="factor"/>
          <c:x val="0.003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5"/>
          <c:w val="0.986"/>
          <c:h val="0.9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'!$B$66:$M$66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'!$B$67:$M$67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'!$B$68:$M$68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'!$B$69:$M$69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/>
            </c:strRef>
          </c:cat>
          <c:val>
            <c:numRef>
              <c:f>'12・東部推移 '!$B$70:$M$70</c:f>
              <c:numCache/>
            </c:numRef>
          </c:val>
          <c:smooth val="0"/>
        </c:ser>
        <c:marker val="1"/>
        <c:axId val="25528884"/>
        <c:axId val="28433365"/>
      </c:lineChart>
      <c:catAx>
        <c:axId val="25528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33365"/>
        <c:crosses val="autoZero"/>
        <c:auto val="1"/>
        <c:lblOffset val="100"/>
        <c:noMultiLvlLbl val="0"/>
      </c:catAx>
      <c:valAx>
        <c:axId val="28433365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2888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'13・富士支部推移'!$B$19:$M$19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'13・富士支部推移'!$B$20:$M$20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'13・富士支部推移'!$B$21:$M$21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'13・富士支部推移'!$B$22:$M$22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'13・富士支部推移'!$B$23:$M$23</c:f>
              <c:numCache/>
            </c:numRef>
          </c:val>
          <c:smooth val="0"/>
        </c:ser>
        <c:marker val="1"/>
        <c:axId val="54573694"/>
        <c:axId val="21401199"/>
      </c:lineChart>
      <c:catAx>
        <c:axId val="5457369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01199"/>
        <c:crosses val="autoZero"/>
        <c:auto val="1"/>
        <c:lblOffset val="100"/>
        <c:noMultiLvlLbl val="0"/>
      </c:catAx>
      <c:valAx>
        <c:axId val="21401199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7369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'13・富士支部推移'!$B$43:$M$43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'13・富士支部推移'!$B$44:$M$44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'13・富士支部推移'!$B$45:$M$45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'13・富士支部推移'!$B$46:$M$46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'13・富士支部推移'!$B$47:$M$47</c:f>
              <c:numCache/>
            </c:numRef>
          </c:val>
          <c:smooth val="0"/>
        </c:ser>
        <c:marker val="1"/>
        <c:axId val="58393064"/>
        <c:axId val="55775529"/>
      </c:lineChart>
      <c:catAx>
        <c:axId val="5839306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75529"/>
        <c:crosses val="autoZero"/>
        <c:auto val="1"/>
        <c:lblOffset val="100"/>
        <c:noMultiLvlLbl val="0"/>
      </c:catAx>
      <c:valAx>
        <c:axId val="55775529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9306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平成20年10月倉庫使用状況(1～3類）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'2・使用状況'!$L$11:$L$16</c:f>
              <c:numCache/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'2・使用状況'!$M$11:$M$16</c:f>
              <c:numCache/>
            </c:numRef>
          </c:val>
          <c:shape val="box"/>
        </c:ser>
        <c:overlap val="100"/>
        <c:shape val="box"/>
        <c:axId val="56538284"/>
        <c:axId val="39082509"/>
      </c:bar3DChart>
      <c:catAx>
        <c:axId val="56538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82509"/>
        <c:crosses val="autoZero"/>
        <c:auto val="1"/>
        <c:lblOffset val="100"/>
        <c:noMultiLvlLbl val="0"/>
      </c:catAx>
      <c:valAx>
        <c:axId val="390825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38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79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15"/>
          <c:w val="0.991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2217714"/>
        <c:axId val="21523971"/>
      </c:lineChart>
      <c:catAx>
        <c:axId val="3221771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23971"/>
        <c:crosses val="autoZero"/>
        <c:auto val="1"/>
        <c:lblOffset val="100"/>
        <c:noMultiLvlLbl val="0"/>
      </c:catAx>
      <c:valAx>
        <c:axId val="21523971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177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1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'14・清水推移'!$B$25:$M$25</c:f>
              <c:numCache/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'14・清水推移'!$B$26:$M$26</c:f>
              <c:numCache/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'14・清水推移'!$B$27:$M$27</c:f>
              <c:numCache/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'14・清水推移'!$B$28:$M$28</c:f>
              <c:numCache/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'14・清水推移'!$B$24:$M$24</c:f>
              <c:strCache/>
            </c:strRef>
          </c:cat>
          <c:val>
            <c:numRef>
              <c:f>'14・清水推移'!$B$29:$M$29</c:f>
              <c:numCache/>
            </c:numRef>
          </c:val>
          <c:smooth val="0"/>
        </c:ser>
        <c:axId val="59498012"/>
        <c:axId val="65720061"/>
      </c:lineChart>
      <c:catAx>
        <c:axId val="594980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20061"/>
        <c:crosses val="autoZero"/>
        <c:auto val="1"/>
        <c:lblOffset val="100"/>
        <c:noMultiLvlLbl val="0"/>
      </c:catAx>
      <c:valAx>
        <c:axId val="65720061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9801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'14・清水推移'!$B$54:$M$54</c:f>
              <c:numCache/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'14・清水推移'!$B$55:$M$55</c:f>
              <c:numCache/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'14・清水推移'!$B$56:$M$56</c:f>
              <c:numCache/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'14・清水推移'!$B$57:$M$57</c:f>
              <c:numCache/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/>
            </c:strRef>
          </c:cat>
          <c:val>
            <c:numRef>
              <c:f>'14・清水推移'!$B$58:$M$58</c:f>
              <c:numCache/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'14・清水推移'!$B$65:$M$65</c:f>
              <c:numCache/>
            </c:numRef>
          </c:val>
          <c:smooth val="0"/>
        </c:ser>
        <c:axId val="54609638"/>
        <c:axId val="21724695"/>
      </c:lineChart>
      <c:catAx>
        <c:axId val="546096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24695"/>
        <c:crosses val="autoZero"/>
        <c:auto val="1"/>
        <c:lblOffset val="100"/>
        <c:noMultiLvlLbl val="0"/>
      </c:catAx>
      <c:valAx>
        <c:axId val="21724695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0963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1304528"/>
        <c:axId val="14869841"/>
      </c:lineChart>
      <c:catAx>
        <c:axId val="6130452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69841"/>
        <c:crosses val="autoZero"/>
        <c:auto val="1"/>
        <c:lblOffset val="100"/>
        <c:noMultiLvlLbl val="0"/>
      </c:catAx>
      <c:valAx>
        <c:axId val="14869841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045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'!$B$25:$M$25</c:f>
              <c:numCache/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'!$B$26:$M$26</c:f>
              <c:numCache/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'!$B$27:$M$27</c:f>
              <c:numCache/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'!$B$28:$M$28</c:f>
              <c:numCache/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'!$B$24:$M$24</c:f>
              <c:strCache/>
            </c:strRef>
          </c:cat>
          <c:val>
            <c:numRef>
              <c:f>'15・静岡推移 '!$B$29:$M$29</c:f>
              <c:numCache/>
            </c:numRef>
          </c:val>
          <c:smooth val="0"/>
        </c:ser>
        <c:marker val="1"/>
        <c:axId val="66719706"/>
        <c:axId val="63606443"/>
      </c:lineChart>
      <c:catAx>
        <c:axId val="6671970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06443"/>
        <c:crosses val="autoZero"/>
        <c:auto val="1"/>
        <c:lblOffset val="100"/>
        <c:noMultiLvlLbl val="0"/>
      </c:catAx>
      <c:valAx>
        <c:axId val="63606443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1970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'!$B$54:$M$54</c:f>
              <c:numCache/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'!$B$55:$M$55</c:f>
              <c:numCache/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'!$B$56:$M$56</c:f>
              <c:numCache/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'!$B$57:$M$57</c:f>
              <c:numCache/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'!$B$53:$M$53</c:f>
              <c:strCache/>
            </c:strRef>
          </c:cat>
          <c:val>
            <c:numRef>
              <c:f>'15・静岡推移 '!$B$58:$M$58</c:f>
              <c:numCache/>
            </c:numRef>
          </c:val>
          <c:smooth val="0"/>
        </c:ser>
        <c:marker val="1"/>
        <c:axId val="35587076"/>
        <c:axId val="51848229"/>
      </c:lineChart>
      <c:catAx>
        <c:axId val="3558707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48229"/>
        <c:crosses val="autoZero"/>
        <c:auto val="1"/>
        <c:lblOffset val="100"/>
        <c:noMultiLvlLbl val="0"/>
      </c:catAx>
      <c:valAx>
        <c:axId val="51848229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8707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81"/>
          <c:w val="0.983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'!$B$83:$M$83</c:f>
              <c:strCache/>
            </c:strRef>
          </c:cat>
          <c:val>
            <c:numRef>
              <c:f>'15・静岡推移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3980878"/>
        <c:axId val="38956991"/>
      </c:lineChart>
      <c:catAx>
        <c:axId val="6398087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56991"/>
        <c:crosses val="autoZero"/>
        <c:auto val="1"/>
        <c:lblOffset val="100"/>
        <c:noMultiLvlLbl val="0"/>
      </c:catAx>
      <c:valAx>
        <c:axId val="38956991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8087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91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'16・駿遠推移'!$B$25:$M$25</c:f>
              <c:numCache/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'16・駿遠推移'!$B$26:$M$26</c:f>
              <c:numCache/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'16・駿遠推移'!$B$27:$M$27</c:f>
              <c:numCache/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'16・駿遠推移'!$B$28:$M$28</c:f>
              <c:numCache/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/>
            </c:strRef>
          </c:cat>
          <c:val>
            <c:numRef>
              <c:f>'16・駿遠推移'!$B$29:$M$29</c:f>
              <c:numCache/>
            </c:numRef>
          </c:val>
          <c:smooth val="0"/>
        </c:ser>
        <c:marker val="1"/>
        <c:axId val="15068600"/>
        <c:axId val="1399673"/>
      </c:lineChart>
      <c:catAx>
        <c:axId val="1506860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9673"/>
        <c:crosses val="autoZero"/>
        <c:auto val="1"/>
        <c:lblOffset val="100"/>
        <c:noMultiLvlLbl val="0"/>
      </c:catAx>
      <c:valAx>
        <c:axId val="1399673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6860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'16・駿遠推移'!$B$54:$M$54</c:f>
              <c:numCache/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'16・駿遠推移'!$B$55:$M$55</c:f>
              <c:numCache/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'16・駿遠推移'!$B$56:$M$56</c:f>
              <c:numCache/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'16・駿遠推移'!$B$57:$M$57</c:f>
              <c:numCache/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/>
            </c:strRef>
          </c:cat>
          <c:val>
            <c:numRef>
              <c:f>'16・駿遠推移'!$B$58:$M$58</c:f>
              <c:numCache/>
            </c:numRef>
          </c:val>
          <c:smooth val="0"/>
        </c:ser>
        <c:marker val="1"/>
        <c:axId val="12597058"/>
        <c:axId val="46264659"/>
      </c:lineChart>
      <c:catAx>
        <c:axId val="1259705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64659"/>
        <c:crosses val="autoZero"/>
        <c:auto val="1"/>
        <c:lblOffset val="100"/>
        <c:noMultiLvlLbl val="0"/>
      </c:catAx>
      <c:valAx>
        <c:axId val="46264659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9705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3728748"/>
        <c:axId val="56449869"/>
      </c:lineChart>
      <c:catAx>
        <c:axId val="1372874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49869"/>
        <c:crosses val="autoZero"/>
        <c:auto val="1"/>
        <c:lblOffset val="100"/>
        <c:noMultiLvlLbl val="0"/>
      </c:catAx>
      <c:valAx>
        <c:axId val="56449869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2874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'!$B$26:$M$26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/>
            </c:strRef>
          </c:cat>
          <c:val>
            <c:numRef>
              <c:f>'3・推移 '!$B$27:$M$27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'!$B$28:$M$28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'!$B$29:$M$29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'!$B$30:$M$30</c:f>
              <c:numCache/>
            </c:numRef>
          </c:val>
          <c:smooth val="0"/>
        </c:ser>
        <c:marker val="1"/>
        <c:axId val="16198262"/>
        <c:axId val="11566631"/>
      </c:lineChart>
      <c:catAx>
        <c:axId val="16198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66631"/>
        <c:crosses val="autoZero"/>
        <c:auto val="1"/>
        <c:lblOffset val="100"/>
        <c:noMultiLvlLbl val="0"/>
      </c:catAx>
      <c:valAx>
        <c:axId val="11566631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9826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'!$B$25:$M$25</c:f>
              <c:numCache/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'!$B$26:$M$26</c:f>
              <c:numCache/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'!$B$27:$M$27</c:f>
              <c:numCache/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'!$B$28:$M$28</c:f>
              <c:numCache/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/>
            </c:strRef>
          </c:cat>
          <c:val>
            <c:numRef>
              <c:f>'17・西部推移 '!$B$29:$M$29</c:f>
              <c:numCache/>
            </c:numRef>
          </c:val>
          <c:smooth val="0"/>
        </c:ser>
        <c:marker val="1"/>
        <c:axId val="38286774"/>
        <c:axId val="9036647"/>
      </c:lineChart>
      <c:catAx>
        <c:axId val="382867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36647"/>
        <c:crosses val="autoZero"/>
        <c:auto val="1"/>
        <c:lblOffset val="100"/>
        <c:noMultiLvlLbl val="0"/>
      </c:catAx>
      <c:valAx>
        <c:axId val="9036647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8677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'!$B$54:$M$54</c:f>
              <c:numCache/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'!$B$55:$M$55</c:f>
              <c:numCache/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'!$B$56:$M$56</c:f>
              <c:numCache/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'!$B$57:$M$57</c:f>
              <c:numCache/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/>
            </c:strRef>
          </c:cat>
          <c:val>
            <c:numRef>
              <c:f>'17・西部推移 '!$B$58:$M$58</c:f>
              <c:numCache/>
            </c:numRef>
          </c:val>
          <c:smooth val="0"/>
        </c:ser>
        <c:marker val="1"/>
        <c:axId val="14220960"/>
        <c:axId val="60879777"/>
      </c:lineChart>
      <c:catAx>
        <c:axId val="1422096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79777"/>
        <c:crosses val="autoZero"/>
        <c:auto val="1"/>
        <c:lblOffset val="100"/>
        <c:noMultiLvlLbl val="0"/>
      </c:catAx>
      <c:valAx>
        <c:axId val="60879777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2096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/>
            </c:strRef>
          </c:cat>
          <c:val>
            <c:numRef>
              <c:f>'17・西部推移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1047082"/>
        <c:axId val="32314875"/>
      </c:lineChart>
      <c:catAx>
        <c:axId val="1104708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14875"/>
        <c:crosses val="autoZero"/>
        <c:auto val="1"/>
        <c:lblOffset val="100"/>
        <c:noMultiLvlLbl val="0"/>
      </c:catAx>
      <c:valAx>
        <c:axId val="32314875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470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'!$B$56:$M$56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'!$B$57:$M$57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'!$B$58:$M$58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/>
            </c:strRef>
          </c:cat>
          <c:val>
            <c:numRef>
              <c:f>'3・推移 '!$B$59:$M$59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/>
            </c:strRef>
          </c:cat>
          <c:val>
            <c:numRef>
              <c:f>'3・推移 '!$B$60:$M$60</c:f>
              <c:numCache/>
            </c:numRef>
          </c:val>
          <c:smooth val="0"/>
        </c:ser>
        <c:marker val="1"/>
        <c:axId val="36990816"/>
        <c:axId val="64481889"/>
      </c:lineChart>
      <c:catAx>
        <c:axId val="36990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81889"/>
        <c:crosses val="autoZero"/>
        <c:auto val="1"/>
        <c:lblOffset val="100"/>
        <c:noMultiLvlLbl val="0"/>
      </c:catAx>
      <c:valAx>
        <c:axId val="64481889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9081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/>
            </c:strRef>
          </c:cat>
          <c:val>
            <c:numRef>
              <c:f>'3・推移 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3466090"/>
        <c:axId val="55650491"/>
      </c:lineChart>
      <c:catAx>
        <c:axId val="43466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50491"/>
        <c:crosses val="autoZero"/>
        <c:auto val="1"/>
        <c:lblOffset val="100"/>
        <c:noMultiLvlLbl val="0"/>
      </c:catAx>
      <c:valAx>
        <c:axId val="55650491"/>
        <c:scaling>
          <c:orientation val="minMax"/>
          <c:max val="9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6609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'4・入庫高'!$C$53:$C$62</c:f>
              <c:numCache/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'4・入庫高'!$D$53:$D$62</c:f>
              <c:numCache/>
            </c:numRef>
          </c:val>
        </c:ser>
        <c:axId val="31092372"/>
        <c:axId val="11395893"/>
      </c:barChart>
      <c:catAx>
        <c:axId val="31092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95893"/>
        <c:crosses val="autoZero"/>
        <c:auto val="1"/>
        <c:lblOffset val="100"/>
        <c:noMultiLvlLbl val="0"/>
      </c:catAx>
      <c:valAx>
        <c:axId val="113958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923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675"/>
          <c:y val="0.191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平成20年10月入庫高</a:t>
            </a:r>
          </a:p>
        </c:rich>
      </c:tx>
      <c:layout>
        <c:manualLayout>
          <c:xMode val="factor"/>
          <c:yMode val="factor"/>
          <c:x val="-0.033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/>
            </c:multiLvlStrRef>
          </c:cat>
          <c:val>
            <c:numRef>
              <c:f>'4・入庫高'!$P$16:$P$26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平成19年10月入庫高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/>
            </c:multiLvlStrRef>
          </c:cat>
          <c:val>
            <c:numRef>
              <c:f>'4・入庫高'!$P$28:$P$38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0.498</cdr:y>
    </cdr:from>
    <cdr:to>
      <cdr:x>0.64575</cdr:x>
      <cdr:y>0.535</cdr:y>
    </cdr:to>
    <cdr:sp>
      <cdr:nvSpPr>
        <cdr:cNvPr id="1" name="TextBox 25"/>
        <cdr:cNvSpPr txBox="1">
          <a:spLocks noChangeArrowheads="1"/>
        </cdr:cNvSpPr>
      </cdr:nvSpPr>
      <cdr:spPr>
        <a:xfrm>
          <a:off x="1457325" y="2124075"/>
          <a:ext cx="828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884,528トン
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0.48425</cdr:y>
    </cdr:from>
    <cdr:to>
      <cdr:x>0.55425</cdr:x>
      <cdr:y>0.5045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57400"/>
          <a:ext cx="4095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0.48425</cdr:y>
    </cdr:from>
    <cdr:to>
      <cdr:x>0.6615</cdr:x>
      <cdr:y>0.5265</cdr:y>
    </cdr:to>
    <cdr:sp>
      <cdr:nvSpPr>
        <cdr:cNvPr id="2" name="TextBox 7"/>
        <cdr:cNvSpPr txBox="1">
          <a:spLocks noChangeArrowheads="1"/>
        </cdr:cNvSpPr>
      </cdr:nvSpPr>
      <cdr:spPr>
        <a:xfrm>
          <a:off x="1562100" y="2057400"/>
          <a:ext cx="790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833,316トン
トン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0.75025</cdr:x>
      <cdr:y>0</cdr:y>
    </cdr:from>
    <cdr:to>
      <cdr:x>0.899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4673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4004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0.0145</cdr:y>
    </cdr:from>
    <cdr:to>
      <cdr:x>0.96525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</cdr:x>
      <cdr:y>0.00575</cdr:y>
    </cdr:from>
    <cdr:to>
      <cdr:x>0.8855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5257800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0.83075</cdr:x>
      <cdr:y>0.017</cdr:y>
    </cdr:from>
    <cdr:to>
      <cdr:x>0.98225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1409700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723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0.69775</cdr:x>
      <cdr:y>0.00875</cdr:y>
    </cdr:from>
    <cdr:to>
      <cdr:x>0.847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07682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0.02175</cdr:y>
    </cdr:from>
    <cdr:to>
      <cdr:x>0.74275</cdr:x>
      <cdr:y>0.08925</cdr:y>
    </cdr:to>
    <cdr:sp>
      <cdr:nvSpPr>
        <cdr:cNvPr id="1" name="TextBox 2"/>
        <cdr:cNvSpPr txBox="1">
          <a:spLocks noChangeArrowheads="1"/>
        </cdr:cNvSpPr>
      </cdr:nvSpPr>
      <cdr:spPr>
        <a:xfrm>
          <a:off x="2571750" y="123825"/>
          <a:ext cx="47910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0.751</cdr:x>
      <cdr:y>0.0555</cdr:y>
    </cdr:from>
    <cdr:to>
      <cdr:x>0.90575</cdr:x>
      <cdr:y>0.128</cdr:y>
    </cdr:to>
    <cdr:sp>
      <cdr:nvSpPr>
        <cdr:cNvPr id="2" name="TextBox 3"/>
        <cdr:cNvSpPr txBox="1">
          <a:spLocks noChangeArrowheads="1"/>
        </cdr:cNvSpPr>
      </cdr:nvSpPr>
      <cdr:spPr>
        <a:xfrm>
          <a:off x="7439025" y="314325"/>
          <a:ext cx="15335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0.50925</cdr:x>
      <cdr:y>0.241</cdr:y>
    </cdr:from>
    <cdr:to>
      <cdr:x>0.80275</cdr:x>
      <cdr:y>0.39525</cdr:y>
    </cdr:to>
    <cdr:sp>
      <cdr:nvSpPr>
        <cdr:cNvPr id="3" name="TextBox 4"/>
        <cdr:cNvSpPr txBox="1">
          <a:spLocks noChangeArrowheads="1"/>
        </cdr:cNvSpPr>
      </cdr:nvSpPr>
      <cdr:spPr>
        <a:xfrm>
          <a:off x="5048250" y="1381125"/>
          <a:ext cx="2914650" cy="885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所　管　面　積 ・万㎡　（12月末）</a:t>
          </a:r>
        </a:p>
      </cdr:txBody>
    </cdr:sp>
  </cdr:relSizeAnchor>
  <cdr:relSizeAnchor xmlns:cdr="http://schemas.openxmlformats.org/drawingml/2006/chartDrawing">
    <cdr:from>
      <cdr:x>0.473</cdr:x>
      <cdr:y>0.7905</cdr:y>
    </cdr:from>
    <cdr:to>
      <cdr:x>0.77125</cdr:x>
      <cdr:y>0.84625</cdr:y>
    </cdr:to>
    <cdr:sp>
      <cdr:nvSpPr>
        <cdr:cNvPr id="4" name="TextBox 5"/>
        <cdr:cNvSpPr txBox="1">
          <a:spLocks noChangeArrowheads="1"/>
        </cdr:cNvSpPr>
      </cdr:nvSpPr>
      <cdr:spPr>
        <a:xfrm>
          <a:off x="4686300" y="4552950"/>
          <a:ext cx="29527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　・　万トン</a:t>
          </a:r>
        </a:p>
      </cdr:txBody>
    </cdr:sp>
  </cdr:relSizeAnchor>
  <cdr:relSizeAnchor xmlns:cdr="http://schemas.openxmlformats.org/drawingml/2006/chartDrawing">
    <cdr:from>
      <cdr:x>0.8965</cdr:x>
      <cdr:y>0.0555</cdr:y>
    </cdr:from>
    <cdr:to>
      <cdr:x>0.99975</cdr:x>
      <cdr:y>0.1275</cdr:y>
    </cdr:to>
    <cdr:sp>
      <cdr:nvSpPr>
        <cdr:cNvPr id="5" name="TextBox 7"/>
        <cdr:cNvSpPr txBox="1">
          <a:spLocks noChangeArrowheads="1"/>
        </cdr:cNvSpPr>
      </cdr:nvSpPr>
      <cdr:spPr>
        <a:xfrm>
          <a:off x="8886825" y="314325"/>
          <a:ext cx="10191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0.8305</cdr:x>
      <cdr:y>0</cdr:y>
    </cdr:from>
    <cdr:to>
      <cdr:x>0.9805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0102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0.53725</cdr:y>
    </cdr:from>
    <cdr:to>
      <cdr:x>0.628</cdr:x>
      <cdr:y>0.5795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1，095，834トン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1，200，039トン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0.015</cdr:y>
    </cdr:from>
    <cdr:to>
      <cdr:x>0.94675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762625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62</xdr:row>
      <xdr:rowOff>19050</xdr:rowOff>
    </xdr:from>
    <xdr:to>
      <xdr:col>5</xdr:col>
      <xdr:colOff>895350</xdr:colOff>
      <xdr:row>62</xdr:row>
      <xdr:rowOff>171450</xdr:rowOff>
    </xdr:to>
    <xdr:sp>
      <xdr:nvSpPr>
        <xdr:cNvPr id="3" name="Line 10"/>
        <xdr:cNvSpPr>
          <a:spLocks/>
        </xdr:cNvSpPr>
      </xdr:nvSpPr>
      <xdr:spPr>
        <a:xfrm flipH="1">
          <a:off x="4838700" y="10668000"/>
          <a:ext cx="885825" cy="1524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61</xdr:row>
      <xdr:rowOff>142875</xdr:rowOff>
    </xdr:from>
    <xdr:to>
      <xdr:col>6</xdr:col>
      <xdr:colOff>9525</xdr:colOff>
      <xdr:row>62</xdr:row>
      <xdr:rowOff>152400</xdr:rowOff>
    </xdr:to>
    <xdr:sp>
      <xdr:nvSpPr>
        <xdr:cNvPr id="4" name="Line 11"/>
        <xdr:cNvSpPr>
          <a:spLocks/>
        </xdr:cNvSpPr>
      </xdr:nvSpPr>
      <xdr:spPr>
        <a:xfrm flipH="1">
          <a:off x="4819650" y="10620375"/>
          <a:ext cx="923925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62</xdr:row>
      <xdr:rowOff>9525</xdr:rowOff>
    </xdr:from>
    <xdr:to>
      <xdr:col>6</xdr:col>
      <xdr:colOff>19050</xdr:colOff>
      <xdr:row>62</xdr:row>
      <xdr:rowOff>152400</xdr:rowOff>
    </xdr:to>
    <xdr:sp>
      <xdr:nvSpPr>
        <xdr:cNvPr id="5" name="Line 12"/>
        <xdr:cNvSpPr>
          <a:spLocks/>
        </xdr:cNvSpPr>
      </xdr:nvSpPr>
      <xdr:spPr>
        <a:xfrm flipV="1">
          <a:off x="4857750" y="10658475"/>
          <a:ext cx="895350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61</xdr:row>
      <xdr:rowOff>161925</xdr:rowOff>
    </xdr:from>
    <xdr:to>
      <xdr:col>6</xdr:col>
      <xdr:colOff>0</xdr:colOff>
      <xdr:row>62</xdr:row>
      <xdr:rowOff>171450</xdr:rowOff>
    </xdr:to>
    <xdr:sp>
      <xdr:nvSpPr>
        <xdr:cNvPr id="6" name="Line 13"/>
        <xdr:cNvSpPr>
          <a:spLocks/>
        </xdr:cNvSpPr>
      </xdr:nvSpPr>
      <xdr:spPr>
        <a:xfrm flipH="1">
          <a:off x="4800600" y="10639425"/>
          <a:ext cx="933450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895350</xdr:colOff>
      <xdr:row>62</xdr:row>
      <xdr:rowOff>142875</xdr:rowOff>
    </xdr:to>
    <xdr:sp>
      <xdr:nvSpPr>
        <xdr:cNvPr id="7" name="Line 15"/>
        <xdr:cNvSpPr>
          <a:spLocks/>
        </xdr:cNvSpPr>
      </xdr:nvSpPr>
      <xdr:spPr>
        <a:xfrm>
          <a:off x="4838700" y="10648950"/>
          <a:ext cx="885825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>
      <xdr:nvSpPr>
        <xdr:cNvPr id="8" name="Line 18"/>
        <xdr:cNvSpPr>
          <a:spLocks/>
        </xdr:cNvSpPr>
      </xdr:nvSpPr>
      <xdr:spPr>
        <a:xfrm flipH="1">
          <a:off x="4819650" y="10791825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>
      <xdr:nvSpPr>
        <xdr:cNvPr id="9" name="Line 19"/>
        <xdr:cNvSpPr>
          <a:spLocks/>
        </xdr:cNvSpPr>
      </xdr:nvSpPr>
      <xdr:spPr>
        <a:xfrm flipH="1">
          <a:off x="4800600" y="10810875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0.009</cdr:y>
    </cdr:from>
    <cdr:to>
      <cdr:x>0.96975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0.76875</cdr:x>
      <cdr:y>0</cdr:y>
    </cdr:from>
    <cdr:to>
      <cdr:x>0.92075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4864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9155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0.7755</cdr:x>
      <cdr:y>0.021</cdr:y>
    </cdr:from>
    <cdr:to>
      <cdr:x>0.97525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543550" y="66675"/>
          <a:ext cx="1428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0.82725</cdr:x>
      <cdr:y>0.028</cdr:y>
    </cdr:from>
    <cdr:to>
      <cdr:x>0.983</cdr:x>
      <cdr:y>0.1065</cdr:y>
    </cdr:to>
    <cdr:sp>
      <cdr:nvSpPr>
        <cdr:cNvPr id="1" name="TextBox 5"/>
        <cdr:cNvSpPr txBox="1">
          <a:spLocks noChangeArrowheads="1"/>
        </cdr:cNvSpPr>
      </cdr:nvSpPr>
      <cdr:spPr>
        <a:xfrm>
          <a:off x="6219825" y="76200"/>
          <a:ext cx="1171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0.81975</cdr:x>
      <cdr:y>0.3805</cdr:y>
    </cdr:from>
    <cdr:to>
      <cdr:x>0.899</cdr:x>
      <cdr:y>0.48575</cdr:y>
    </cdr:to>
    <cdr:sp>
      <cdr:nvSpPr>
        <cdr:cNvPr id="2" name="TextBox 7"/>
        <cdr:cNvSpPr txBox="1">
          <a:spLocks noChangeArrowheads="1"/>
        </cdr:cNvSpPr>
      </cdr:nvSpPr>
      <cdr:spPr>
        <a:xfrm>
          <a:off x="6162675" y="1057275"/>
          <a:ext cx="600075" cy="2952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0.899</cdr:x>
      <cdr:y>0.48575</cdr:y>
    </cdr:from>
    <cdr:to>
      <cdr:x>0.9845</cdr:x>
      <cdr:y>0.7515</cdr:y>
    </cdr:to>
    <cdr:sp>
      <cdr:nvSpPr>
        <cdr:cNvPr id="3" name="TextBox 8"/>
        <cdr:cNvSpPr txBox="1">
          <a:spLocks noChangeArrowheads="1"/>
        </cdr:cNvSpPr>
      </cdr:nvSpPr>
      <cdr:spPr>
        <a:xfrm>
          <a:off x="6762750" y="1352550"/>
          <a:ext cx="647700" cy="742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平成16年
平成19年
平成17年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0.8365</cdr:x>
      <cdr:y>0.008</cdr:y>
    </cdr:from>
    <cdr:to>
      <cdr:x>1</cdr:x>
      <cdr:y>0.107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0" y="19050"/>
          <a:ext cx="1228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0.81575</cdr:x>
      <cdr:y>0.349</cdr:y>
    </cdr:from>
    <cdr:to>
      <cdr:x>0.89675</cdr:x>
      <cdr:y>0.441</cdr:y>
    </cdr:to>
    <cdr:sp>
      <cdr:nvSpPr>
        <cdr:cNvPr id="2" name="TextBox 7"/>
        <cdr:cNvSpPr txBox="1">
          <a:spLocks noChangeArrowheads="1"/>
        </cdr:cNvSpPr>
      </cdr:nvSpPr>
      <cdr:spPr>
        <a:xfrm>
          <a:off x="6134100" y="866775"/>
          <a:ext cx="609600" cy="2286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0.9145</cdr:x>
      <cdr:y>0.5155</cdr:y>
    </cdr:from>
    <cdr:to>
      <cdr:x>1</cdr:x>
      <cdr:y>0.8945</cdr:y>
    </cdr:to>
    <cdr:sp>
      <cdr:nvSpPr>
        <cdr:cNvPr id="3" name="TextBox 8"/>
        <cdr:cNvSpPr txBox="1">
          <a:spLocks noChangeArrowheads="1"/>
        </cdr:cNvSpPr>
      </cdr:nvSpPr>
      <cdr:spPr>
        <a:xfrm>
          <a:off x="6877050" y="1276350"/>
          <a:ext cx="647700" cy="942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平成16年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</cdr:x>
      <cdr:y>0</cdr:y>
    </cdr:from>
    <cdr:to>
      <cdr:x>1</cdr:x>
      <cdr:y>0.08425</cdr:y>
    </cdr:to>
    <cdr:sp>
      <cdr:nvSpPr>
        <cdr:cNvPr id="1" name="TextBox 1"/>
        <cdr:cNvSpPr txBox="1">
          <a:spLocks noChangeArrowheads="1"/>
        </cdr:cNvSpPr>
      </cdr:nvSpPr>
      <cdr:spPr>
        <a:xfrm>
          <a:off x="6448425" y="0"/>
          <a:ext cx="10953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0.8235</cdr:x>
      <cdr:y>0.321</cdr:y>
    </cdr:from>
    <cdr:to>
      <cdr:x>0.90025</cdr:x>
      <cdr:y>0.433</cdr:y>
    </cdr:to>
    <cdr:sp>
      <cdr:nvSpPr>
        <cdr:cNvPr id="2" name="TextBox 7"/>
        <cdr:cNvSpPr txBox="1">
          <a:spLocks noChangeArrowheads="1"/>
        </cdr:cNvSpPr>
      </cdr:nvSpPr>
      <cdr:spPr>
        <a:xfrm>
          <a:off x="6210300" y="904875"/>
          <a:ext cx="581025" cy="3143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0.88925</cdr:x>
      <cdr:y>0.45675</cdr:y>
    </cdr:from>
    <cdr:to>
      <cdr:x>1</cdr:x>
      <cdr:y>0.77225</cdr:y>
    </cdr:to>
    <cdr:sp>
      <cdr:nvSpPr>
        <cdr:cNvPr id="3" name="TextBox 8"/>
        <cdr:cNvSpPr txBox="1">
          <a:spLocks noChangeArrowheads="1"/>
        </cdr:cNvSpPr>
      </cdr:nvSpPr>
      <cdr:spPr>
        <a:xfrm>
          <a:off x="6705600" y="1295400"/>
          <a:ext cx="838200" cy="895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平成18年
平成16年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0.8115</cdr:x>
      <cdr:y>0.546</cdr:y>
    </cdr:from>
    <cdr:to>
      <cdr:x>0.89175</cdr:x>
      <cdr:y>0.62375</cdr:y>
    </cdr:to>
    <cdr:sp>
      <cdr:nvSpPr>
        <cdr:cNvPr id="2" name="TextBox 8"/>
        <cdr:cNvSpPr txBox="1">
          <a:spLocks noChangeArrowheads="1"/>
        </cdr:cNvSpPr>
      </cdr:nvSpPr>
      <cdr:spPr>
        <a:xfrm>
          <a:off x="6096000" y="1562100"/>
          <a:ext cx="600075" cy="219075"/>
        </a:xfrm>
        <a:prstGeom prst="rect">
          <a:avLst/>
        </a:prstGeom>
        <a:solidFill>
          <a:srgbClr val="9999FF">
            <a:alpha val="4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0.8115</cdr:x>
      <cdr:y>0.01375</cdr:y>
    </cdr:from>
    <cdr:to>
      <cdr:x>0.99275</cdr:x>
      <cdr:y>0.08525</cdr:y>
    </cdr:to>
    <cdr:sp>
      <cdr:nvSpPr>
        <cdr:cNvPr id="3" name="TextBox 9"/>
        <cdr:cNvSpPr txBox="1">
          <a:spLocks noChangeArrowheads="1"/>
        </cdr:cNvSpPr>
      </cdr:nvSpPr>
      <cdr:spPr>
        <a:xfrm>
          <a:off x="6096000" y="38100"/>
          <a:ext cx="1362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0.9295</cdr:x>
      <cdr:y>0.4835</cdr:y>
    </cdr:from>
    <cdr:to>
      <cdr:x>0.998</cdr:x>
      <cdr:y>0.74825</cdr:y>
    </cdr:to>
    <cdr:sp>
      <cdr:nvSpPr>
        <cdr:cNvPr id="4" name="TextBox 10"/>
        <cdr:cNvSpPr txBox="1">
          <a:spLocks noChangeArrowheads="1"/>
        </cdr:cNvSpPr>
      </cdr:nvSpPr>
      <cdr:spPr>
        <a:xfrm>
          <a:off x="6981825" y="1390650"/>
          <a:ext cx="514350" cy="762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平成17年
平成16年
平成18年
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0.81775</cdr:x>
      <cdr:y>0</cdr:y>
    </cdr:from>
    <cdr:to>
      <cdr:x>1</cdr:x>
      <cdr:y>0.0645</cdr:y>
    </cdr:to>
    <cdr:sp>
      <cdr:nvSpPr>
        <cdr:cNvPr id="4" name="TextBox 5"/>
        <cdr:cNvSpPr txBox="1">
          <a:spLocks noChangeArrowheads="1"/>
        </cdr:cNvSpPr>
      </cdr:nvSpPr>
      <cdr:spPr>
        <a:xfrm>
          <a:off x="6153150" y="0"/>
          <a:ext cx="1409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534275" y="265747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534275" y="26574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0.8095</cdr:x>
      <cdr:y>0.504</cdr:y>
    </cdr:from>
    <cdr:to>
      <cdr:x>0.90375</cdr:x>
      <cdr:y>0.6215</cdr:y>
    </cdr:to>
    <cdr:sp>
      <cdr:nvSpPr>
        <cdr:cNvPr id="7" name="TextBox 12"/>
        <cdr:cNvSpPr txBox="1">
          <a:spLocks noChangeArrowheads="1"/>
        </cdr:cNvSpPr>
      </cdr:nvSpPr>
      <cdr:spPr>
        <a:xfrm>
          <a:off x="6096000" y="1333500"/>
          <a:ext cx="714375" cy="314325"/>
        </a:xfrm>
        <a:prstGeom prst="rect">
          <a:avLst/>
        </a:prstGeom>
        <a:solidFill>
          <a:srgbClr val="99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0.913</cdr:x>
      <cdr:y>0.4705</cdr:y>
    </cdr:from>
    <cdr:to>
      <cdr:x>1</cdr:x>
      <cdr:y>0.75125</cdr:y>
    </cdr:to>
    <cdr:sp>
      <cdr:nvSpPr>
        <cdr:cNvPr id="8" name="TextBox 15"/>
        <cdr:cNvSpPr txBox="1">
          <a:spLocks noChangeArrowheads="1"/>
        </cdr:cNvSpPr>
      </cdr:nvSpPr>
      <cdr:spPr>
        <a:xfrm>
          <a:off x="6877050" y="1247775"/>
          <a:ext cx="657225" cy="742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平成18年
平成16年
平成17年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２,１２２,３５２㎡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0.67075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1431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平成20年10月所管面積（1～3類）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5"/>
        <cdr:cNvSpPr txBox="1">
          <a:spLocks noChangeArrowheads="1"/>
        </cdr:cNvSpPr>
      </cdr:nvSpPr>
      <cdr:spPr>
        <a:xfrm>
          <a:off x="74961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0.00375</cdr:y>
    </cdr:from>
    <cdr:to>
      <cdr:x>1</cdr:x>
      <cdr:y>0.082</cdr:y>
    </cdr:to>
    <cdr:sp>
      <cdr:nvSpPr>
        <cdr:cNvPr id="2" name="TextBox 6"/>
        <cdr:cNvSpPr txBox="1">
          <a:spLocks noChangeArrowheads="1"/>
        </cdr:cNvSpPr>
      </cdr:nvSpPr>
      <cdr:spPr>
        <a:xfrm>
          <a:off x="7496175" y="9525"/>
          <a:ext cx="1619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0.82925</cdr:x>
      <cdr:y>0.64475</cdr:y>
    </cdr:from>
    <cdr:to>
      <cdr:x>0.91825</cdr:x>
      <cdr:y>0.7345</cdr:y>
    </cdr:to>
    <cdr:sp>
      <cdr:nvSpPr>
        <cdr:cNvPr id="3" name="TextBox 8"/>
        <cdr:cNvSpPr txBox="1">
          <a:spLocks noChangeArrowheads="1"/>
        </cdr:cNvSpPr>
      </cdr:nvSpPr>
      <cdr:spPr>
        <a:xfrm>
          <a:off x="6210300" y="1800225"/>
          <a:ext cx="666750" cy="247650"/>
        </a:xfrm>
        <a:prstGeom prst="rect">
          <a:avLst/>
        </a:prstGeom>
        <a:solidFill>
          <a:srgbClr val="99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0.868</cdr:x>
      <cdr:y>0.021</cdr:y>
    </cdr:from>
    <cdr:to>
      <cdr:x>1</cdr:x>
      <cdr:y>0.12275</cdr:y>
    </cdr:to>
    <cdr:sp>
      <cdr:nvSpPr>
        <cdr:cNvPr id="4" name="TextBox 11"/>
        <cdr:cNvSpPr txBox="1">
          <a:spLocks noChangeArrowheads="1"/>
        </cdr:cNvSpPr>
      </cdr:nvSpPr>
      <cdr:spPr>
        <a:xfrm>
          <a:off x="6505575" y="57150"/>
          <a:ext cx="9906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0.94475</cdr:x>
      <cdr:y>0.61025</cdr:y>
    </cdr:from>
    <cdr:to>
      <cdr:x>0.99875</cdr:x>
      <cdr:y>0.913</cdr:y>
    </cdr:to>
    <cdr:sp>
      <cdr:nvSpPr>
        <cdr:cNvPr id="5" name="TextBox 12"/>
        <cdr:cNvSpPr txBox="1">
          <a:spLocks noChangeArrowheads="1"/>
        </cdr:cNvSpPr>
      </cdr:nvSpPr>
      <cdr:spPr>
        <a:xfrm>
          <a:off x="7077075" y="1704975"/>
          <a:ext cx="400050" cy="847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平成19年
平成18年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38100</xdr:rowOff>
    </xdr:from>
    <xdr:to>
      <xdr:col>12</xdr:col>
      <xdr:colOff>561975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419975"/>
        <a:ext cx="7496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</cdr:y>
    </cdr:from>
    <cdr:to>
      <cdr:x>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0.85825</cdr:x>
      <cdr:y>0.007</cdr:y>
    </cdr:from>
    <cdr:to>
      <cdr:x>1</cdr:x>
      <cdr:y>0.10775</cdr:y>
    </cdr:to>
    <cdr:sp>
      <cdr:nvSpPr>
        <cdr:cNvPr id="5" name="TextBox 10"/>
        <cdr:cNvSpPr txBox="1">
          <a:spLocks noChangeArrowheads="1"/>
        </cdr:cNvSpPr>
      </cdr:nvSpPr>
      <cdr:spPr>
        <a:xfrm>
          <a:off x="6515100" y="19050"/>
          <a:ext cx="10763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0.8145</cdr:x>
      <cdr:y>0.637</cdr:y>
    </cdr:from>
    <cdr:to>
      <cdr:x>0.89625</cdr:x>
      <cdr:y>0.7345</cdr:y>
    </cdr:to>
    <cdr:sp>
      <cdr:nvSpPr>
        <cdr:cNvPr id="6" name="TextBox 12"/>
        <cdr:cNvSpPr txBox="1">
          <a:spLocks noChangeArrowheads="1"/>
        </cdr:cNvSpPr>
      </cdr:nvSpPr>
      <cdr:spPr>
        <a:xfrm>
          <a:off x="6181725" y="1733550"/>
          <a:ext cx="619125" cy="2667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0.9095</cdr:x>
      <cdr:y>0.54925</cdr:y>
    </cdr:from>
    <cdr:to>
      <cdr:x>1</cdr:x>
      <cdr:y>0.928</cdr:y>
    </cdr:to>
    <cdr:sp>
      <cdr:nvSpPr>
        <cdr:cNvPr id="7" name="TextBox 13"/>
        <cdr:cNvSpPr txBox="1">
          <a:spLocks noChangeArrowheads="1"/>
        </cdr:cNvSpPr>
      </cdr:nvSpPr>
      <cdr:spPr>
        <a:xfrm>
          <a:off x="6905625" y="1495425"/>
          <a:ext cx="685800" cy="1038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0.011</cdr:y>
    </cdr:from>
    <cdr:to>
      <cdr:x>1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2857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695575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0.85375</cdr:x>
      <cdr:y>0.011</cdr:y>
    </cdr:from>
    <cdr:to>
      <cdr:x>1</cdr:x>
      <cdr:y>0.091</cdr:y>
    </cdr:to>
    <cdr:sp>
      <cdr:nvSpPr>
        <cdr:cNvPr id="8" name="TextBox 13"/>
        <cdr:cNvSpPr txBox="1">
          <a:spLocks noChangeArrowheads="1"/>
        </cdr:cNvSpPr>
      </cdr:nvSpPr>
      <cdr:spPr>
        <a:xfrm>
          <a:off x="6486525" y="28575"/>
          <a:ext cx="11144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0.81025</cdr:x>
      <cdr:y>0.4815</cdr:y>
    </cdr:from>
    <cdr:to>
      <cdr:x>0.88225</cdr:x>
      <cdr:y>0.58325</cdr:y>
    </cdr:to>
    <cdr:sp>
      <cdr:nvSpPr>
        <cdr:cNvPr id="9" name="TextBox 15"/>
        <cdr:cNvSpPr txBox="1">
          <a:spLocks noChangeArrowheads="1"/>
        </cdr:cNvSpPr>
      </cdr:nvSpPr>
      <cdr:spPr>
        <a:xfrm>
          <a:off x="6153150" y="1295400"/>
          <a:ext cx="542925" cy="2762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0.91925</cdr:x>
      <cdr:y>0.40475</cdr:y>
    </cdr:from>
    <cdr:to>
      <cdr:x>0.9995</cdr:x>
      <cdr:y>0.7555</cdr:y>
    </cdr:to>
    <cdr:sp>
      <cdr:nvSpPr>
        <cdr:cNvPr id="10" name="TextBox 16"/>
        <cdr:cNvSpPr txBox="1">
          <a:spLocks noChangeArrowheads="1"/>
        </cdr:cNvSpPr>
      </cdr:nvSpPr>
      <cdr:spPr>
        <a:xfrm>
          <a:off x="6981825" y="1085850"/>
          <a:ext cx="609600" cy="942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610475" y="2752725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52725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5272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00950" y="2752725"/>
          <a:ext cx="6381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27527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0.8275</cdr:x>
      <cdr:y>0.68725</cdr:y>
    </cdr:from>
    <cdr:to>
      <cdr:x>0.8995</cdr:x>
      <cdr:y>0.807</cdr:y>
    </cdr:to>
    <cdr:sp>
      <cdr:nvSpPr>
        <cdr:cNvPr id="7" name="TextBox 13"/>
        <cdr:cNvSpPr txBox="1">
          <a:spLocks noChangeArrowheads="1"/>
        </cdr:cNvSpPr>
      </cdr:nvSpPr>
      <cdr:spPr>
        <a:xfrm>
          <a:off x="6296025" y="1885950"/>
          <a:ext cx="552450" cy="333375"/>
        </a:xfrm>
        <a:prstGeom prst="rect">
          <a:avLst/>
        </a:prstGeom>
        <a:solidFill>
          <a:srgbClr val="CC99FF">
            <a:alpha val="4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0.85225</cdr:x>
      <cdr:y>0.00375</cdr:y>
    </cdr:from>
    <cdr:to>
      <cdr:x>0.99</cdr:x>
      <cdr:y>0.1125</cdr:y>
    </cdr:to>
    <cdr:sp>
      <cdr:nvSpPr>
        <cdr:cNvPr id="8" name="TextBox 14"/>
        <cdr:cNvSpPr txBox="1">
          <a:spLocks noChangeArrowheads="1"/>
        </cdr:cNvSpPr>
      </cdr:nvSpPr>
      <cdr:spPr>
        <a:xfrm>
          <a:off x="6477000" y="9525"/>
          <a:ext cx="10477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0.944</cdr:x>
      <cdr:y>0.48</cdr:y>
    </cdr:from>
    <cdr:to>
      <cdr:x>1</cdr:x>
      <cdr:y>0.81075</cdr:y>
    </cdr:to>
    <cdr:sp>
      <cdr:nvSpPr>
        <cdr:cNvPr id="9" name="TextBox 15"/>
        <cdr:cNvSpPr txBox="1">
          <a:spLocks noChangeArrowheads="1"/>
        </cdr:cNvSpPr>
      </cdr:nvSpPr>
      <cdr:spPr>
        <a:xfrm>
          <a:off x="7181850" y="1314450"/>
          <a:ext cx="428625" cy="914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平成18年
平成19年
平成17年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43800" y="26955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75438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0.83025</cdr:x>
      <cdr:y>0.01475</cdr:y>
    </cdr:from>
    <cdr:to>
      <cdr:x>1</cdr:x>
      <cdr:y>0.09525</cdr:y>
    </cdr:to>
    <cdr:sp>
      <cdr:nvSpPr>
        <cdr:cNvPr id="8" name="TextBox 9"/>
        <cdr:cNvSpPr txBox="1">
          <a:spLocks noChangeArrowheads="1"/>
        </cdr:cNvSpPr>
      </cdr:nvSpPr>
      <cdr:spPr>
        <a:xfrm>
          <a:off x="6257925" y="38100"/>
          <a:ext cx="1276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0.8025</cdr:x>
      <cdr:y>0.613</cdr:y>
    </cdr:from>
    <cdr:to>
      <cdr:x>0.88325</cdr:x>
      <cdr:y>0.72725</cdr:y>
    </cdr:to>
    <cdr:sp>
      <cdr:nvSpPr>
        <cdr:cNvPr id="9" name="TextBox 15"/>
        <cdr:cNvSpPr txBox="1">
          <a:spLocks noChangeArrowheads="1"/>
        </cdr:cNvSpPr>
      </cdr:nvSpPr>
      <cdr:spPr>
        <a:xfrm>
          <a:off x="6048375" y="1647825"/>
          <a:ext cx="609600" cy="3048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0.91475</cdr:x>
      <cdr:y>0.5295</cdr:y>
    </cdr:from>
    <cdr:to>
      <cdr:x>0.99875</cdr:x>
      <cdr:y>0.85275</cdr:y>
    </cdr:to>
    <cdr:sp>
      <cdr:nvSpPr>
        <cdr:cNvPr id="10" name="TextBox 16"/>
        <cdr:cNvSpPr txBox="1">
          <a:spLocks noChangeArrowheads="1"/>
        </cdr:cNvSpPr>
      </cdr:nvSpPr>
      <cdr:spPr>
        <a:xfrm>
          <a:off x="6896100" y="1419225"/>
          <a:ext cx="638175" cy="866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平成18年
平成19年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0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68605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686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0.844</cdr:x>
      <cdr:y>0.00725</cdr:y>
    </cdr:from>
    <cdr:to>
      <cdr:x>0.99975</cdr:x>
      <cdr:y>0.0875</cdr:y>
    </cdr:to>
    <cdr:sp>
      <cdr:nvSpPr>
        <cdr:cNvPr id="8" name="TextBox 8"/>
        <cdr:cNvSpPr txBox="1">
          <a:spLocks noChangeArrowheads="1"/>
        </cdr:cNvSpPr>
      </cdr:nvSpPr>
      <cdr:spPr>
        <a:xfrm>
          <a:off x="6343650" y="19050"/>
          <a:ext cx="1171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0.81675</cdr:x>
      <cdr:y>0.65225</cdr:y>
    </cdr:from>
    <cdr:to>
      <cdr:x>0.89475</cdr:x>
      <cdr:y>0.77675</cdr:y>
    </cdr:to>
    <cdr:sp>
      <cdr:nvSpPr>
        <cdr:cNvPr id="9" name="TextBox 14"/>
        <cdr:cNvSpPr txBox="1">
          <a:spLocks noChangeArrowheads="1"/>
        </cdr:cNvSpPr>
      </cdr:nvSpPr>
      <cdr:spPr>
        <a:xfrm>
          <a:off x="6143625" y="1743075"/>
          <a:ext cx="590550" cy="3333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0.922</cdr:x>
      <cdr:y>0.5335</cdr:y>
    </cdr:from>
    <cdr:to>
      <cdr:x>0.9985</cdr:x>
      <cdr:y>0.84</cdr:y>
    </cdr:to>
    <cdr:sp>
      <cdr:nvSpPr>
        <cdr:cNvPr id="10" name="TextBox 15"/>
        <cdr:cNvSpPr txBox="1">
          <a:spLocks noChangeArrowheads="1"/>
        </cdr:cNvSpPr>
      </cdr:nvSpPr>
      <cdr:spPr>
        <a:xfrm>
          <a:off x="6934200" y="1428750"/>
          <a:ext cx="571500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平成18年
平成19年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</cdr:y>
    </cdr:from>
    <cdr:to>
      <cdr:x>1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19050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79082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0.85875</cdr:x>
      <cdr:y>0.01075</cdr:y>
    </cdr:from>
    <cdr:to>
      <cdr:x>1</cdr:x>
      <cdr:y>0.0875</cdr:y>
    </cdr:to>
    <cdr:sp>
      <cdr:nvSpPr>
        <cdr:cNvPr id="7" name="TextBox 8"/>
        <cdr:cNvSpPr txBox="1">
          <a:spLocks noChangeArrowheads="1"/>
        </cdr:cNvSpPr>
      </cdr:nvSpPr>
      <cdr:spPr>
        <a:xfrm>
          <a:off x="6467475" y="28575"/>
          <a:ext cx="1066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0.81925</cdr:x>
      <cdr:y>0.60875</cdr:y>
    </cdr:from>
    <cdr:to>
      <cdr:x>0.90225</cdr:x>
      <cdr:y>0.73225</cdr:y>
    </cdr:to>
    <cdr:sp>
      <cdr:nvSpPr>
        <cdr:cNvPr id="8" name="TextBox 14"/>
        <cdr:cNvSpPr txBox="1">
          <a:spLocks noChangeArrowheads="1"/>
        </cdr:cNvSpPr>
      </cdr:nvSpPr>
      <cdr:spPr>
        <a:xfrm>
          <a:off x="6172200" y="1695450"/>
          <a:ext cx="628650" cy="3429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0.90975</cdr:x>
      <cdr:y>0.542</cdr:y>
    </cdr:from>
    <cdr:to>
      <cdr:x>1</cdr:x>
      <cdr:y>0.97225</cdr:y>
    </cdr:to>
    <cdr:sp>
      <cdr:nvSpPr>
        <cdr:cNvPr id="9" name="TextBox 15"/>
        <cdr:cNvSpPr txBox="1">
          <a:spLocks noChangeArrowheads="1"/>
        </cdr:cNvSpPr>
      </cdr:nvSpPr>
      <cdr:spPr>
        <a:xfrm>
          <a:off x="6848475" y="1504950"/>
          <a:ext cx="676275" cy="1200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平成18年
平成19年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146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14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0.08075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0.8515</cdr:x>
      <cdr:y>0</cdr:y>
    </cdr:from>
    <cdr:to>
      <cdr:x>0.99975</cdr:x>
      <cdr:y>0.072</cdr:y>
    </cdr:to>
    <cdr:sp>
      <cdr:nvSpPr>
        <cdr:cNvPr id="8" name="TextBox 9"/>
        <cdr:cNvSpPr txBox="1">
          <a:spLocks noChangeArrowheads="1"/>
        </cdr:cNvSpPr>
      </cdr:nvSpPr>
      <cdr:spPr>
        <a:xfrm>
          <a:off x="6477000" y="0"/>
          <a:ext cx="11239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0.815</cdr:x>
      <cdr:y>0.39875</cdr:y>
    </cdr:from>
    <cdr:to>
      <cdr:x>0.89475</cdr:x>
      <cdr:y>0.512</cdr:y>
    </cdr:to>
    <cdr:sp>
      <cdr:nvSpPr>
        <cdr:cNvPr id="9" name="TextBox 15"/>
        <cdr:cNvSpPr txBox="1">
          <a:spLocks noChangeArrowheads="1"/>
        </cdr:cNvSpPr>
      </cdr:nvSpPr>
      <cdr:spPr>
        <a:xfrm>
          <a:off x="6200775" y="1076325"/>
          <a:ext cx="609600" cy="3048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0.909</cdr:x>
      <cdr:y>0.39875</cdr:y>
    </cdr:from>
    <cdr:to>
      <cdr:x>1</cdr:x>
      <cdr:y>0.6955</cdr:y>
    </cdr:to>
    <cdr:sp>
      <cdr:nvSpPr>
        <cdr:cNvPr id="10" name="TextBox 16"/>
        <cdr:cNvSpPr txBox="1">
          <a:spLocks noChangeArrowheads="1"/>
        </cdr:cNvSpPr>
      </cdr:nvSpPr>
      <cdr:spPr>
        <a:xfrm>
          <a:off x="6915150" y="1076325"/>
          <a:ext cx="695325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平成16年
平成17年
平成18年
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75914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0.854</cdr:x>
      <cdr:y>0</cdr:y>
    </cdr:from>
    <cdr:to>
      <cdr:x>1</cdr:x>
      <cdr:y>0.07925</cdr:y>
    </cdr:to>
    <cdr:sp>
      <cdr:nvSpPr>
        <cdr:cNvPr id="8" name="TextBox 19"/>
        <cdr:cNvSpPr txBox="1">
          <a:spLocks noChangeArrowheads="1"/>
        </cdr:cNvSpPr>
      </cdr:nvSpPr>
      <cdr:spPr>
        <a:xfrm>
          <a:off x="6477000" y="0"/>
          <a:ext cx="1104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0.8125</cdr:x>
      <cdr:y>0.44025</cdr:y>
    </cdr:from>
    <cdr:to>
      <cdr:x>0.888</cdr:x>
      <cdr:y>0.54825</cdr:y>
    </cdr:to>
    <cdr:sp>
      <cdr:nvSpPr>
        <cdr:cNvPr id="9" name="TextBox 20"/>
        <cdr:cNvSpPr txBox="1">
          <a:spLocks noChangeArrowheads="1"/>
        </cdr:cNvSpPr>
      </cdr:nvSpPr>
      <cdr:spPr>
        <a:xfrm>
          <a:off x="6162675" y="1190625"/>
          <a:ext cx="571500" cy="2952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0.9155</cdr:x>
      <cdr:y>0.40575</cdr:y>
    </cdr:from>
    <cdr:to>
      <cdr:x>1</cdr:x>
      <cdr:y>0.72875</cdr:y>
    </cdr:to>
    <cdr:sp>
      <cdr:nvSpPr>
        <cdr:cNvPr id="10" name="TextBox 21"/>
        <cdr:cNvSpPr txBox="1">
          <a:spLocks noChangeArrowheads="1"/>
        </cdr:cNvSpPr>
      </cdr:nvSpPr>
      <cdr:spPr>
        <a:xfrm>
          <a:off x="6943725" y="1104900"/>
          <a:ext cx="638175" cy="876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80035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0.99825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104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0.85125</cdr:x>
      <cdr:y>0</cdr:y>
    </cdr:from>
    <cdr:to>
      <cdr:x>1</cdr:x>
      <cdr:y>0.077</cdr:y>
    </cdr:to>
    <cdr:sp>
      <cdr:nvSpPr>
        <cdr:cNvPr id="8" name="TextBox 19"/>
        <cdr:cNvSpPr txBox="1">
          <a:spLocks noChangeArrowheads="1"/>
        </cdr:cNvSpPr>
      </cdr:nvSpPr>
      <cdr:spPr>
        <a:xfrm>
          <a:off x="6477000" y="0"/>
          <a:ext cx="1133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0.83425</cdr:x>
      <cdr:y>0.35225</cdr:y>
    </cdr:from>
    <cdr:to>
      <cdr:x>0.9085</cdr:x>
      <cdr:y>0.44625</cdr:y>
    </cdr:to>
    <cdr:sp>
      <cdr:nvSpPr>
        <cdr:cNvPr id="9" name="TextBox 20"/>
        <cdr:cNvSpPr txBox="1">
          <a:spLocks noChangeArrowheads="1"/>
        </cdr:cNvSpPr>
      </cdr:nvSpPr>
      <cdr:spPr>
        <a:xfrm>
          <a:off x="6343650" y="981075"/>
          <a:ext cx="561975" cy="2667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0.92675</cdr:x>
      <cdr:y>0.2525</cdr:y>
    </cdr:from>
    <cdr:to>
      <cdr:x>0.99975</cdr:x>
      <cdr:y>0.56125</cdr:y>
    </cdr:to>
    <cdr:sp>
      <cdr:nvSpPr>
        <cdr:cNvPr id="10" name="TextBox 21"/>
        <cdr:cNvSpPr txBox="1">
          <a:spLocks noChangeArrowheads="1"/>
        </cdr:cNvSpPr>
      </cdr:nvSpPr>
      <cdr:spPr>
        <a:xfrm>
          <a:off x="7048500" y="704850"/>
          <a:ext cx="552450" cy="866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28575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0.59</cdr:y>
    </cdr:from>
    <cdr:to>
      <cdr:x>1</cdr:x>
      <cdr:y>0.65475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1647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80035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0.83425</cdr:x>
      <cdr:y>0.00325</cdr:y>
    </cdr:from>
    <cdr:to>
      <cdr:x>1</cdr:x>
      <cdr:y>0.08075</cdr:y>
    </cdr:to>
    <cdr:sp>
      <cdr:nvSpPr>
        <cdr:cNvPr id="8" name="TextBox 8"/>
        <cdr:cNvSpPr txBox="1">
          <a:spLocks noChangeArrowheads="1"/>
        </cdr:cNvSpPr>
      </cdr:nvSpPr>
      <cdr:spPr>
        <a:xfrm>
          <a:off x="6296025" y="0"/>
          <a:ext cx="1247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0.82275</cdr:x>
      <cdr:y>0.35775</cdr:y>
    </cdr:from>
    <cdr:to>
      <cdr:x>0.90325</cdr:x>
      <cdr:y>0.4205</cdr:y>
    </cdr:to>
    <cdr:sp>
      <cdr:nvSpPr>
        <cdr:cNvPr id="9" name="TextBox 14"/>
        <cdr:cNvSpPr txBox="1">
          <a:spLocks noChangeArrowheads="1"/>
        </cdr:cNvSpPr>
      </cdr:nvSpPr>
      <cdr:spPr>
        <a:xfrm>
          <a:off x="6210300" y="1000125"/>
          <a:ext cx="609600" cy="1714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0.9155</cdr:x>
      <cdr:y>0.42125</cdr:y>
    </cdr:from>
    <cdr:to>
      <cdr:x>0.99975</cdr:x>
      <cdr:y>0.71375</cdr:y>
    </cdr:to>
    <cdr:sp>
      <cdr:nvSpPr>
        <cdr:cNvPr id="10" name="TextBox 15"/>
        <cdr:cNvSpPr txBox="1">
          <a:spLocks noChangeArrowheads="1"/>
        </cdr:cNvSpPr>
      </cdr:nvSpPr>
      <cdr:spPr>
        <a:xfrm>
          <a:off x="6905625" y="1171575"/>
          <a:ext cx="638175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6574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0.01425</cdr:y>
    </cdr:from>
    <cdr:to>
      <cdr:x>1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0.82275</cdr:x>
      <cdr:y>0.01125</cdr:y>
    </cdr:from>
    <cdr:to>
      <cdr:x>1</cdr:x>
      <cdr:y>0.09325</cdr:y>
    </cdr:to>
    <cdr:sp>
      <cdr:nvSpPr>
        <cdr:cNvPr id="7" name="TextBox 7"/>
        <cdr:cNvSpPr txBox="1">
          <a:spLocks noChangeArrowheads="1"/>
        </cdr:cNvSpPr>
      </cdr:nvSpPr>
      <cdr:spPr>
        <a:xfrm>
          <a:off x="6210300" y="28575"/>
          <a:ext cx="1343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0.8135</cdr:x>
      <cdr:y>0.43325</cdr:y>
    </cdr:from>
    <cdr:to>
      <cdr:x>0.88925</cdr:x>
      <cdr:y>0.5165</cdr:y>
    </cdr:to>
    <cdr:sp>
      <cdr:nvSpPr>
        <cdr:cNvPr id="8" name="TextBox 13"/>
        <cdr:cNvSpPr txBox="1">
          <a:spLocks noChangeArrowheads="1"/>
        </cdr:cNvSpPr>
      </cdr:nvSpPr>
      <cdr:spPr>
        <a:xfrm>
          <a:off x="6143625" y="1143000"/>
          <a:ext cx="571500" cy="2190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0.92775</cdr:x>
      <cdr:y>0.4325</cdr:y>
    </cdr:from>
    <cdr:to>
      <cdr:x>0.9975</cdr:x>
      <cdr:y>0.7035</cdr:y>
    </cdr:to>
    <cdr:sp>
      <cdr:nvSpPr>
        <cdr:cNvPr id="9" name="TextBox 14"/>
        <cdr:cNvSpPr txBox="1">
          <a:spLocks noChangeArrowheads="1"/>
        </cdr:cNvSpPr>
      </cdr:nvSpPr>
      <cdr:spPr>
        <a:xfrm>
          <a:off x="7000875" y="1143000"/>
          <a:ext cx="5238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平成18年
平成16年
平成17年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5628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0.84975</cdr:x>
      <cdr:y>0</cdr:y>
    </cdr:from>
    <cdr:to>
      <cdr:x>1</cdr:x>
      <cdr:y>0.07675</cdr:y>
    </cdr:to>
    <cdr:sp>
      <cdr:nvSpPr>
        <cdr:cNvPr id="7" name="TextBox 8"/>
        <cdr:cNvSpPr txBox="1">
          <a:spLocks noChangeArrowheads="1"/>
        </cdr:cNvSpPr>
      </cdr:nvSpPr>
      <cdr:spPr>
        <a:xfrm>
          <a:off x="6419850" y="0"/>
          <a:ext cx="1133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0.82875</cdr:x>
      <cdr:y>0.17125</cdr:y>
    </cdr:from>
    <cdr:to>
      <cdr:x>0.9025</cdr:x>
      <cdr:y>0.28525</cdr:y>
    </cdr:to>
    <cdr:sp>
      <cdr:nvSpPr>
        <cdr:cNvPr id="8" name="TextBox 13"/>
        <cdr:cNvSpPr txBox="1">
          <a:spLocks noChangeArrowheads="1"/>
        </cdr:cNvSpPr>
      </cdr:nvSpPr>
      <cdr:spPr>
        <a:xfrm>
          <a:off x="6267450" y="476250"/>
          <a:ext cx="561975" cy="3238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0.9275</cdr:x>
      <cdr:y>0.324</cdr:y>
    </cdr:from>
    <cdr:to>
      <cdr:x>0.999</cdr:x>
      <cdr:y>0.61025</cdr:y>
    </cdr:to>
    <cdr:sp>
      <cdr:nvSpPr>
        <cdr:cNvPr id="9" name="TextBox 14"/>
        <cdr:cNvSpPr txBox="1">
          <a:spLocks noChangeArrowheads="1"/>
        </cdr:cNvSpPr>
      </cdr:nvSpPr>
      <cdr:spPr>
        <a:xfrm>
          <a:off x="7010400" y="904875"/>
          <a:ext cx="542925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0.8465</cdr:x>
      <cdr:y>0.007</cdr:y>
    </cdr:from>
    <cdr:to>
      <cdr:x>0.99975</cdr:x>
      <cdr:y>0.09675</cdr:y>
    </cdr:to>
    <cdr:sp>
      <cdr:nvSpPr>
        <cdr:cNvPr id="1" name="TextBox 3"/>
        <cdr:cNvSpPr txBox="1">
          <a:spLocks noChangeArrowheads="1"/>
        </cdr:cNvSpPr>
      </cdr:nvSpPr>
      <cdr:spPr>
        <a:xfrm>
          <a:off x="6324600" y="19050"/>
          <a:ext cx="11430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0.81775</cdr:x>
      <cdr:y>0.34775</cdr:y>
    </cdr:from>
    <cdr:to>
      <cdr:x>0.902</cdr:x>
      <cdr:y>0.45425</cdr:y>
    </cdr:to>
    <cdr:sp>
      <cdr:nvSpPr>
        <cdr:cNvPr id="2" name="TextBox 9"/>
        <cdr:cNvSpPr txBox="1">
          <a:spLocks noChangeArrowheads="1"/>
        </cdr:cNvSpPr>
      </cdr:nvSpPr>
      <cdr:spPr>
        <a:xfrm>
          <a:off x="6105525" y="990600"/>
          <a:ext cx="628650" cy="304800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0.902</cdr:x>
      <cdr:y>0.42925</cdr:y>
    </cdr:from>
    <cdr:to>
      <cdr:x>0.99375</cdr:x>
      <cdr:y>0.72625</cdr:y>
    </cdr:to>
    <cdr:sp>
      <cdr:nvSpPr>
        <cdr:cNvPr id="3" name="TextBox 10"/>
        <cdr:cNvSpPr txBox="1">
          <a:spLocks noChangeArrowheads="1"/>
        </cdr:cNvSpPr>
      </cdr:nvSpPr>
      <cdr:spPr>
        <a:xfrm>
          <a:off x="6743700" y="1219200"/>
          <a:ext cx="685800" cy="847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平成19年
平成17年
平成18年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0.81625</cdr:x>
      <cdr:y>0</cdr:y>
    </cdr:from>
    <cdr:to>
      <cdr:x>0.99025</cdr:x>
      <cdr:y>0.07675</cdr:y>
    </cdr:to>
    <cdr:sp>
      <cdr:nvSpPr>
        <cdr:cNvPr id="1" name="TextBox 1"/>
        <cdr:cNvSpPr txBox="1">
          <a:spLocks noChangeArrowheads="1"/>
        </cdr:cNvSpPr>
      </cdr:nvSpPr>
      <cdr:spPr>
        <a:xfrm>
          <a:off x="6086475" y="0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0.8245</cdr:x>
      <cdr:y>0.318</cdr:y>
    </cdr:from>
    <cdr:to>
      <cdr:x>0.9125</cdr:x>
      <cdr:y>0.442</cdr:y>
    </cdr:to>
    <cdr:sp>
      <cdr:nvSpPr>
        <cdr:cNvPr id="2" name="TextBox 7"/>
        <cdr:cNvSpPr txBox="1">
          <a:spLocks noChangeArrowheads="1"/>
        </cdr:cNvSpPr>
      </cdr:nvSpPr>
      <cdr:spPr>
        <a:xfrm>
          <a:off x="6143625" y="885825"/>
          <a:ext cx="657225" cy="352425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0.919</cdr:x>
      <cdr:y>0.54875</cdr:y>
    </cdr:from>
    <cdr:to>
      <cdr:x>0.99975</cdr:x>
      <cdr:y>0.881</cdr:y>
    </cdr:to>
    <cdr:sp>
      <cdr:nvSpPr>
        <cdr:cNvPr id="3" name="TextBox 8"/>
        <cdr:cNvSpPr txBox="1">
          <a:spLocks noChangeArrowheads="1"/>
        </cdr:cNvSpPr>
      </cdr:nvSpPr>
      <cdr:spPr>
        <a:xfrm>
          <a:off x="6848475" y="1533525"/>
          <a:ext cx="600075" cy="933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平成19年
平成17年
平成18年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0.81975</cdr:x>
      <cdr:y>0.00325</cdr:y>
    </cdr:from>
    <cdr:to>
      <cdr:x>0.99175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6115050" y="0"/>
          <a:ext cx="12858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0.81975</cdr:x>
      <cdr:y>0.40825</cdr:y>
    </cdr:from>
    <cdr:to>
      <cdr:x>0.91825</cdr:x>
      <cdr:y>0.5265</cdr:y>
    </cdr:to>
    <cdr:sp>
      <cdr:nvSpPr>
        <cdr:cNvPr id="2" name="TextBox 7"/>
        <cdr:cNvSpPr txBox="1">
          <a:spLocks noChangeArrowheads="1"/>
        </cdr:cNvSpPr>
      </cdr:nvSpPr>
      <cdr:spPr>
        <a:xfrm>
          <a:off x="6115050" y="1162050"/>
          <a:ext cx="733425" cy="333375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0.926</cdr:x>
      <cdr:y>0.4345</cdr:y>
    </cdr:from>
    <cdr:to>
      <cdr:x>1</cdr:x>
      <cdr:y>0.66925</cdr:y>
    </cdr:to>
    <cdr:sp>
      <cdr:nvSpPr>
        <cdr:cNvPr id="3" name="TextBox 8"/>
        <cdr:cNvSpPr txBox="1">
          <a:spLocks noChangeArrowheads="1"/>
        </cdr:cNvSpPr>
      </cdr:nvSpPr>
      <cdr:spPr>
        <a:xfrm>
          <a:off x="6905625" y="1238250"/>
          <a:ext cx="55245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平成17・19年
平成16年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515225"/>
        <a:ext cx="7467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66" customWidth="1"/>
    <col min="2" max="2" width="7.25390625" style="313" customWidth="1"/>
    <col min="3" max="3" width="9.625" style="272" customWidth="1"/>
    <col min="4" max="4" width="9.00390625" style="266" customWidth="1"/>
    <col min="5" max="5" width="20.00390625" style="266" bestFit="1" customWidth="1"/>
    <col min="6" max="6" width="18.625" style="266" customWidth="1"/>
    <col min="7" max="7" width="7.75390625" style="266" customWidth="1"/>
    <col min="8" max="8" width="2.375" style="266" customWidth="1"/>
    <col min="9" max="9" width="7.75390625" style="266" customWidth="1"/>
    <col min="10" max="16384" width="9.00390625" style="266" customWidth="1"/>
  </cols>
  <sheetData>
    <row r="1" spans="1:8" ht="21" customHeight="1">
      <c r="A1" s="262"/>
      <c r="B1" s="292"/>
      <c r="C1" s="264"/>
      <c r="D1" s="263"/>
      <c r="E1" s="263"/>
      <c r="F1" s="263"/>
      <c r="G1" s="263"/>
      <c r="H1" s="265"/>
    </row>
    <row r="2" spans="1:8" ht="24">
      <c r="A2" s="441" t="s">
        <v>149</v>
      </c>
      <c r="B2" s="442"/>
      <c r="C2" s="442"/>
      <c r="D2" s="442"/>
      <c r="E2" s="442"/>
      <c r="F2" s="442"/>
      <c r="G2" s="442"/>
      <c r="H2" s="443"/>
    </row>
    <row r="3" spans="1:8" ht="30" customHeight="1">
      <c r="A3" s="444" t="s">
        <v>231</v>
      </c>
      <c r="B3" s="442"/>
      <c r="C3" s="442"/>
      <c r="D3" s="442"/>
      <c r="E3" s="442"/>
      <c r="F3" s="442"/>
      <c r="G3" s="442"/>
      <c r="H3" s="443"/>
    </row>
    <row r="4" spans="1:8" ht="17.25">
      <c r="A4" s="153"/>
      <c r="B4" s="293"/>
      <c r="C4" s="268"/>
      <c r="D4" s="40"/>
      <c r="E4" s="40"/>
      <c r="F4" s="40"/>
      <c r="G4" s="40"/>
      <c r="H4" s="269"/>
    </row>
    <row r="5" spans="1:8" ht="17.25">
      <c r="A5" s="324"/>
      <c r="B5" s="325"/>
      <c r="C5" s="325"/>
      <c r="D5" s="325"/>
      <c r="E5" s="325"/>
      <c r="F5" s="325"/>
      <c r="G5" s="325"/>
      <c r="H5" s="326"/>
    </row>
    <row r="6" spans="1:8" ht="23.25" customHeight="1">
      <c r="A6" s="320"/>
      <c r="B6" s="322" t="s">
        <v>164</v>
      </c>
      <c r="C6" s="321"/>
      <c r="D6" s="323" t="s">
        <v>165</v>
      </c>
      <c r="E6" s="323"/>
      <c r="F6" s="267"/>
      <c r="G6" s="267"/>
      <c r="H6" s="269"/>
    </row>
    <row r="7" spans="1:8" s="277" customFormat="1" ht="16.5" customHeight="1">
      <c r="A7" s="273"/>
      <c r="B7" s="294">
        <v>1</v>
      </c>
      <c r="C7" s="284"/>
      <c r="D7" s="267" t="s">
        <v>145</v>
      </c>
      <c r="E7" s="267"/>
      <c r="F7" s="267"/>
      <c r="G7" s="275"/>
      <c r="H7" s="276"/>
    </row>
    <row r="8" spans="1:8" s="277" customFormat="1" ht="16.5" customHeight="1">
      <c r="A8" s="273"/>
      <c r="B8" s="295"/>
      <c r="C8" s="284"/>
      <c r="D8" s="267"/>
      <c r="E8" s="267"/>
      <c r="F8" s="267"/>
      <c r="G8" s="267"/>
      <c r="H8" s="276"/>
    </row>
    <row r="9" spans="1:8" s="277" customFormat="1" ht="16.5" customHeight="1">
      <c r="A9" s="273"/>
      <c r="B9" s="296">
        <v>2</v>
      </c>
      <c r="C9" s="284"/>
      <c r="D9" s="267" t="s">
        <v>146</v>
      </c>
      <c r="E9" s="267"/>
      <c r="F9" s="267"/>
      <c r="G9" s="275"/>
      <c r="H9" s="276"/>
    </row>
    <row r="10" spans="1:8" s="277" customFormat="1" ht="16.5" customHeight="1">
      <c r="A10" s="273"/>
      <c r="B10" s="295"/>
      <c r="C10" s="284"/>
      <c r="D10" s="267"/>
      <c r="E10" s="267"/>
      <c r="F10" s="267"/>
      <c r="G10" s="267"/>
      <c r="H10" s="276"/>
    </row>
    <row r="11" spans="1:8" s="277" customFormat="1" ht="16.5" customHeight="1">
      <c r="A11" s="273"/>
      <c r="B11" s="297">
        <v>3</v>
      </c>
      <c r="C11" s="284"/>
      <c r="D11" s="267" t="s">
        <v>147</v>
      </c>
      <c r="E11" s="267"/>
      <c r="F11" s="267"/>
      <c r="G11" s="275"/>
      <c r="H11" s="276"/>
    </row>
    <row r="12" spans="1:8" s="277" customFormat="1" ht="16.5" customHeight="1">
      <c r="A12" s="273"/>
      <c r="B12" s="295"/>
      <c r="C12" s="284"/>
      <c r="D12" s="267"/>
      <c r="E12" s="267"/>
      <c r="F12" s="267"/>
      <c r="G12" s="267"/>
      <c r="H12" s="276"/>
    </row>
    <row r="13" spans="1:8" s="277" customFormat="1" ht="16.5" customHeight="1">
      <c r="A13" s="273"/>
      <c r="B13" s="298">
        <v>4</v>
      </c>
      <c r="C13" s="284"/>
      <c r="D13" s="267" t="s">
        <v>148</v>
      </c>
      <c r="E13" s="267"/>
      <c r="F13" s="267"/>
      <c r="G13" s="275"/>
      <c r="H13" s="276"/>
    </row>
    <row r="14" spans="1:8" s="277" customFormat="1" ht="16.5" customHeight="1">
      <c r="A14" s="273"/>
      <c r="B14" s="295" t="s">
        <v>88</v>
      </c>
      <c r="C14" s="284"/>
      <c r="D14" s="267"/>
      <c r="E14" s="267"/>
      <c r="F14" s="267"/>
      <c r="G14" s="267"/>
      <c r="H14" s="276"/>
    </row>
    <row r="15" spans="1:8" s="277" customFormat="1" ht="16.5" customHeight="1">
      <c r="A15" s="273"/>
      <c r="B15" s="299">
        <v>5</v>
      </c>
      <c r="C15" s="288"/>
      <c r="D15" s="267" t="s">
        <v>151</v>
      </c>
      <c r="E15" s="267"/>
      <c r="F15" s="267"/>
      <c r="G15" s="275"/>
      <c r="H15" s="276"/>
    </row>
    <row r="16" spans="1:8" s="277" customFormat="1" ht="16.5" customHeight="1">
      <c r="A16" s="273"/>
      <c r="B16" s="295"/>
      <c r="C16" s="284"/>
      <c r="D16" s="267"/>
      <c r="E16" s="267"/>
      <c r="F16" s="267"/>
      <c r="G16" s="267"/>
      <c r="H16" s="276"/>
    </row>
    <row r="17" spans="1:8" s="277" customFormat="1" ht="16.5" customHeight="1">
      <c r="A17" s="273"/>
      <c r="B17" s="300">
        <v>6</v>
      </c>
      <c r="C17" s="284"/>
      <c r="D17" s="267" t="s">
        <v>152</v>
      </c>
      <c r="E17" s="267"/>
      <c r="F17" s="267"/>
      <c r="G17" s="267"/>
      <c r="H17" s="276"/>
    </row>
    <row r="18" spans="1:8" s="277" customFormat="1" ht="16.5" customHeight="1">
      <c r="A18" s="273"/>
      <c r="B18" s="295"/>
      <c r="C18" s="284"/>
      <c r="D18" s="267"/>
      <c r="E18" s="267"/>
      <c r="F18" s="267"/>
      <c r="G18" s="267"/>
      <c r="H18" s="276"/>
    </row>
    <row r="19" spans="1:8" s="277" customFormat="1" ht="16.5" customHeight="1">
      <c r="A19" s="273"/>
      <c r="B19" s="301">
        <v>7</v>
      </c>
      <c r="C19" s="284"/>
      <c r="D19" s="267" t="s">
        <v>153</v>
      </c>
      <c r="E19" s="267"/>
      <c r="F19" s="267"/>
      <c r="G19" s="267"/>
      <c r="H19" s="276"/>
    </row>
    <row r="20" spans="1:8" s="277" customFormat="1" ht="16.5" customHeight="1">
      <c r="A20" s="273"/>
      <c r="B20" s="295"/>
      <c r="C20" s="284"/>
      <c r="D20" s="267"/>
      <c r="E20" s="267"/>
      <c r="F20" s="267"/>
      <c r="G20" s="267"/>
      <c r="H20" s="276"/>
    </row>
    <row r="21" spans="1:8" s="277" customFormat="1" ht="16.5" customHeight="1">
      <c r="A21" s="273"/>
      <c r="B21" s="302">
        <v>8</v>
      </c>
      <c r="C21" s="284"/>
      <c r="D21" s="267" t="s">
        <v>150</v>
      </c>
      <c r="E21" s="267"/>
      <c r="F21" s="267"/>
      <c r="G21" s="267"/>
      <c r="H21" s="276"/>
    </row>
    <row r="22" spans="1:8" s="277" customFormat="1" ht="16.5" customHeight="1">
      <c r="A22" s="273"/>
      <c r="B22" s="295"/>
      <c r="C22" s="284"/>
      <c r="D22" s="267"/>
      <c r="E22" s="267"/>
      <c r="F22" s="267"/>
      <c r="G22" s="267"/>
      <c r="H22" s="276"/>
    </row>
    <row r="23" spans="1:8" s="277" customFormat="1" ht="16.5" customHeight="1">
      <c r="A23" s="273"/>
      <c r="B23" s="303">
        <v>9</v>
      </c>
      <c r="C23" s="284"/>
      <c r="D23" s="267" t="s">
        <v>154</v>
      </c>
      <c r="E23" s="267"/>
      <c r="F23" s="267"/>
      <c r="G23" s="267"/>
      <c r="H23" s="276"/>
    </row>
    <row r="24" spans="1:8" s="277" customFormat="1" ht="16.5" customHeight="1">
      <c r="A24" s="273"/>
      <c r="B24" s="295"/>
      <c r="C24" s="284"/>
      <c r="D24" s="267"/>
      <c r="E24" s="267"/>
      <c r="F24" s="267"/>
      <c r="G24" s="267"/>
      <c r="H24" s="276"/>
    </row>
    <row r="25" spans="1:8" s="277" customFormat="1" ht="16.5" customHeight="1">
      <c r="A25" s="273"/>
      <c r="B25" s="304">
        <v>10</v>
      </c>
      <c r="C25" s="284"/>
      <c r="D25" s="267" t="s">
        <v>155</v>
      </c>
      <c r="E25" s="267"/>
      <c r="F25" s="267"/>
      <c r="G25" s="267"/>
      <c r="H25" s="276"/>
    </row>
    <row r="26" spans="1:8" s="277" customFormat="1" ht="16.5" customHeight="1">
      <c r="A26" s="273"/>
      <c r="B26" s="295"/>
      <c r="C26" s="284"/>
      <c r="D26" s="267"/>
      <c r="E26" s="267"/>
      <c r="F26" s="267"/>
      <c r="G26" s="267"/>
      <c r="H26" s="276"/>
    </row>
    <row r="27" spans="1:8" s="277" customFormat="1" ht="16.5" customHeight="1">
      <c r="A27" s="273"/>
      <c r="B27" s="305">
        <v>11</v>
      </c>
      <c r="C27" s="284"/>
      <c r="D27" s="267" t="s">
        <v>156</v>
      </c>
      <c r="E27" s="267"/>
      <c r="F27" s="267"/>
      <c r="G27" s="267"/>
      <c r="H27" s="276"/>
    </row>
    <row r="28" spans="1:8" s="277" customFormat="1" ht="16.5" customHeight="1">
      <c r="A28" s="273"/>
      <c r="B28" s="295"/>
      <c r="C28" s="284"/>
      <c r="D28" s="267"/>
      <c r="E28" s="267"/>
      <c r="F28" s="267"/>
      <c r="G28" s="267"/>
      <c r="H28" s="276"/>
    </row>
    <row r="29" spans="1:8" s="277" customFormat="1" ht="16.5" customHeight="1">
      <c r="A29" s="273"/>
      <c r="B29" s="307">
        <v>12</v>
      </c>
      <c r="C29" s="284"/>
      <c r="D29" s="267" t="s">
        <v>157</v>
      </c>
      <c r="E29" s="267"/>
      <c r="F29" s="267"/>
      <c r="G29" s="267"/>
      <c r="H29" s="276"/>
    </row>
    <row r="30" spans="1:8" s="277" customFormat="1" ht="16.5" customHeight="1">
      <c r="A30" s="278"/>
      <c r="B30" s="306"/>
      <c r="C30" s="289"/>
      <c r="D30" s="279"/>
      <c r="E30" s="279"/>
      <c r="F30" s="279"/>
      <c r="G30" s="279"/>
      <c r="H30" s="280"/>
    </row>
    <row r="31" spans="1:8" s="277" customFormat="1" ht="16.5" customHeight="1">
      <c r="A31" s="273"/>
      <c r="B31" s="314">
        <v>13</v>
      </c>
      <c r="C31" s="290"/>
      <c r="D31" s="267" t="s">
        <v>158</v>
      </c>
      <c r="E31" s="267"/>
      <c r="F31" s="267"/>
      <c r="G31" s="267"/>
      <c r="H31" s="276"/>
    </row>
    <row r="32" spans="1:8" s="277" customFormat="1" ht="16.5" customHeight="1">
      <c r="A32" s="273"/>
      <c r="B32" s="295"/>
      <c r="C32" s="284"/>
      <c r="D32" s="267"/>
      <c r="E32" s="267"/>
      <c r="F32" s="267"/>
      <c r="G32" s="267"/>
      <c r="H32" s="276"/>
    </row>
    <row r="33" spans="1:8" s="277" customFormat="1" ht="16.5" customHeight="1">
      <c r="A33" s="273"/>
      <c r="B33" s="308">
        <v>14</v>
      </c>
      <c r="C33" s="284"/>
      <c r="D33" s="267" t="s">
        <v>159</v>
      </c>
      <c r="E33" s="267"/>
      <c r="F33" s="267"/>
      <c r="G33" s="267"/>
      <c r="H33" s="276"/>
    </row>
    <row r="34" spans="1:8" s="277" customFormat="1" ht="16.5" customHeight="1">
      <c r="A34" s="281"/>
      <c r="B34" s="295"/>
      <c r="C34" s="284"/>
      <c r="D34" s="282"/>
      <c r="E34" s="282"/>
      <c r="F34" s="282"/>
      <c r="G34" s="282"/>
      <c r="H34" s="283"/>
    </row>
    <row r="35" spans="1:8" s="277" customFormat="1" ht="16.5" customHeight="1">
      <c r="A35" s="285"/>
      <c r="B35" s="309">
        <v>15</v>
      </c>
      <c r="C35" s="284"/>
      <c r="D35" s="286" t="s">
        <v>162</v>
      </c>
      <c r="E35" s="286" t="s">
        <v>163</v>
      </c>
      <c r="F35" s="286"/>
      <c r="G35" s="286"/>
      <c r="H35" s="287"/>
    </row>
    <row r="36" spans="1:8" s="277" customFormat="1" ht="16.5" customHeight="1">
      <c r="A36" s="281"/>
      <c r="B36" s="310"/>
      <c r="C36" s="291"/>
      <c r="D36" s="282"/>
      <c r="E36" s="282"/>
      <c r="F36" s="282"/>
      <c r="G36" s="282"/>
      <c r="H36" s="283"/>
    </row>
    <row r="37" spans="1:8" s="277" customFormat="1" ht="16.5" customHeight="1">
      <c r="A37" s="273"/>
      <c r="B37" s="311">
        <v>16</v>
      </c>
      <c r="C37" s="290"/>
      <c r="D37" s="267" t="s">
        <v>160</v>
      </c>
      <c r="E37" s="267"/>
      <c r="F37" s="267"/>
      <c r="G37" s="267"/>
      <c r="H37" s="276"/>
    </row>
    <row r="38" spans="1:8" s="277" customFormat="1" ht="16.5" customHeight="1">
      <c r="A38" s="273"/>
      <c r="B38" s="295"/>
      <c r="C38" s="284"/>
      <c r="D38" s="267"/>
      <c r="E38" s="267"/>
      <c r="F38" s="267"/>
      <c r="G38" s="267"/>
      <c r="H38" s="276"/>
    </row>
    <row r="39" spans="1:8" s="277" customFormat="1" ht="16.5" customHeight="1">
      <c r="A39" s="273"/>
      <c r="B39" s="312">
        <v>17</v>
      </c>
      <c r="C39" s="290"/>
      <c r="D39" s="267" t="s">
        <v>161</v>
      </c>
      <c r="E39" s="267"/>
      <c r="F39" s="267"/>
      <c r="G39" s="267"/>
      <c r="H39" s="276"/>
    </row>
    <row r="40" spans="1:8" s="277" customFormat="1" ht="16.5" customHeight="1">
      <c r="A40" s="273"/>
      <c r="B40" s="312"/>
      <c r="C40" s="290"/>
      <c r="D40" s="267"/>
      <c r="E40" s="267"/>
      <c r="F40" s="267"/>
      <c r="G40" s="267"/>
      <c r="H40" s="276"/>
    </row>
    <row r="41" spans="1:8" s="277" customFormat="1" ht="16.5" customHeight="1">
      <c r="A41" s="273"/>
      <c r="B41" s="295"/>
      <c r="C41" s="274"/>
      <c r="D41" s="267"/>
      <c r="E41" s="267"/>
      <c r="F41" s="267"/>
      <c r="G41" s="267"/>
      <c r="H41" s="276"/>
    </row>
    <row r="42" spans="1:8" s="277" customFormat="1" ht="29.25" customHeight="1">
      <c r="A42" s="445" t="s">
        <v>166</v>
      </c>
      <c r="B42" s="446"/>
      <c r="C42" s="446"/>
      <c r="D42" s="446"/>
      <c r="E42" s="446"/>
      <c r="F42" s="446"/>
      <c r="G42" s="446"/>
      <c r="H42" s="447"/>
    </row>
    <row r="43" spans="1:8" s="277" customFormat="1" ht="14.25">
      <c r="A43" s="315"/>
      <c r="B43" s="316"/>
      <c r="C43" s="317"/>
      <c r="D43" s="318"/>
      <c r="E43" s="318"/>
      <c r="F43" s="318"/>
      <c r="G43" s="318"/>
      <c r="H43" s="319"/>
    </row>
    <row r="44" spans="1:8" s="271" customFormat="1" ht="17.25">
      <c r="A44" s="270"/>
      <c r="B44" s="293"/>
      <c r="C44" s="268"/>
      <c r="D44" s="270"/>
      <c r="E44" s="270"/>
      <c r="F44" s="270"/>
      <c r="G44" s="270"/>
      <c r="H44" s="270"/>
    </row>
    <row r="45" spans="1:8" s="271" customFormat="1" ht="17.25">
      <c r="A45" s="270"/>
      <c r="B45" s="293"/>
      <c r="C45" s="268"/>
      <c r="D45" s="270"/>
      <c r="E45" s="270"/>
      <c r="F45" s="270"/>
      <c r="G45" s="270"/>
      <c r="H45" s="270"/>
    </row>
    <row r="46" spans="1:8" s="271" customFormat="1" ht="17.25">
      <c r="A46" s="270"/>
      <c r="B46" s="293"/>
      <c r="C46" s="268"/>
      <c r="D46" s="270"/>
      <c r="E46" s="270"/>
      <c r="F46" s="270"/>
      <c r="G46" s="270"/>
      <c r="H46" s="270"/>
    </row>
    <row r="47" spans="1:8" s="271" customFormat="1" ht="17.25">
      <c r="A47" s="270"/>
      <c r="B47" s="293"/>
      <c r="C47" s="268"/>
      <c r="D47" s="270"/>
      <c r="E47" s="270"/>
      <c r="F47" s="270"/>
      <c r="G47" s="270"/>
      <c r="H47" s="270"/>
    </row>
    <row r="48" spans="1:8" s="271" customFormat="1" ht="17.25">
      <c r="A48" s="270"/>
      <c r="B48" s="293"/>
      <c r="C48" s="268"/>
      <c r="D48" s="270"/>
      <c r="E48" s="270"/>
      <c r="F48" s="270"/>
      <c r="G48" s="270"/>
      <c r="H48" s="270"/>
    </row>
    <row r="49" spans="1:8" s="271" customFormat="1" ht="17.25">
      <c r="A49" s="270"/>
      <c r="B49" s="293"/>
      <c r="C49" s="268"/>
      <c r="D49" s="270"/>
      <c r="E49" s="270"/>
      <c r="F49" s="270"/>
      <c r="G49" s="270"/>
      <c r="H49" s="270"/>
    </row>
    <row r="50" spans="1:8" s="271" customFormat="1" ht="17.25">
      <c r="A50" s="270"/>
      <c r="B50" s="293"/>
      <c r="C50" s="268"/>
      <c r="D50" s="270"/>
      <c r="E50" s="270"/>
      <c r="F50" s="270"/>
      <c r="G50" s="270"/>
      <c r="H50" s="270"/>
    </row>
    <row r="51" spans="1:8" s="271" customFormat="1" ht="17.25">
      <c r="A51" s="270"/>
      <c r="B51" s="293"/>
      <c r="C51" s="268"/>
      <c r="D51" s="270"/>
      <c r="E51" s="270"/>
      <c r="F51" s="270"/>
      <c r="G51" s="270"/>
      <c r="H51" s="270"/>
    </row>
    <row r="52" spans="1:8" s="271" customFormat="1" ht="17.25">
      <c r="A52" s="270"/>
      <c r="B52" s="293"/>
      <c r="C52" s="268"/>
      <c r="D52" s="270"/>
      <c r="E52" s="270"/>
      <c r="F52" s="270"/>
      <c r="G52" s="270"/>
      <c r="H52" s="270"/>
    </row>
    <row r="53" spans="1:8" s="271" customFormat="1" ht="17.25">
      <c r="A53" s="270"/>
      <c r="B53" s="293"/>
      <c r="C53" s="268"/>
      <c r="D53" s="270"/>
      <c r="E53" s="270"/>
      <c r="F53" s="270"/>
      <c r="G53" s="270"/>
      <c r="H53" s="270"/>
    </row>
    <row r="54" spans="1:8" s="271" customFormat="1" ht="17.25">
      <c r="A54" s="270"/>
      <c r="B54" s="293"/>
      <c r="C54" s="268"/>
      <c r="D54" s="270"/>
      <c r="E54" s="270"/>
      <c r="F54" s="270"/>
      <c r="G54" s="270"/>
      <c r="H54" s="270"/>
    </row>
    <row r="55" spans="2:3" s="271" customFormat="1" ht="17.25">
      <c r="B55" s="313"/>
      <c r="C55" s="272"/>
    </row>
    <row r="56" spans="2:3" s="271" customFormat="1" ht="17.25">
      <c r="B56" s="313"/>
      <c r="C56" s="272"/>
    </row>
    <row r="57" spans="2:3" s="271" customFormat="1" ht="17.25">
      <c r="B57" s="313"/>
      <c r="C57" s="272"/>
    </row>
    <row r="58" spans="2:3" s="271" customFormat="1" ht="17.25">
      <c r="B58" s="313"/>
      <c r="C58" s="272"/>
    </row>
    <row r="59" spans="2:3" s="271" customFormat="1" ht="17.25">
      <c r="B59" s="313"/>
      <c r="C59" s="272"/>
    </row>
    <row r="60" spans="2:3" s="271" customFormat="1" ht="17.25">
      <c r="B60" s="313"/>
      <c r="C60" s="272"/>
    </row>
    <row r="61" spans="2:3" s="271" customFormat="1" ht="17.25">
      <c r="B61" s="313"/>
      <c r="C61" s="272"/>
    </row>
    <row r="62" spans="2:3" s="271" customFormat="1" ht="17.25">
      <c r="B62" s="313"/>
      <c r="C62" s="272"/>
    </row>
    <row r="63" spans="2:3" s="271" customFormat="1" ht="17.25">
      <c r="B63" s="313"/>
      <c r="C63" s="272"/>
    </row>
    <row r="64" spans="2:3" s="271" customFormat="1" ht="17.25">
      <c r="B64" s="313"/>
      <c r="C64" s="272"/>
    </row>
    <row r="65" spans="2:3" s="271" customFormat="1" ht="17.25">
      <c r="B65" s="313"/>
      <c r="C65" s="272"/>
    </row>
    <row r="66" spans="2:3" s="271" customFormat="1" ht="17.25">
      <c r="B66" s="313"/>
      <c r="C66" s="272"/>
    </row>
    <row r="67" spans="2:3" s="271" customFormat="1" ht="17.25">
      <c r="B67" s="313"/>
      <c r="C67" s="272"/>
    </row>
    <row r="68" spans="2:3" s="271" customFormat="1" ht="17.25">
      <c r="B68" s="313"/>
      <c r="C68" s="272"/>
    </row>
    <row r="69" spans="2:3" s="271" customFormat="1" ht="17.25">
      <c r="B69" s="313"/>
      <c r="C69" s="272"/>
    </row>
    <row r="70" spans="2:3" s="271" customFormat="1" ht="17.25">
      <c r="B70" s="313"/>
      <c r="C70" s="272"/>
    </row>
    <row r="71" spans="2:3" s="271" customFormat="1" ht="17.25">
      <c r="B71" s="313"/>
      <c r="C71" s="272"/>
    </row>
    <row r="72" spans="2:3" s="271" customFormat="1" ht="17.25">
      <c r="B72" s="313"/>
      <c r="C72" s="272"/>
    </row>
    <row r="73" spans="2:3" s="271" customFormat="1" ht="17.25">
      <c r="B73" s="313"/>
      <c r="C73" s="272"/>
    </row>
    <row r="74" spans="2:3" s="271" customFormat="1" ht="17.25">
      <c r="B74" s="313"/>
      <c r="C74" s="272"/>
    </row>
    <row r="75" spans="2:3" s="271" customFormat="1" ht="17.25">
      <c r="B75" s="313"/>
      <c r="C75" s="272"/>
    </row>
    <row r="76" spans="2:3" s="271" customFormat="1" ht="17.25">
      <c r="B76" s="313"/>
      <c r="C76" s="272"/>
    </row>
    <row r="77" spans="2:3" s="271" customFormat="1" ht="17.25">
      <c r="B77" s="313"/>
      <c r="C77" s="272"/>
    </row>
    <row r="78" spans="2:3" s="271" customFormat="1" ht="17.25">
      <c r="B78" s="313"/>
      <c r="C78" s="272"/>
    </row>
    <row r="79" spans="2:3" s="271" customFormat="1" ht="17.25">
      <c r="B79" s="313"/>
      <c r="C79" s="272"/>
    </row>
    <row r="80" spans="2:3" s="271" customFormat="1" ht="17.25">
      <c r="B80" s="313"/>
      <c r="C80" s="272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62"/>
      <c r="B1" s="463"/>
      <c r="C1" s="463"/>
      <c r="D1" s="463"/>
      <c r="E1" s="463"/>
      <c r="F1" s="463"/>
      <c r="G1" s="463"/>
      <c r="H1" s="48"/>
      <c r="I1" s="48"/>
    </row>
    <row r="19" ht="13.5">
      <c r="I19" s="57"/>
    </row>
    <row r="20" ht="14.25" thickBot="1"/>
    <row r="21" spans="1:7" ht="13.5">
      <c r="A21" s="101" t="s">
        <v>61</v>
      </c>
      <c r="B21" s="102" t="s">
        <v>62</v>
      </c>
      <c r="C21" s="83" t="s">
        <v>209</v>
      </c>
      <c r="D21" s="83" t="s">
        <v>195</v>
      </c>
      <c r="E21" s="102" t="s">
        <v>55</v>
      </c>
      <c r="F21" s="102" t="s">
        <v>63</v>
      </c>
      <c r="G21" s="103" t="s">
        <v>84</v>
      </c>
    </row>
    <row r="22" spans="1:7" ht="13.5">
      <c r="A22" s="104">
        <v>1</v>
      </c>
      <c r="B22" s="177" t="s">
        <v>186</v>
      </c>
      <c r="C22" s="9">
        <v>30611</v>
      </c>
      <c r="D22" s="9">
        <v>29093</v>
      </c>
      <c r="E22" s="119">
        <v>108.9</v>
      </c>
      <c r="F22" s="43">
        <f>SUM(C22/D22*100)</f>
        <v>105.2177499742206</v>
      </c>
      <c r="G22" s="105"/>
    </row>
    <row r="23" spans="1:7" ht="13.5">
      <c r="A23" s="104">
        <v>2</v>
      </c>
      <c r="B23" s="177" t="s">
        <v>170</v>
      </c>
      <c r="C23" s="9">
        <v>11875</v>
      </c>
      <c r="D23" s="9">
        <v>9482</v>
      </c>
      <c r="E23" s="119">
        <v>170.9</v>
      </c>
      <c r="F23" s="43">
        <f>SUM(C23/D23*100)</f>
        <v>125.23729171060958</v>
      </c>
      <c r="G23" s="105"/>
    </row>
    <row r="24" spans="1:7" ht="13.5">
      <c r="A24" s="104">
        <v>3</v>
      </c>
      <c r="B24" s="177" t="s">
        <v>172</v>
      </c>
      <c r="C24" s="9">
        <v>9708</v>
      </c>
      <c r="D24" s="9">
        <v>10038</v>
      </c>
      <c r="E24" s="119">
        <v>99.8</v>
      </c>
      <c r="F24" s="43">
        <f aca="true" t="shared" si="0" ref="F24:F32">SUM(C24/D24*100)</f>
        <v>96.71249252839212</v>
      </c>
      <c r="G24" s="105"/>
    </row>
    <row r="25" spans="1:7" ht="13.5">
      <c r="A25" s="104">
        <v>4</v>
      </c>
      <c r="B25" s="425" t="s">
        <v>174</v>
      </c>
      <c r="C25" s="9">
        <v>5406</v>
      </c>
      <c r="D25" s="9">
        <v>5374</v>
      </c>
      <c r="E25" s="119">
        <v>90.9</v>
      </c>
      <c r="F25" s="43">
        <f t="shared" si="0"/>
        <v>100.5954596203945</v>
      </c>
      <c r="G25" s="105"/>
    </row>
    <row r="26" spans="1:7" ht="13.5" customHeight="1">
      <c r="A26" s="104">
        <v>5</v>
      </c>
      <c r="B26" s="428" t="s">
        <v>177</v>
      </c>
      <c r="C26" s="9">
        <v>5359</v>
      </c>
      <c r="D26" s="9">
        <v>3543</v>
      </c>
      <c r="E26" s="119">
        <v>84.1</v>
      </c>
      <c r="F26" s="43">
        <f t="shared" si="0"/>
        <v>151.25599774202655</v>
      </c>
      <c r="G26" s="105"/>
    </row>
    <row r="27" spans="1:7" ht="13.5" customHeight="1">
      <c r="A27" s="104">
        <v>6</v>
      </c>
      <c r="B27" s="177" t="s">
        <v>182</v>
      </c>
      <c r="C27" s="9">
        <v>5347</v>
      </c>
      <c r="D27" s="9">
        <v>5890</v>
      </c>
      <c r="E27" s="119">
        <v>104.1</v>
      </c>
      <c r="F27" s="43">
        <f t="shared" si="0"/>
        <v>90.78098471986418</v>
      </c>
      <c r="G27" s="105"/>
    </row>
    <row r="28" spans="1:7" ht="13.5" customHeight="1">
      <c r="A28" s="104">
        <v>7</v>
      </c>
      <c r="B28" s="177" t="s">
        <v>120</v>
      </c>
      <c r="C28" s="110">
        <v>5234</v>
      </c>
      <c r="D28" s="110">
        <v>3897</v>
      </c>
      <c r="E28" s="119">
        <v>95</v>
      </c>
      <c r="F28" s="43">
        <f t="shared" si="0"/>
        <v>134.30844239158327</v>
      </c>
      <c r="G28" s="105"/>
    </row>
    <row r="29" spans="1:7" ht="13.5" customHeight="1">
      <c r="A29" s="104">
        <v>8</v>
      </c>
      <c r="B29" s="177" t="s">
        <v>183</v>
      </c>
      <c r="C29" s="110">
        <v>5189</v>
      </c>
      <c r="D29" s="110">
        <v>4888</v>
      </c>
      <c r="E29" s="119">
        <v>102.2</v>
      </c>
      <c r="F29" s="43">
        <f t="shared" si="0"/>
        <v>106.15793780687397</v>
      </c>
      <c r="G29" s="105"/>
    </row>
    <row r="30" spans="1:7" ht="13.5" customHeight="1">
      <c r="A30" s="104">
        <v>9</v>
      </c>
      <c r="B30" s="177" t="s">
        <v>167</v>
      </c>
      <c r="C30" s="110">
        <v>5106</v>
      </c>
      <c r="D30" s="110">
        <v>5025</v>
      </c>
      <c r="E30" s="119">
        <v>96.3</v>
      </c>
      <c r="F30" s="43">
        <f t="shared" si="0"/>
        <v>101.61194029850746</v>
      </c>
      <c r="G30" s="105"/>
    </row>
    <row r="31" spans="1:7" ht="13.5" customHeight="1" thickBot="1">
      <c r="A31" s="106">
        <v>10</v>
      </c>
      <c r="B31" s="177" t="s">
        <v>227</v>
      </c>
      <c r="C31" s="107">
        <v>3392</v>
      </c>
      <c r="D31" s="107">
        <v>4708</v>
      </c>
      <c r="E31" s="120">
        <v>112.8</v>
      </c>
      <c r="F31" s="43">
        <f t="shared" si="0"/>
        <v>72.04757858963467</v>
      </c>
      <c r="G31" s="108"/>
    </row>
    <row r="32" spans="1:7" ht="13.5" customHeight="1" thickBot="1">
      <c r="A32" s="89"/>
      <c r="B32" s="90" t="s">
        <v>80</v>
      </c>
      <c r="C32" s="91">
        <v>99990</v>
      </c>
      <c r="D32" s="91">
        <v>92523</v>
      </c>
      <c r="E32" s="92">
        <v>107.8</v>
      </c>
      <c r="F32" s="116">
        <f t="shared" si="0"/>
        <v>108.07042573198015</v>
      </c>
      <c r="G32" s="131">
        <v>92.3</v>
      </c>
    </row>
    <row r="33" ht="13.5" customHeight="1"/>
    <row r="34" ht="13.5" customHeight="1">
      <c r="C34">
        <v>105912</v>
      </c>
    </row>
    <row r="35" ht="13.5" customHeight="1">
      <c r="J35" s="65"/>
    </row>
    <row r="36" ht="13.5" customHeight="1"/>
    <row r="52" ht="14.25" thickBot="1"/>
    <row r="53" spans="1:7" ht="13.5">
      <c r="A53" s="101" t="s">
        <v>61</v>
      </c>
      <c r="B53" s="102" t="s">
        <v>62</v>
      </c>
      <c r="C53" s="83" t="s">
        <v>209</v>
      </c>
      <c r="D53" s="83" t="s">
        <v>195</v>
      </c>
      <c r="E53" s="102" t="s">
        <v>55</v>
      </c>
      <c r="F53" s="102" t="s">
        <v>63</v>
      </c>
      <c r="G53" s="103" t="s">
        <v>84</v>
      </c>
    </row>
    <row r="54" spans="1:7" ht="13.5">
      <c r="A54" s="104">
        <v>1</v>
      </c>
      <c r="B54" s="177" t="s">
        <v>115</v>
      </c>
      <c r="C54" s="9">
        <v>166859</v>
      </c>
      <c r="D54" s="9">
        <v>168307</v>
      </c>
      <c r="E54" s="43">
        <v>99.8</v>
      </c>
      <c r="F54" s="43">
        <f aca="true" t="shared" si="1" ref="F54:F64">SUM(C54/D54*100)</f>
        <v>99.13966739351304</v>
      </c>
      <c r="G54" s="105"/>
    </row>
    <row r="55" spans="1:7" ht="13.5">
      <c r="A55" s="104">
        <v>2</v>
      </c>
      <c r="B55" s="177" t="s">
        <v>185</v>
      </c>
      <c r="C55" s="9">
        <v>21030</v>
      </c>
      <c r="D55" s="9">
        <v>19572</v>
      </c>
      <c r="E55" s="43">
        <v>91.5</v>
      </c>
      <c r="F55" s="43">
        <f t="shared" si="1"/>
        <v>107.44941753525445</v>
      </c>
      <c r="G55" s="105"/>
    </row>
    <row r="56" spans="1:7" ht="13.5">
      <c r="A56" s="104">
        <v>3</v>
      </c>
      <c r="B56" s="177" t="s">
        <v>175</v>
      </c>
      <c r="C56" s="9">
        <v>18164</v>
      </c>
      <c r="D56" s="9">
        <v>16066</v>
      </c>
      <c r="E56" s="43">
        <v>114.5</v>
      </c>
      <c r="F56" s="43">
        <f t="shared" si="1"/>
        <v>113.05863313830449</v>
      </c>
      <c r="G56" s="105"/>
    </row>
    <row r="57" spans="1:7" ht="13.5">
      <c r="A57" s="104">
        <v>4</v>
      </c>
      <c r="B57" s="177" t="s">
        <v>172</v>
      </c>
      <c r="C57" s="9">
        <v>16029</v>
      </c>
      <c r="D57" s="9">
        <v>17706</v>
      </c>
      <c r="E57" s="43">
        <v>105.8</v>
      </c>
      <c r="F57" s="43">
        <f t="shared" si="1"/>
        <v>90.52863436123349</v>
      </c>
      <c r="G57" s="105"/>
    </row>
    <row r="58" spans="1:7" ht="13.5">
      <c r="A58" s="104">
        <v>5</v>
      </c>
      <c r="B58" s="178" t="s">
        <v>182</v>
      </c>
      <c r="C58" s="9">
        <v>10402</v>
      </c>
      <c r="D58" s="9">
        <v>8422</v>
      </c>
      <c r="E58" s="43">
        <v>103.4</v>
      </c>
      <c r="F58" s="43">
        <f t="shared" si="1"/>
        <v>123.5098551412966</v>
      </c>
      <c r="G58" s="105"/>
    </row>
    <row r="59" spans="1:7" ht="13.5">
      <c r="A59" s="104">
        <v>6</v>
      </c>
      <c r="B59" s="178" t="s">
        <v>174</v>
      </c>
      <c r="C59" s="9">
        <v>6412</v>
      </c>
      <c r="D59" s="9">
        <v>4100</v>
      </c>
      <c r="E59" s="43">
        <v>99.2</v>
      </c>
      <c r="F59" s="43">
        <f t="shared" si="1"/>
        <v>156.39024390243904</v>
      </c>
      <c r="G59" s="105"/>
    </row>
    <row r="60" spans="1:7" ht="13.5">
      <c r="A60" s="104">
        <v>7</v>
      </c>
      <c r="B60" s="178" t="s">
        <v>167</v>
      </c>
      <c r="C60" s="9">
        <v>5165</v>
      </c>
      <c r="D60" s="9">
        <v>7160</v>
      </c>
      <c r="E60" s="154">
        <v>104.4</v>
      </c>
      <c r="F60" s="43">
        <f t="shared" si="1"/>
        <v>72.13687150837988</v>
      </c>
      <c r="G60" s="105"/>
    </row>
    <row r="61" spans="1:7" ht="13.5">
      <c r="A61" s="104">
        <v>8</v>
      </c>
      <c r="B61" s="178" t="s">
        <v>120</v>
      </c>
      <c r="C61" s="9">
        <v>4957</v>
      </c>
      <c r="D61" s="9">
        <v>4084</v>
      </c>
      <c r="E61" s="43">
        <v>103.4</v>
      </c>
      <c r="F61" s="43">
        <f t="shared" si="1"/>
        <v>121.37610186092067</v>
      </c>
      <c r="G61" s="105"/>
    </row>
    <row r="62" spans="1:7" ht="13.5">
      <c r="A62" s="104">
        <v>9</v>
      </c>
      <c r="B62" s="178" t="s">
        <v>238</v>
      </c>
      <c r="C62" s="9">
        <v>3048</v>
      </c>
      <c r="D62" s="9">
        <v>493</v>
      </c>
      <c r="E62" s="43">
        <v>143.7</v>
      </c>
      <c r="F62" s="43">
        <f t="shared" si="1"/>
        <v>618.2555780933063</v>
      </c>
      <c r="G62" s="105"/>
    </row>
    <row r="63" spans="1:8" ht="14.25" thickBot="1">
      <c r="A63" s="109">
        <v>10</v>
      </c>
      <c r="B63" s="178" t="s">
        <v>183</v>
      </c>
      <c r="C63" s="110">
        <v>2662</v>
      </c>
      <c r="D63" s="110">
        <v>5060</v>
      </c>
      <c r="E63" s="111">
        <v>109.2</v>
      </c>
      <c r="F63" s="43">
        <f t="shared" si="1"/>
        <v>52.60869565217391</v>
      </c>
      <c r="G63" s="113"/>
      <c r="H63" s="21"/>
    </row>
    <row r="64" spans="1:7" ht="14.25" thickBot="1">
      <c r="A64" s="89"/>
      <c r="B64" s="114" t="s">
        <v>83</v>
      </c>
      <c r="C64" s="115">
        <v>268382</v>
      </c>
      <c r="D64" s="115">
        <v>270430</v>
      </c>
      <c r="E64" s="116">
        <v>100.8</v>
      </c>
      <c r="F64" s="116">
        <f t="shared" si="1"/>
        <v>99.24268757164516</v>
      </c>
      <c r="G64" s="131">
        <v>59.4</v>
      </c>
    </row>
    <row r="67" spans="2:6" ht="13.5">
      <c r="B67" s="69"/>
      <c r="C67" s="32"/>
      <c r="D67" s="32"/>
      <c r="E67" s="71"/>
      <c r="F67" s="72"/>
    </row>
    <row r="68" spans="2:6" ht="13.5">
      <c r="B68" s="69"/>
      <c r="C68" s="32"/>
      <c r="D68" s="32"/>
      <c r="F68" s="72"/>
    </row>
    <row r="69" spans="2:6" ht="13.5">
      <c r="B69" s="70"/>
      <c r="C69" s="32"/>
      <c r="D69" s="32"/>
      <c r="F69" s="72"/>
    </row>
    <row r="70" spans="2:6" ht="13.5">
      <c r="B70" s="69"/>
      <c r="C70" s="32"/>
      <c r="D70" s="32"/>
      <c r="F70" s="72"/>
    </row>
    <row r="71" spans="2:6" ht="13.5">
      <c r="B71" s="70"/>
      <c r="C71" s="32"/>
      <c r="D71" s="32"/>
      <c r="F71" s="72"/>
    </row>
    <row r="72" spans="2:6" ht="13.5">
      <c r="B72" s="69"/>
      <c r="C72" s="32"/>
      <c r="D72" s="32"/>
      <c r="F72" s="72"/>
    </row>
    <row r="73" spans="2:6" ht="13.5">
      <c r="B73" s="69"/>
      <c r="C73" s="32"/>
      <c r="D73" s="32"/>
      <c r="F73" s="72"/>
    </row>
    <row r="74" spans="2:6" ht="13.5">
      <c r="B74" s="69"/>
      <c r="C74" s="32"/>
      <c r="D74" s="32"/>
      <c r="F74" s="72"/>
    </row>
    <row r="75" spans="2:6" ht="13.5">
      <c r="B75" s="1"/>
      <c r="C75" s="32"/>
      <c r="D75" s="32"/>
      <c r="F75" s="72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1" t="s">
        <v>61</v>
      </c>
      <c r="B21" s="102" t="s">
        <v>62</v>
      </c>
      <c r="C21" s="83" t="s">
        <v>209</v>
      </c>
      <c r="D21" s="83" t="s">
        <v>195</v>
      </c>
      <c r="E21" s="102" t="s">
        <v>55</v>
      </c>
      <c r="F21" s="102" t="s">
        <v>63</v>
      </c>
      <c r="G21" s="103" t="s">
        <v>84</v>
      </c>
    </row>
    <row r="22" spans="1:7" ht="13.5">
      <c r="A22" s="28">
        <v>1</v>
      </c>
      <c r="B22" s="177" t="s">
        <v>169</v>
      </c>
      <c r="C22" s="9">
        <v>62553</v>
      </c>
      <c r="D22" s="9">
        <v>43328</v>
      </c>
      <c r="E22" s="43">
        <v>103.1</v>
      </c>
      <c r="F22" s="43">
        <f>SUM(C22/D22*100)</f>
        <v>144.37084564254062</v>
      </c>
      <c r="G22" s="105"/>
    </row>
    <row r="23" spans="1:7" ht="13.5">
      <c r="A23" s="28">
        <v>2</v>
      </c>
      <c r="B23" s="177" t="s">
        <v>184</v>
      </c>
      <c r="C23" s="9">
        <v>40410</v>
      </c>
      <c r="D23" s="9">
        <v>37252</v>
      </c>
      <c r="E23" s="43">
        <v>91.3</v>
      </c>
      <c r="F23" s="43">
        <f aca="true" t="shared" si="0" ref="F23:F32">SUM(C23/D23*100)</f>
        <v>108.47739718672823</v>
      </c>
      <c r="G23" s="105"/>
    </row>
    <row r="24" spans="1:7" ht="13.5" customHeight="1">
      <c r="A24" s="28">
        <v>3</v>
      </c>
      <c r="B24" s="177" t="s">
        <v>181</v>
      </c>
      <c r="C24" s="9">
        <v>38160</v>
      </c>
      <c r="D24" s="9">
        <v>41491</v>
      </c>
      <c r="E24" s="43">
        <v>98</v>
      </c>
      <c r="F24" s="43">
        <f t="shared" si="0"/>
        <v>91.9717529102697</v>
      </c>
      <c r="G24" s="105"/>
    </row>
    <row r="25" spans="1:7" ht="13.5">
      <c r="A25" s="28">
        <v>4</v>
      </c>
      <c r="B25" s="177" t="s">
        <v>167</v>
      </c>
      <c r="C25" s="9">
        <v>29045</v>
      </c>
      <c r="D25" s="9">
        <v>25644</v>
      </c>
      <c r="E25" s="43">
        <v>117.2</v>
      </c>
      <c r="F25" s="43">
        <f t="shared" si="0"/>
        <v>113.26236156605833</v>
      </c>
      <c r="G25" s="105"/>
    </row>
    <row r="26" spans="1:7" ht="13.5">
      <c r="A26" s="28">
        <v>5</v>
      </c>
      <c r="B26" s="177" t="s">
        <v>171</v>
      </c>
      <c r="C26" s="9">
        <v>28728</v>
      </c>
      <c r="D26" s="9">
        <v>30779</v>
      </c>
      <c r="E26" s="43">
        <v>95.1</v>
      </c>
      <c r="F26" s="43">
        <f t="shared" si="0"/>
        <v>93.33636570388902</v>
      </c>
      <c r="G26" s="105"/>
    </row>
    <row r="27" spans="1:7" ht="13.5" customHeight="1">
      <c r="A27" s="28">
        <v>6</v>
      </c>
      <c r="B27" s="177" t="s">
        <v>120</v>
      </c>
      <c r="C27" s="9">
        <v>24993</v>
      </c>
      <c r="D27" s="9">
        <v>25278</v>
      </c>
      <c r="E27" s="43">
        <v>114.9</v>
      </c>
      <c r="F27" s="43">
        <f t="shared" si="0"/>
        <v>98.87253738428673</v>
      </c>
      <c r="G27" s="105"/>
    </row>
    <row r="28" spans="1:7" ht="13.5" customHeight="1">
      <c r="A28" s="28">
        <v>7</v>
      </c>
      <c r="B28" s="178" t="s">
        <v>170</v>
      </c>
      <c r="C28" s="9">
        <v>22255</v>
      </c>
      <c r="D28" s="9">
        <v>23618</v>
      </c>
      <c r="E28" s="43">
        <v>91.1</v>
      </c>
      <c r="F28" s="43">
        <f t="shared" si="0"/>
        <v>94.22897789821323</v>
      </c>
      <c r="G28" s="105"/>
    </row>
    <row r="29" spans="1:7" ht="13.5">
      <c r="A29" s="28">
        <v>8</v>
      </c>
      <c r="B29" s="178" t="s">
        <v>175</v>
      </c>
      <c r="C29" s="9">
        <v>20535</v>
      </c>
      <c r="D29" s="9">
        <v>11813</v>
      </c>
      <c r="E29" s="43">
        <v>139.5</v>
      </c>
      <c r="F29" s="43">
        <f t="shared" si="0"/>
        <v>173.83391179209346</v>
      </c>
      <c r="G29" s="105"/>
    </row>
    <row r="30" spans="1:7" ht="13.5">
      <c r="A30" s="28">
        <v>9</v>
      </c>
      <c r="B30" s="178" t="s">
        <v>185</v>
      </c>
      <c r="C30" s="9">
        <v>19951</v>
      </c>
      <c r="D30" s="9">
        <v>14953</v>
      </c>
      <c r="E30" s="43">
        <v>93.9</v>
      </c>
      <c r="F30" s="336">
        <f t="shared" si="0"/>
        <v>133.42473082324616</v>
      </c>
      <c r="G30" s="105"/>
    </row>
    <row r="31" spans="1:7" ht="14.25" thickBot="1">
      <c r="A31" s="117">
        <v>10</v>
      </c>
      <c r="B31" s="178" t="s">
        <v>186</v>
      </c>
      <c r="C31" s="110">
        <v>16559</v>
      </c>
      <c r="D31" s="110">
        <v>9341</v>
      </c>
      <c r="E31" s="111">
        <v>87.1</v>
      </c>
      <c r="F31" s="111">
        <f t="shared" si="0"/>
        <v>177.2722406594583</v>
      </c>
      <c r="G31" s="113"/>
    </row>
    <row r="32" spans="1:7" ht="14.25" thickBot="1">
      <c r="A32" s="89"/>
      <c r="B32" s="90" t="s">
        <v>85</v>
      </c>
      <c r="C32" s="91">
        <v>386464</v>
      </c>
      <c r="D32" s="91">
        <v>350539</v>
      </c>
      <c r="E32" s="94">
        <v>101.1</v>
      </c>
      <c r="F32" s="116">
        <f t="shared" si="0"/>
        <v>110.24850301963546</v>
      </c>
      <c r="G32" s="131">
        <v>52.3</v>
      </c>
    </row>
    <row r="33" spans="5:6" ht="13.5">
      <c r="E33" s="71"/>
      <c r="F33" s="21"/>
    </row>
    <row r="35" spans="5:6" ht="13.5">
      <c r="E35" s="71"/>
      <c r="F35" s="21"/>
    </row>
    <row r="36" spans="5:6" ht="13.5">
      <c r="E36" s="71"/>
      <c r="F36" s="21"/>
    </row>
    <row r="37" spans="5:6" ht="13.5">
      <c r="E37" s="71"/>
      <c r="F37" s="21"/>
    </row>
    <row r="38" spans="5:6" ht="13.5">
      <c r="E38" s="71"/>
      <c r="F38" s="21"/>
    </row>
    <row r="39" spans="5:6" ht="13.5">
      <c r="E39" s="71"/>
      <c r="F39" s="21"/>
    </row>
    <row r="40" spans="5:6" ht="13.5">
      <c r="E40" s="71"/>
      <c r="F40" s="21"/>
    </row>
    <row r="41" spans="5:6" ht="13.5">
      <c r="E41" s="71"/>
      <c r="F41" s="21"/>
    </row>
    <row r="42" spans="5:6" ht="13.5">
      <c r="E42" s="71"/>
      <c r="F42" s="21"/>
    </row>
    <row r="43" spans="5:6" ht="13.5">
      <c r="E43" s="71"/>
      <c r="F43" s="21"/>
    </row>
    <row r="44" ht="13.5">
      <c r="E44" s="1"/>
    </row>
    <row r="52" ht="14.25" thickBot="1"/>
    <row r="53" spans="1:7" ht="13.5">
      <c r="A53" s="101" t="s">
        <v>61</v>
      </c>
      <c r="B53" s="102" t="s">
        <v>62</v>
      </c>
      <c r="C53" s="83" t="s">
        <v>209</v>
      </c>
      <c r="D53" s="83" t="s">
        <v>195</v>
      </c>
      <c r="E53" s="102" t="s">
        <v>55</v>
      </c>
      <c r="F53" s="102" t="s">
        <v>63</v>
      </c>
      <c r="G53" s="103" t="s">
        <v>84</v>
      </c>
    </row>
    <row r="54" spans="1:7" ht="13.5">
      <c r="A54" s="104">
        <v>1</v>
      </c>
      <c r="B54" s="177" t="s">
        <v>121</v>
      </c>
      <c r="C54" s="9">
        <v>12286</v>
      </c>
      <c r="D54" s="9">
        <v>12193</v>
      </c>
      <c r="E54" s="119">
        <v>110.7</v>
      </c>
      <c r="F54" s="43">
        <f>SUM(C54/D54*100)</f>
        <v>100.7627327154925</v>
      </c>
      <c r="G54" s="105"/>
    </row>
    <row r="55" spans="1:7" ht="13.5">
      <c r="A55" s="104">
        <v>2</v>
      </c>
      <c r="B55" s="177" t="s">
        <v>116</v>
      </c>
      <c r="C55" s="9">
        <v>4780</v>
      </c>
      <c r="D55" s="9">
        <v>7055</v>
      </c>
      <c r="E55" s="119">
        <v>94.1</v>
      </c>
      <c r="F55" s="43">
        <f aca="true" t="shared" si="1" ref="F55:F64">SUM(C55/D55*100)</f>
        <v>67.75336640680368</v>
      </c>
      <c r="G55" s="105"/>
    </row>
    <row r="56" spans="1:7" ht="13.5">
      <c r="A56" s="104">
        <v>3</v>
      </c>
      <c r="B56" s="177" t="s">
        <v>167</v>
      </c>
      <c r="C56" s="9">
        <v>3117</v>
      </c>
      <c r="D56" s="9">
        <v>2965</v>
      </c>
      <c r="E56" s="119">
        <v>104.6</v>
      </c>
      <c r="F56" s="43">
        <f t="shared" si="1"/>
        <v>105.12647554806071</v>
      </c>
      <c r="G56" s="105"/>
    </row>
    <row r="57" spans="1:8" ht="13.5">
      <c r="A57" s="104">
        <v>4</v>
      </c>
      <c r="B57" s="177" t="s">
        <v>174</v>
      </c>
      <c r="C57" s="9">
        <v>2530</v>
      </c>
      <c r="D57" s="9">
        <v>727</v>
      </c>
      <c r="E57" s="119">
        <v>118.2</v>
      </c>
      <c r="F57" s="43">
        <f t="shared" si="1"/>
        <v>348.00550206327375</v>
      </c>
      <c r="G57" s="105"/>
      <c r="H57" s="70"/>
    </row>
    <row r="58" spans="1:7" ht="13.5">
      <c r="A58" s="104">
        <v>5</v>
      </c>
      <c r="B58" s="177" t="s">
        <v>120</v>
      </c>
      <c r="C58" s="9">
        <v>1807</v>
      </c>
      <c r="D58" s="9">
        <v>2811</v>
      </c>
      <c r="E58" s="119">
        <v>103.2</v>
      </c>
      <c r="F58" s="43">
        <f t="shared" si="1"/>
        <v>64.28317324795447</v>
      </c>
      <c r="G58" s="105"/>
    </row>
    <row r="59" spans="1:7" ht="13.5">
      <c r="A59" s="104">
        <v>6</v>
      </c>
      <c r="B59" s="178" t="s">
        <v>185</v>
      </c>
      <c r="C59" s="9">
        <v>1540</v>
      </c>
      <c r="D59" s="9">
        <v>1466</v>
      </c>
      <c r="E59" s="119">
        <v>108.8</v>
      </c>
      <c r="F59" s="43">
        <f t="shared" si="1"/>
        <v>105.04774897680764</v>
      </c>
      <c r="G59" s="105"/>
    </row>
    <row r="60" spans="1:7" ht="13.5">
      <c r="A60" s="104">
        <v>7</v>
      </c>
      <c r="B60" s="178" t="s">
        <v>170</v>
      </c>
      <c r="C60" s="9">
        <v>1344</v>
      </c>
      <c r="D60" s="9">
        <v>963</v>
      </c>
      <c r="E60" s="119">
        <v>100.2</v>
      </c>
      <c r="F60" s="43">
        <f t="shared" si="1"/>
        <v>139.5638629283489</v>
      </c>
      <c r="G60" s="105"/>
    </row>
    <row r="61" spans="1:7" ht="13.5">
      <c r="A61" s="104">
        <v>8</v>
      </c>
      <c r="B61" s="178" t="s">
        <v>182</v>
      </c>
      <c r="C61" s="9">
        <v>1157</v>
      </c>
      <c r="D61" s="9">
        <v>1368</v>
      </c>
      <c r="E61" s="119">
        <v>99.6</v>
      </c>
      <c r="F61" s="43">
        <f t="shared" si="1"/>
        <v>84.57602339181285</v>
      </c>
      <c r="G61" s="105"/>
    </row>
    <row r="62" spans="1:7" ht="13.5">
      <c r="A62" s="104">
        <v>9</v>
      </c>
      <c r="B62" s="178" t="s">
        <v>230</v>
      </c>
      <c r="C62" s="9">
        <v>1124</v>
      </c>
      <c r="D62" s="9">
        <v>12</v>
      </c>
      <c r="E62" s="119">
        <v>100</v>
      </c>
      <c r="F62" s="43">
        <f t="shared" si="1"/>
        <v>9366.666666666668</v>
      </c>
      <c r="G62" s="105"/>
    </row>
    <row r="63" spans="1:7" ht="14.25" thickBot="1">
      <c r="A63" s="106">
        <v>10</v>
      </c>
      <c r="B63" s="178" t="s">
        <v>183</v>
      </c>
      <c r="C63" s="107">
        <v>962</v>
      </c>
      <c r="D63" s="107">
        <v>3677</v>
      </c>
      <c r="E63" s="120">
        <v>84.7</v>
      </c>
      <c r="F63" s="43">
        <f t="shared" si="1"/>
        <v>26.16263258090835</v>
      </c>
      <c r="G63" s="108"/>
    </row>
    <row r="64" spans="1:7" ht="14.25" thickBot="1">
      <c r="A64" s="89"/>
      <c r="B64" s="90" t="s">
        <v>81</v>
      </c>
      <c r="C64" s="91">
        <v>33189</v>
      </c>
      <c r="D64" s="91">
        <v>37008</v>
      </c>
      <c r="E64" s="92">
        <v>104.9</v>
      </c>
      <c r="F64" s="116">
        <f t="shared" si="1"/>
        <v>89.68060959792477</v>
      </c>
      <c r="G64" s="131">
        <v>126</v>
      </c>
    </row>
    <row r="67" spans="5:6" ht="13.5">
      <c r="E67" s="71"/>
      <c r="F67" s="71"/>
    </row>
    <row r="68" spans="5:6" ht="13.5">
      <c r="E68" s="71"/>
      <c r="F68" s="71"/>
    </row>
    <row r="69" spans="5:6" ht="13.5">
      <c r="E69" s="71"/>
      <c r="F69" s="71"/>
    </row>
    <row r="70" spans="5:6" ht="13.5">
      <c r="E70" s="71"/>
      <c r="F70" s="71"/>
    </row>
    <row r="71" spans="5:6" ht="13.5">
      <c r="E71" s="71"/>
      <c r="F71" s="71"/>
    </row>
    <row r="72" spans="5:6" ht="13.5">
      <c r="E72" s="71"/>
      <c r="F72" s="71"/>
    </row>
    <row r="73" spans="5:6" ht="13.5">
      <c r="E73" s="71"/>
      <c r="F73" s="71"/>
    </row>
    <row r="74" spans="5:6" ht="13.5">
      <c r="E74" s="71"/>
      <c r="F74" s="71"/>
    </row>
    <row r="75" spans="5:6" ht="13.5">
      <c r="E75" s="71"/>
      <c r="F75" s="71"/>
    </row>
    <row r="76" spans="5:6" ht="13.5">
      <c r="E76" s="71"/>
      <c r="F76" s="71"/>
    </row>
    <row r="77" spans="5:6" ht="13.5">
      <c r="E77" s="1"/>
      <c r="F77" s="71"/>
    </row>
    <row r="78" spans="5:6" ht="13.5">
      <c r="E78" s="1"/>
      <c r="F78" s="71"/>
    </row>
    <row r="79" spans="5:6" ht="13.5">
      <c r="E79" s="1"/>
      <c r="F79" s="71"/>
    </row>
    <row r="80" spans="5:6" ht="13.5">
      <c r="E80" s="1"/>
      <c r="F80" s="71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1" t="s">
        <v>61</v>
      </c>
      <c r="B20" s="102" t="s">
        <v>62</v>
      </c>
      <c r="C20" s="83" t="s">
        <v>209</v>
      </c>
      <c r="D20" s="83" t="s">
        <v>195</v>
      </c>
      <c r="E20" s="102" t="s">
        <v>55</v>
      </c>
      <c r="F20" s="102" t="s">
        <v>63</v>
      </c>
      <c r="G20" s="103" t="s">
        <v>84</v>
      </c>
    </row>
    <row r="21" spans="1:7" ht="13.5">
      <c r="A21" s="104">
        <v>1</v>
      </c>
      <c r="B21" s="177" t="s">
        <v>123</v>
      </c>
      <c r="C21" s="9">
        <v>36549</v>
      </c>
      <c r="D21" s="9">
        <v>37414</v>
      </c>
      <c r="E21" s="119">
        <v>91.4</v>
      </c>
      <c r="F21" s="43">
        <f aca="true" t="shared" si="0" ref="F21:F31">SUM(C21/D21*100)</f>
        <v>97.68803121826053</v>
      </c>
      <c r="G21" s="105"/>
    </row>
    <row r="22" spans="1:7" ht="13.5">
      <c r="A22" s="104">
        <v>2</v>
      </c>
      <c r="B22" s="177" t="s">
        <v>78</v>
      </c>
      <c r="C22" s="9">
        <v>19865</v>
      </c>
      <c r="D22" s="9">
        <v>16696</v>
      </c>
      <c r="E22" s="119">
        <v>107.5</v>
      </c>
      <c r="F22" s="43">
        <f t="shared" si="0"/>
        <v>118.98059415428845</v>
      </c>
      <c r="G22" s="105"/>
    </row>
    <row r="23" spans="1:7" ht="13.5" customHeight="1">
      <c r="A23" s="104">
        <v>3</v>
      </c>
      <c r="B23" s="178" t="s">
        <v>185</v>
      </c>
      <c r="C23" s="9">
        <v>10481</v>
      </c>
      <c r="D23" s="9">
        <v>11017</v>
      </c>
      <c r="E23" s="119">
        <v>108.5</v>
      </c>
      <c r="F23" s="43">
        <f t="shared" si="0"/>
        <v>95.13479168557683</v>
      </c>
      <c r="G23" s="105"/>
    </row>
    <row r="24" spans="1:7" ht="13.5" customHeight="1">
      <c r="A24" s="104">
        <v>4</v>
      </c>
      <c r="B24" s="178" t="s">
        <v>173</v>
      </c>
      <c r="C24" s="9">
        <v>9456</v>
      </c>
      <c r="D24" s="9">
        <v>6588</v>
      </c>
      <c r="E24" s="119">
        <v>105.4</v>
      </c>
      <c r="F24" s="43">
        <f t="shared" si="0"/>
        <v>143.53369763205828</v>
      </c>
      <c r="G24" s="105"/>
    </row>
    <row r="25" spans="1:7" ht="13.5" customHeight="1">
      <c r="A25" s="104">
        <v>5</v>
      </c>
      <c r="B25" s="178" t="s">
        <v>239</v>
      </c>
      <c r="C25" s="9">
        <v>9192</v>
      </c>
      <c r="D25" s="9">
        <v>5210</v>
      </c>
      <c r="E25" s="119">
        <v>88.7</v>
      </c>
      <c r="F25" s="43">
        <f t="shared" si="0"/>
        <v>176.42994241842612</v>
      </c>
      <c r="G25" s="105"/>
    </row>
    <row r="26" spans="1:7" ht="13.5" customHeight="1">
      <c r="A26" s="104">
        <v>6</v>
      </c>
      <c r="B26" s="178" t="s">
        <v>175</v>
      </c>
      <c r="C26" s="9">
        <v>8955</v>
      </c>
      <c r="D26" s="9">
        <v>8460</v>
      </c>
      <c r="E26" s="119">
        <v>101.1</v>
      </c>
      <c r="F26" s="43">
        <f t="shared" si="0"/>
        <v>105.85106382978724</v>
      </c>
      <c r="G26" s="105"/>
    </row>
    <row r="27" spans="1:7" ht="13.5" customHeight="1">
      <c r="A27" s="104">
        <v>7</v>
      </c>
      <c r="B27" s="178" t="s">
        <v>174</v>
      </c>
      <c r="C27" s="9">
        <v>8502</v>
      </c>
      <c r="D27" s="9">
        <v>5766</v>
      </c>
      <c r="E27" s="119">
        <v>94.6</v>
      </c>
      <c r="F27" s="43">
        <f t="shared" si="0"/>
        <v>147.45057232049948</v>
      </c>
      <c r="G27" s="105"/>
    </row>
    <row r="28" spans="1:7" ht="13.5" customHeight="1">
      <c r="A28" s="104">
        <v>8</v>
      </c>
      <c r="B28" s="178" t="s">
        <v>182</v>
      </c>
      <c r="C28" s="9">
        <v>5787</v>
      </c>
      <c r="D28" s="9">
        <v>5278</v>
      </c>
      <c r="E28" s="119">
        <v>97.4</v>
      </c>
      <c r="F28" s="43">
        <f t="shared" si="0"/>
        <v>109.64380447139068</v>
      </c>
      <c r="G28" s="105"/>
    </row>
    <row r="29" spans="1:7" ht="13.5" customHeight="1">
      <c r="A29" s="104">
        <v>9</v>
      </c>
      <c r="B29" s="178" t="s">
        <v>120</v>
      </c>
      <c r="C29" s="110">
        <v>4809</v>
      </c>
      <c r="D29" s="110">
        <v>5688</v>
      </c>
      <c r="E29" s="122">
        <v>81.1</v>
      </c>
      <c r="F29" s="43">
        <f t="shared" si="0"/>
        <v>84.5464135021097</v>
      </c>
      <c r="G29" s="105"/>
    </row>
    <row r="30" spans="1:7" ht="13.5" customHeight="1" thickBot="1">
      <c r="A30" s="109">
        <v>10</v>
      </c>
      <c r="B30" s="178" t="s">
        <v>240</v>
      </c>
      <c r="C30" s="110">
        <v>3041</v>
      </c>
      <c r="D30" s="110">
        <v>2421</v>
      </c>
      <c r="E30" s="122">
        <v>123.3</v>
      </c>
      <c r="F30" s="111">
        <f t="shared" si="0"/>
        <v>125.60925237505162</v>
      </c>
      <c r="G30" s="113"/>
    </row>
    <row r="31" spans="1:7" ht="13.5" customHeight="1" thickBot="1">
      <c r="A31" s="89"/>
      <c r="B31" s="90" t="s">
        <v>87</v>
      </c>
      <c r="C31" s="91">
        <v>134738</v>
      </c>
      <c r="D31" s="91">
        <v>121229</v>
      </c>
      <c r="E31" s="92">
        <v>98.9</v>
      </c>
      <c r="F31" s="116">
        <f t="shared" si="0"/>
        <v>111.14337328527002</v>
      </c>
      <c r="G31" s="118">
        <v>100.4</v>
      </c>
    </row>
    <row r="32" ht="13.5" customHeight="1"/>
    <row r="33" ht="13.5" customHeight="1">
      <c r="G33" s="57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1" t="s">
        <v>61</v>
      </c>
      <c r="B53" s="102" t="s">
        <v>62</v>
      </c>
      <c r="C53" s="83" t="s">
        <v>209</v>
      </c>
      <c r="D53" s="83" t="s">
        <v>195</v>
      </c>
      <c r="E53" s="102" t="s">
        <v>55</v>
      </c>
      <c r="F53" s="102" t="s">
        <v>63</v>
      </c>
      <c r="G53" s="103" t="s">
        <v>86</v>
      </c>
    </row>
    <row r="54" spans="1:7" ht="13.5">
      <c r="A54" s="104">
        <v>1</v>
      </c>
      <c r="B54" s="177" t="s">
        <v>172</v>
      </c>
      <c r="C54" s="6">
        <v>58395</v>
      </c>
      <c r="D54" s="9">
        <v>34302</v>
      </c>
      <c r="E54" s="43">
        <v>103.2</v>
      </c>
      <c r="F54" s="43">
        <f aca="true" t="shared" si="1" ref="F54:F64">SUM(C54/D54*100)</f>
        <v>170.23788700367325</v>
      </c>
      <c r="G54" s="105"/>
    </row>
    <row r="55" spans="1:7" ht="13.5">
      <c r="A55" s="104">
        <v>2</v>
      </c>
      <c r="B55" s="177" t="s">
        <v>177</v>
      </c>
      <c r="C55" s="6">
        <v>30476</v>
      </c>
      <c r="D55" s="9">
        <v>14284</v>
      </c>
      <c r="E55" s="43">
        <v>105.9</v>
      </c>
      <c r="F55" s="43">
        <f t="shared" si="1"/>
        <v>213.35760291234948</v>
      </c>
      <c r="G55" s="105"/>
    </row>
    <row r="56" spans="1:7" ht="13.5">
      <c r="A56" s="104">
        <v>3</v>
      </c>
      <c r="B56" s="7" t="s">
        <v>120</v>
      </c>
      <c r="C56" s="6">
        <v>29331</v>
      </c>
      <c r="D56" s="9">
        <v>24825</v>
      </c>
      <c r="E56" s="43">
        <v>102.9</v>
      </c>
      <c r="F56" s="43">
        <f t="shared" si="1"/>
        <v>118.1510574018127</v>
      </c>
      <c r="G56" s="105"/>
    </row>
    <row r="57" spans="1:7" ht="13.5">
      <c r="A57" s="104">
        <v>4</v>
      </c>
      <c r="B57" s="7" t="s">
        <v>167</v>
      </c>
      <c r="C57" s="6">
        <v>29090</v>
      </c>
      <c r="D57" s="9">
        <v>24771</v>
      </c>
      <c r="E57" s="43">
        <v>101.8</v>
      </c>
      <c r="F57" s="43">
        <f t="shared" si="1"/>
        <v>117.43571111380243</v>
      </c>
      <c r="G57" s="105"/>
    </row>
    <row r="58" spans="1:7" ht="13.5">
      <c r="A58" s="104">
        <v>5</v>
      </c>
      <c r="B58" s="178" t="s">
        <v>183</v>
      </c>
      <c r="C58" s="6">
        <v>19094</v>
      </c>
      <c r="D58" s="9">
        <v>13235</v>
      </c>
      <c r="E58" s="43">
        <v>101</v>
      </c>
      <c r="F58" s="43">
        <f t="shared" si="1"/>
        <v>144.26898375519457</v>
      </c>
      <c r="G58" s="105"/>
    </row>
    <row r="59" spans="1:7" ht="13.5">
      <c r="A59" s="104">
        <v>6</v>
      </c>
      <c r="B59" s="178" t="s">
        <v>207</v>
      </c>
      <c r="C59" s="6">
        <v>16912</v>
      </c>
      <c r="D59" s="9">
        <v>7731</v>
      </c>
      <c r="E59" s="43">
        <v>119.8</v>
      </c>
      <c r="F59" s="43">
        <f t="shared" si="1"/>
        <v>218.75565903505367</v>
      </c>
      <c r="G59" s="105"/>
    </row>
    <row r="60" spans="1:7" ht="13.5">
      <c r="A60" s="104">
        <v>7</v>
      </c>
      <c r="B60" s="178" t="s">
        <v>176</v>
      </c>
      <c r="C60" s="6">
        <v>12786</v>
      </c>
      <c r="D60" s="9">
        <v>14039</v>
      </c>
      <c r="E60" s="43">
        <v>103.6</v>
      </c>
      <c r="F60" s="43">
        <f t="shared" si="1"/>
        <v>91.07486288197165</v>
      </c>
      <c r="G60" s="105"/>
    </row>
    <row r="61" spans="1:7" ht="13.5">
      <c r="A61" s="104">
        <v>8</v>
      </c>
      <c r="B61" s="178" t="s">
        <v>174</v>
      </c>
      <c r="C61" s="6">
        <v>12693</v>
      </c>
      <c r="D61" s="9">
        <v>10408</v>
      </c>
      <c r="E61" s="43">
        <v>103.6</v>
      </c>
      <c r="F61" s="43">
        <f t="shared" si="1"/>
        <v>121.9542659492698</v>
      </c>
      <c r="G61" s="105"/>
    </row>
    <row r="62" spans="1:7" ht="13.5">
      <c r="A62" s="104">
        <v>9</v>
      </c>
      <c r="B62" s="178" t="s">
        <v>182</v>
      </c>
      <c r="C62" s="121">
        <v>10901</v>
      </c>
      <c r="D62" s="110">
        <v>4027</v>
      </c>
      <c r="E62" s="111">
        <v>103.3</v>
      </c>
      <c r="F62" s="43">
        <f t="shared" si="1"/>
        <v>270.69778991805316</v>
      </c>
      <c r="G62" s="105"/>
    </row>
    <row r="63" spans="1:7" ht="14.25" thickBot="1">
      <c r="A63" s="109">
        <v>10</v>
      </c>
      <c r="B63" s="178" t="s">
        <v>171</v>
      </c>
      <c r="C63" s="121">
        <v>9127</v>
      </c>
      <c r="D63" s="110">
        <v>15202</v>
      </c>
      <c r="E63" s="111">
        <v>149.2</v>
      </c>
      <c r="F63" s="111">
        <f t="shared" si="1"/>
        <v>60.038152874621765</v>
      </c>
      <c r="G63" s="113"/>
    </row>
    <row r="64" spans="1:7" ht="14.25" thickBot="1">
      <c r="A64" s="89"/>
      <c r="B64" s="90" t="s">
        <v>83</v>
      </c>
      <c r="C64" s="91">
        <v>277276</v>
      </c>
      <c r="D64" s="91">
        <v>224105</v>
      </c>
      <c r="E64" s="94">
        <v>102.4</v>
      </c>
      <c r="F64" s="116">
        <f t="shared" si="1"/>
        <v>123.72593204078446</v>
      </c>
      <c r="G64" s="131">
        <v>90.8</v>
      </c>
    </row>
    <row r="68" ht="13.5">
      <c r="I68" s="21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247" t="s">
        <v>141</v>
      </c>
      <c r="C16" s="247" t="s">
        <v>142</v>
      </c>
      <c r="D16" s="247" t="s">
        <v>143</v>
      </c>
      <c r="E16" s="247" t="s">
        <v>127</v>
      </c>
      <c r="F16" s="247" t="s">
        <v>128</v>
      </c>
      <c r="G16" s="247" t="s">
        <v>129</v>
      </c>
      <c r="H16" s="247" t="s">
        <v>130</v>
      </c>
      <c r="I16" s="247" t="s">
        <v>131</v>
      </c>
      <c r="J16" s="247" t="s">
        <v>132</v>
      </c>
      <c r="K16" s="247" t="s">
        <v>133</v>
      </c>
      <c r="L16" s="247" t="s">
        <v>134</v>
      </c>
      <c r="M16" s="247" t="s">
        <v>135</v>
      </c>
      <c r="N16" s="1"/>
    </row>
    <row r="17" spans="1:27" ht="10.5" customHeight="1">
      <c r="A17" s="10" t="s">
        <v>222</v>
      </c>
      <c r="B17" s="244">
        <v>92.9</v>
      </c>
      <c r="C17" s="244">
        <v>77.4</v>
      </c>
      <c r="D17" s="244">
        <v>75.4</v>
      </c>
      <c r="E17" s="244">
        <v>75.8</v>
      </c>
      <c r="F17" s="244">
        <v>74.4</v>
      </c>
      <c r="G17" s="244">
        <v>77.7</v>
      </c>
      <c r="H17" s="244">
        <v>80.3</v>
      </c>
      <c r="I17" s="244">
        <v>77.2</v>
      </c>
      <c r="J17" s="244">
        <v>77.5</v>
      </c>
      <c r="K17" s="244">
        <v>77.1</v>
      </c>
      <c r="L17" s="244">
        <v>73.5</v>
      </c>
      <c r="M17" s="244">
        <v>66.6</v>
      </c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"/>
      <c r="AA17" s="1"/>
    </row>
    <row r="18" spans="1:27" ht="10.5" customHeight="1">
      <c r="A18" s="10" t="s">
        <v>193</v>
      </c>
      <c r="B18" s="244">
        <v>67.1</v>
      </c>
      <c r="C18" s="244">
        <v>69</v>
      </c>
      <c r="D18" s="244">
        <v>71.2</v>
      </c>
      <c r="E18" s="244">
        <v>73.2</v>
      </c>
      <c r="F18" s="244">
        <v>72</v>
      </c>
      <c r="G18" s="244">
        <v>72.6</v>
      </c>
      <c r="H18" s="244">
        <v>78.1</v>
      </c>
      <c r="I18" s="244">
        <v>80</v>
      </c>
      <c r="J18" s="244">
        <v>75.3</v>
      </c>
      <c r="K18" s="244">
        <v>77.7</v>
      </c>
      <c r="L18" s="244">
        <v>79.8</v>
      </c>
      <c r="M18" s="244">
        <v>73.4</v>
      </c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1"/>
      <c r="AA18" s="1"/>
    </row>
    <row r="19" spans="1:27" ht="10.5" customHeight="1">
      <c r="A19" s="10" t="s">
        <v>223</v>
      </c>
      <c r="B19" s="244">
        <v>71.6</v>
      </c>
      <c r="C19" s="244">
        <v>76.8</v>
      </c>
      <c r="D19" s="244">
        <v>80.9</v>
      </c>
      <c r="E19" s="244">
        <v>79.2</v>
      </c>
      <c r="F19" s="244">
        <v>79.8</v>
      </c>
      <c r="G19" s="244">
        <v>79.2</v>
      </c>
      <c r="H19" s="244">
        <v>80.8</v>
      </c>
      <c r="I19" s="244">
        <v>83.9</v>
      </c>
      <c r="J19" s="244">
        <v>84.2</v>
      </c>
      <c r="K19" s="244">
        <v>84.4</v>
      </c>
      <c r="L19" s="244">
        <v>83.6</v>
      </c>
      <c r="M19" s="244">
        <v>71.9</v>
      </c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1"/>
      <c r="AA19" s="1"/>
    </row>
    <row r="20" spans="1:27" ht="10.5" customHeight="1">
      <c r="A20" s="10" t="s">
        <v>195</v>
      </c>
      <c r="B20" s="244">
        <v>69.7</v>
      </c>
      <c r="C20" s="244">
        <v>79.8</v>
      </c>
      <c r="D20" s="244">
        <v>89.3</v>
      </c>
      <c r="E20" s="244">
        <v>81</v>
      </c>
      <c r="F20" s="244">
        <v>78.7</v>
      </c>
      <c r="G20" s="244">
        <v>80.2</v>
      </c>
      <c r="H20" s="244">
        <v>77.6</v>
      </c>
      <c r="I20" s="244">
        <v>73.1</v>
      </c>
      <c r="J20" s="244">
        <v>78.4</v>
      </c>
      <c r="K20" s="244">
        <v>82.3</v>
      </c>
      <c r="L20" s="244">
        <v>77.4</v>
      </c>
      <c r="M20" s="244">
        <v>68.1</v>
      </c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1"/>
      <c r="AA20" s="1"/>
    </row>
    <row r="21" spans="1:27" ht="10.5" customHeight="1">
      <c r="A21" s="10" t="s">
        <v>209</v>
      </c>
      <c r="B21" s="244">
        <v>71.8</v>
      </c>
      <c r="C21" s="244">
        <v>92</v>
      </c>
      <c r="D21" s="244">
        <v>88.9</v>
      </c>
      <c r="E21" s="244">
        <v>80.5</v>
      </c>
      <c r="F21" s="244">
        <v>76.9</v>
      </c>
      <c r="G21" s="244">
        <v>79.8</v>
      </c>
      <c r="H21" s="244">
        <v>87.8</v>
      </c>
      <c r="I21" s="244">
        <v>83.2</v>
      </c>
      <c r="J21" s="244">
        <v>81.5</v>
      </c>
      <c r="K21" s="244">
        <v>92.5</v>
      </c>
      <c r="L21" s="244"/>
      <c r="M21" s="244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1"/>
      <c r="AA21" s="1"/>
    </row>
    <row r="22" spans="2:27" ht="12.75" customHeight="1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1"/>
      <c r="AA22" s="1"/>
    </row>
    <row r="23" spans="14:27" ht="9.75" customHeight="1"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1"/>
      <c r="AA23" s="1"/>
    </row>
    <row r="24" spans="1:13" ht="13.5">
      <c r="A24" s="251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</row>
    <row r="28" ht="13.5">
      <c r="O28" s="252"/>
    </row>
    <row r="33" ht="13.5">
      <c r="M33" s="57"/>
    </row>
    <row r="38" ht="9.75" customHeight="1"/>
    <row r="39" ht="9.75" customHeight="1"/>
    <row r="40" ht="3" customHeight="1"/>
    <row r="41" spans="1:26" ht="13.5">
      <c r="A41" s="10"/>
      <c r="B41" s="247" t="s">
        <v>141</v>
      </c>
      <c r="C41" s="247" t="s">
        <v>142</v>
      </c>
      <c r="D41" s="247" t="s">
        <v>143</v>
      </c>
      <c r="E41" s="247" t="s">
        <v>127</v>
      </c>
      <c r="F41" s="247" t="s">
        <v>128</v>
      </c>
      <c r="G41" s="247" t="s">
        <v>129</v>
      </c>
      <c r="H41" s="247" t="s">
        <v>130</v>
      </c>
      <c r="I41" s="247" t="s">
        <v>131</v>
      </c>
      <c r="J41" s="247" t="s">
        <v>132</v>
      </c>
      <c r="K41" s="247" t="s">
        <v>133</v>
      </c>
      <c r="L41" s="247" t="s">
        <v>134</v>
      </c>
      <c r="M41" s="247" t="s">
        <v>135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222</v>
      </c>
      <c r="B42" s="253">
        <v>109.6</v>
      </c>
      <c r="C42" s="253">
        <v>91.7</v>
      </c>
      <c r="D42" s="253">
        <v>85.7</v>
      </c>
      <c r="E42" s="253">
        <v>88.7</v>
      </c>
      <c r="F42" s="253">
        <v>89.8</v>
      </c>
      <c r="G42" s="253">
        <v>91.4</v>
      </c>
      <c r="H42" s="253">
        <v>87.6</v>
      </c>
      <c r="I42" s="253">
        <v>85.8</v>
      </c>
      <c r="J42" s="253">
        <v>84.7</v>
      </c>
      <c r="K42" s="253">
        <v>90.7</v>
      </c>
      <c r="L42" s="253">
        <v>91.4</v>
      </c>
      <c r="M42" s="253">
        <v>87.4</v>
      </c>
      <c r="N42" s="23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</row>
    <row r="43" spans="1:26" ht="10.5" customHeight="1">
      <c r="A43" s="10" t="s">
        <v>193</v>
      </c>
      <c r="B43" s="253">
        <v>91.1</v>
      </c>
      <c r="C43" s="253">
        <v>91.1</v>
      </c>
      <c r="D43" s="253">
        <v>91.1</v>
      </c>
      <c r="E43" s="253">
        <v>90.6</v>
      </c>
      <c r="F43" s="253">
        <v>95.7</v>
      </c>
      <c r="G43" s="253">
        <v>90</v>
      </c>
      <c r="H43" s="253">
        <v>92.4</v>
      </c>
      <c r="I43" s="253">
        <v>93.7</v>
      </c>
      <c r="J43" s="253">
        <v>85.5</v>
      </c>
      <c r="K43" s="253">
        <v>88.9</v>
      </c>
      <c r="L43" s="253">
        <v>90.9</v>
      </c>
      <c r="M43" s="253">
        <v>84</v>
      </c>
      <c r="N43" s="23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</row>
    <row r="44" spans="1:26" ht="10.5" customHeight="1">
      <c r="A44" s="10" t="s">
        <v>223</v>
      </c>
      <c r="B44" s="253">
        <v>85.3</v>
      </c>
      <c r="C44" s="253">
        <v>84.2</v>
      </c>
      <c r="D44" s="253">
        <v>80.9</v>
      </c>
      <c r="E44" s="253">
        <v>82.2</v>
      </c>
      <c r="F44" s="253">
        <v>91.4</v>
      </c>
      <c r="G44" s="253">
        <v>87.2</v>
      </c>
      <c r="H44" s="253">
        <v>87.8</v>
      </c>
      <c r="I44" s="253">
        <v>91</v>
      </c>
      <c r="J44" s="253">
        <v>92.4</v>
      </c>
      <c r="K44" s="253">
        <v>97</v>
      </c>
      <c r="L44" s="253">
        <v>97.1</v>
      </c>
      <c r="M44" s="253">
        <v>90.7</v>
      </c>
      <c r="N44" s="23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</row>
    <row r="45" spans="1:26" ht="10.5" customHeight="1">
      <c r="A45" s="10" t="s">
        <v>195</v>
      </c>
      <c r="B45" s="253">
        <v>92.5</v>
      </c>
      <c r="C45" s="253">
        <v>96.7</v>
      </c>
      <c r="D45" s="253">
        <v>92.6</v>
      </c>
      <c r="E45" s="253">
        <v>92.4</v>
      </c>
      <c r="F45" s="253">
        <v>90.8</v>
      </c>
      <c r="G45" s="253">
        <v>92.9</v>
      </c>
      <c r="H45" s="253">
        <v>91.7</v>
      </c>
      <c r="I45" s="253">
        <v>90</v>
      </c>
      <c r="J45" s="253">
        <v>88.2</v>
      </c>
      <c r="K45" s="253">
        <v>92.5</v>
      </c>
      <c r="L45" s="253">
        <v>92.9</v>
      </c>
      <c r="M45" s="253">
        <v>85.8</v>
      </c>
      <c r="N45" s="23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</row>
    <row r="46" spans="1:26" ht="10.5" customHeight="1">
      <c r="A46" s="10" t="s">
        <v>209</v>
      </c>
      <c r="B46" s="253">
        <v>90.1</v>
      </c>
      <c r="C46" s="253">
        <v>96.7</v>
      </c>
      <c r="D46" s="253">
        <v>102.8</v>
      </c>
      <c r="E46" s="253">
        <v>96.6</v>
      </c>
      <c r="F46" s="253">
        <v>101</v>
      </c>
      <c r="G46" s="253">
        <v>96.2</v>
      </c>
      <c r="H46" s="253">
        <v>96.2</v>
      </c>
      <c r="I46" s="253">
        <v>95.9</v>
      </c>
      <c r="J46" s="253">
        <v>92.7</v>
      </c>
      <c r="K46" s="253">
        <v>100</v>
      </c>
      <c r="L46" s="253"/>
      <c r="M46" s="253"/>
      <c r="N46" s="23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</row>
    <row r="47" spans="14:26" ht="10.5" customHeight="1">
      <c r="N47" s="23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</row>
    <row r="48" spans="14:26" ht="10.5" customHeight="1">
      <c r="N48" s="23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47" t="s">
        <v>141</v>
      </c>
      <c r="C65" s="247" t="s">
        <v>142</v>
      </c>
      <c r="D65" s="247" t="s">
        <v>143</v>
      </c>
      <c r="E65" s="247" t="s">
        <v>127</v>
      </c>
      <c r="F65" s="247" t="s">
        <v>128</v>
      </c>
      <c r="G65" s="247" t="s">
        <v>129</v>
      </c>
      <c r="H65" s="247" t="s">
        <v>130</v>
      </c>
      <c r="I65" s="247" t="s">
        <v>131</v>
      </c>
      <c r="J65" s="247" t="s">
        <v>132</v>
      </c>
      <c r="K65" s="247" t="s">
        <v>133</v>
      </c>
      <c r="L65" s="247" t="s">
        <v>134</v>
      </c>
      <c r="M65" s="247" t="s">
        <v>135</v>
      </c>
    </row>
    <row r="66" spans="1:26" ht="10.5" customHeight="1">
      <c r="A66" s="10" t="s">
        <v>222</v>
      </c>
      <c r="B66" s="244">
        <v>83.6</v>
      </c>
      <c r="C66" s="244">
        <v>85.7</v>
      </c>
      <c r="D66" s="244">
        <v>88.4</v>
      </c>
      <c r="E66" s="244">
        <v>85.2</v>
      </c>
      <c r="F66" s="244">
        <v>82.7</v>
      </c>
      <c r="G66" s="244">
        <v>84.9</v>
      </c>
      <c r="H66" s="244">
        <v>91.8</v>
      </c>
      <c r="I66" s="244">
        <v>90.1</v>
      </c>
      <c r="J66" s="244">
        <v>91.5</v>
      </c>
      <c r="K66" s="244">
        <v>84.5</v>
      </c>
      <c r="L66" s="244">
        <v>80.3</v>
      </c>
      <c r="M66" s="244">
        <v>76.7</v>
      </c>
      <c r="N66" s="23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</row>
    <row r="67" spans="1:26" ht="10.5" customHeight="1">
      <c r="A67" s="10" t="s">
        <v>193</v>
      </c>
      <c r="B67" s="244">
        <v>73.1</v>
      </c>
      <c r="C67" s="244">
        <v>75.7</v>
      </c>
      <c r="D67" s="244">
        <v>78.1</v>
      </c>
      <c r="E67" s="244">
        <v>80.8</v>
      </c>
      <c r="F67" s="244">
        <v>74.5</v>
      </c>
      <c r="G67" s="244">
        <v>81.3</v>
      </c>
      <c r="H67" s="244">
        <v>84.2</v>
      </c>
      <c r="I67" s="244">
        <v>85.2</v>
      </c>
      <c r="J67" s="244">
        <v>88.5</v>
      </c>
      <c r="K67" s="244">
        <v>87.1</v>
      </c>
      <c r="L67" s="244">
        <v>87.6</v>
      </c>
      <c r="M67" s="244">
        <v>87.8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0.5" customHeight="1">
      <c r="A68" s="10" t="s">
        <v>223</v>
      </c>
      <c r="B68" s="244">
        <v>83.9</v>
      </c>
      <c r="C68" s="244">
        <v>91.2</v>
      </c>
      <c r="D68" s="244">
        <v>100</v>
      </c>
      <c r="E68" s="244">
        <v>96.4</v>
      </c>
      <c r="F68" s="244">
        <v>86.6</v>
      </c>
      <c r="G68" s="244">
        <v>91.1</v>
      </c>
      <c r="H68" s="244">
        <v>92</v>
      </c>
      <c r="I68" s="244">
        <v>92.1</v>
      </c>
      <c r="J68" s="244">
        <v>91.1</v>
      </c>
      <c r="K68" s="244">
        <v>86.7</v>
      </c>
      <c r="L68" s="244">
        <v>86.1</v>
      </c>
      <c r="M68" s="244">
        <v>80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0.5" customHeight="1">
      <c r="A69" s="10" t="s">
        <v>195</v>
      </c>
      <c r="B69" s="244">
        <v>75.1</v>
      </c>
      <c r="C69" s="244">
        <v>82.1</v>
      </c>
      <c r="D69" s="244">
        <v>96.7</v>
      </c>
      <c r="E69" s="244">
        <v>87.7</v>
      </c>
      <c r="F69" s="244">
        <v>86.9</v>
      </c>
      <c r="G69" s="244">
        <v>86.2</v>
      </c>
      <c r="H69" s="244">
        <v>84.7</v>
      </c>
      <c r="I69" s="244">
        <v>81.4</v>
      </c>
      <c r="J69" s="244">
        <v>89</v>
      </c>
      <c r="K69" s="244">
        <v>88.7</v>
      </c>
      <c r="L69" s="244">
        <v>83.3</v>
      </c>
      <c r="M69" s="244">
        <v>80.2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0.5" customHeight="1">
      <c r="A70" s="10" t="s">
        <v>209</v>
      </c>
      <c r="B70" s="244">
        <v>79.3</v>
      </c>
      <c r="C70" s="244">
        <v>95</v>
      </c>
      <c r="D70" s="244">
        <v>86</v>
      </c>
      <c r="E70" s="244">
        <v>83.8</v>
      </c>
      <c r="F70" s="244">
        <v>75.7</v>
      </c>
      <c r="G70" s="244">
        <v>83.4</v>
      </c>
      <c r="H70" s="244">
        <v>91.3</v>
      </c>
      <c r="I70" s="244">
        <v>86.7</v>
      </c>
      <c r="J70" s="244">
        <v>88.1</v>
      </c>
      <c r="K70" s="244">
        <v>92.3</v>
      </c>
      <c r="L70" s="244"/>
      <c r="M70" s="244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2:26" ht="10.5" customHeight="1"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2:26" ht="9" customHeight="1">
      <c r="B72" s="250"/>
      <c r="C72" s="250"/>
      <c r="D72" s="250"/>
      <c r="E72" s="250"/>
      <c r="F72" s="250"/>
      <c r="G72" s="254"/>
      <c r="H72" s="250"/>
      <c r="I72" s="250"/>
      <c r="J72" s="250"/>
      <c r="K72" s="250"/>
      <c r="L72" s="250"/>
      <c r="M72" s="250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2:13" ht="13.5"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51" customWidth="1"/>
    <col min="25" max="26" width="7.625" style="0" customWidth="1"/>
  </cols>
  <sheetData>
    <row r="1" spans="1:29" ht="13.5">
      <c r="A1" s="23"/>
      <c r="B1" s="255"/>
      <c r="C1" s="238"/>
      <c r="D1" s="238"/>
      <c r="E1" s="238"/>
      <c r="F1" s="238"/>
      <c r="G1" s="238"/>
      <c r="H1" s="238"/>
      <c r="I1" s="238"/>
      <c r="J1" s="1"/>
      <c r="L1" s="64"/>
      <c r="M1" s="63"/>
      <c r="N1" s="64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1"/>
      <c r="AB1" s="1"/>
      <c r="AC1" s="1"/>
    </row>
    <row r="2" spans="1:29" ht="13.5">
      <c r="A2" s="23"/>
      <c r="B2" s="238"/>
      <c r="C2" s="238"/>
      <c r="D2" s="238"/>
      <c r="E2" s="238"/>
      <c r="F2" s="238"/>
      <c r="G2" s="238"/>
      <c r="H2" s="238"/>
      <c r="I2" s="238"/>
      <c r="J2" s="1"/>
      <c r="L2" s="64"/>
      <c r="M2" s="256"/>
      <c r="N2" s="64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1"/>
      <c r="AB2" s="1"/>
      <c r="AC2" s="1"/>
    </row>
    <row r="3" spans="1:29" ht="13.5">
      <c r="A3" s="23"/>
      <c r="B3" s="238"/>
      <c r="C3" s="238"/>
      <c r="D3" s="238"/>
      <c r="E3" s="238"/>
      <c r="F3" s="238"/>
      <c r="G3" s="238"/>
      <c r="H3" s="238"/>
      <c r="I3" s="238"/>
      <c r="J3" s="1"/>
      <c r="L3" s="64"/>
      <c r="M3" s="256"/>
      <c r="N3" s="64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1"/>
      <c r="AB3" s="1"/>
      <c r="AC3" s="1"/>
    </row>
    <row r="4" spans="1:29" ht="13.5">
      <c r="A4" s="23"/>
      <c r="B4" s="238"/>
      <c r="C4" s="238"/>
      <c r="D4" s="238"/>
      <c r="E4" s="238"/>
      <c r="F4" s="238"/>
      <c r="G4" s="238"/>
      <c r="H4" s="238"/>
      <c r="I4" s="238"/>
      <c r="J4" s="1"/>
      <c r="L4" s="64"/>
      <c r="M4" s="256"/>
      <c r="N4" s="64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1"/>
      <c r="AB4" s="1"/>
      <c r="AC4" s="1"/>
    </row>
    <row r="5" spans="1:29" ht="13.5">
      <c r="A5" s="23"/>
      <c r="B5" s="238"/>
      <c r="C5" s="238"/>
      <c r="D5" s="238"/>
      <c r="E5" s="238"/>
      <c r="F5" s="238"/>
      <c r="G5" s="238"/>
      <c r="H5" s="238"/>
      <c r="I5" s="238"/>
      <c r="J5" s="1"/>
      <c r="L5" s="64"/>
      <c r="M5" s="256"/>
      <c r="N5" s="64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1"/>
      <c r="AB5" s="1"/>
      <c r="AC5" s="1"/>
    </row>
    <row r="6" spans="10:29" ht="13.5">
      <c r="J6" s="1"/>
      <c r="L6" s="64"/>
      <c r="M6" s="256"/>
      <c r="N6" s="64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1"/>
      <c r="AB6" s="1"/>
      <c r="AC6" s="1"/>
    </row>
    <row r="7" spans="10:23" ht="13.5">
      <c r="J7" s="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124</v>
      </c>
      <c r="C18" s="11" t="s">
        <v>125</v>
      </c>
      <c r="D18" s="11" t="s">
        <v>126</v>
      </c>
      <c r="E18" s="11" t="s">
        <v>127</v>
      </c>
      <c r="F18" s="11" t="s">
        <v>128</v>
      </c>
      <c r="G18" s="11" t="s">
        <v>129</v>
      </c>
      <c r="H18" s="11" t="s">
        <v>130</v>
      </c>
      <c r="I18" s="11" t="s">
        <v>131</v>
      </c>
      <c r="J18" s="11" t="s">
        <v>132</v>
      </c>
      <c r="K18" s="11" t="s">
        <v>133</v>
      </c>
      <c r="L18" s="11" t="s">
        <v>134</v>
      </c>
      <c r="M18" s="11" t="s">
        <v>135</v>
      </c>
    </row>
    <row r="19" spans="1:13" ht="10.5" customHeight="1">
      <c r="A19" s="10" t="s">
        <v>210</v>
      </c>
      <c r="B19" s="253">
        <v>15.5</v>
      </c>
      <c r="C19" s="253">
        <v>17.7</v>
      </c>
      <c r="D19" s="253">
        <v>19.2</v>
      </c>
      <c r="E19" s="253">
        <v>19.4</v>
      </c>
      <c r="F19" s="253">
        <v>18.4</v>
      </c>
      <c r="G19" s="253">
        <v>18.2</v>
      </c>
      <c r="H19" s="253">
        <v>16.7</v>
      </c>
      <c r="I19" s="253">
        <v>17.2</v>
      </c>
      <c r="J19" s="253">
        <v>15.8</v>
      </c>
      <c r="K19" s="253">
        <v>18.6</v>
      </c>
      <c r="L19" s="253">
        <v>16.7</v>
      </c>
      <c r="M19" s="253">
        <v>16.5</v>
      </c>
    </row>
    <row r="20" spans="1:13" ht="10.5" customHeight="1">
      <c r="A20" s="10" t="s">
        <v>211</v>
      </c>
      <c r="B20" s="253">
        <v>15.9</v>
      </c>
      <c r="C20" s="253">
        <v>14.3</v>
      </c>
      <c r="D20" s="253">
        <v>15.2</v>
      </c>
      <c r="E20" s="253">
        <v>18.6</v>
      </c>
      <c r="F20" s="253">
        <v>17.4</v>
      </c>
      <c r="G20" s="253">
        <v>15.7</v>
      </c>
      <c r="H20" s="253">
        <v>15.4</v>
      </c>
      <c r="I20" s="253">
        <v>16</v>
      </c>
      <c r="J20" s="253">
        <v>16.5</v>
      </c>
      <c r="K20" s="253">
        <v>15</v>
      </c>
      <c r="L20" s="253">
        <v>14.9</v>
      </c>
      <c r="M20" s="253">
        <v>16.9</v>
      </c>
    </row>
    <row r="21" spans="1:13" ht="10.5" customHeight="1">
      <c r="A21" s="10" t="s">
        <v>223</v>
      </c>
      <c r="B21" s="253">
        <v>14.7</v>
      </c>
      <c r="C21" s="253">
        <v>15.2</v>
      </c>
      <c r="D21" s="253">
        <v>16.7</v>
      </c>
      <c r="E21" s="253">
        <v>15.9</v>
      </c>
      <c r="F21" s="253">
        <v>16.3</v>
      </c>
      <c r="G21" s="253">
        <v>16.4</v>
      </c>
      <c r="H21" s="253">
        <v>14.7</v>
      </c>
      <c r="I21" s="253">
        <v>16.5</v>
      </c>
      <c r="J21" s="253">
        <v>15.9</v>
      </c>
      <c r="K21" s="253">
        <v>18</v>
      </c>
      <c r="L21" s="253">
        <v>17.3</v>
      </c>
      <c r="M21" s="253">
        <v>15.7</v>
      </c>
    </row>
    <row r="22" spans="1:13" ht="10.5" customHeight="1">
      <c r="A22" s="10" t="s">
        <v>195</v>
      </c>
      <c r="B22" s="253">
        <v>15.3</v>
      </c>
      <c r="C22" s="253">
        <v>16</v>
      </c>
      <c r="D22" s="253">
        <v>17.8</v>
      </c>
      <c r="E22" s="253">
        <v>16.9</v>
      </c>
      <c r="F22" s="253">
        <v>18.4</v>
      </c>
      <c r="G22" s="253">
        <v>17.6</v>
      </c>
      <c r="H22" s="253">
        <v>15.3</v>
      </c>
      <c r="I22" s="253">
        <v>15.4</v>
      </c>
      <c r="J22" s="253">
        <v>16.9</v>
      </c>
      <c r="K22" s="253">
        <v>17.3</v>
      </c>
      <c r="L22" s="253">
        <v>17.1</v>
      </c>
      <c r="M22" s="253">
        <v>17.5</v>
      </c>
    </row>
    <row r="23" spans="1:13" ht="10.5" customHeight="1">
      <c r="A23" s="10" t="s">
        <v>209</v>
      </c>
      <c r="B23" s="253">
        <v>15.8</v>
      </c>
      <c r="C23" s="253">
        <v>15.4</v>
      </c>
      <c r="D23" s="253">
        <v>15</v>
      </c>
      <c r="E23" s="253">
        <v>17.1</v>
      </c>
      <c r="F23" s="253">
        <v>15.4</v>
      </c>
      <c r="G23" s="253">
        <v>15.7</v>
      </c>
      <c r="H23" s="253">
        <v>16.6</v>
      </c>
      <c r="I23" s="253">
        <v>14.1</v>
      </c>
      <c r="J23" s="253">
        <v>15</v>
      </c>
      <c r="K23" s="253">
        <v>16</v>
      </c>
      <c r="L23" s="253"/>
      <c r="M23" s="253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124</v>
      </c>
      <c r="C42" s="11" t="s">
        <v>125</v>
      </c>
      <c r="D42" s="11" t="s">
        <v>126</v>
      </c>
      <c r="E42" s="11" t="s">
        <v>127</v>
      </c>
      <c r="F42" s="11" t="s">
        <v>128</v>
      </c>
      <c r="G42" s="11" t="s">
        <v>129</v>
      </c>
      <c r="H42" s="11" t="s">
        <v>130</v>
      </c>
      <c r="I42" s="11" t="s">
        <v>131</v>
      </c>
      <c r="J42" s="11" t="s">
        <v>132</v>
      </c>
      <c r="K42" s="11" t="s">
        <v>133</v>
      </c>
      <c r="L42" s="11" t="s">
        <v>134</v>
      </c>
      <c r="M42" s="11" t="s">
        <v>135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4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210</v>
      </c>
      <c r="B43" s="253">
        <v>25.3</v>
      </c>
      <c r="C43" s="253">
        <v>26.5</v>
      </c>
      <c r="D43" s="253">
        <v>25.8</v>
      </c>
      <c r="E43" s="253">
        <v>26.4</v>
      </c>
      <c r="F43" s="253">
        <v>28.1</v>
      </c>
      <c r="G43" s="253">
        <v>27.7</v>
      </c>
      <c r="H43" s="253">
        <v>26.5</v>
      </c>
      <c r="I43" s="253">
        <v>27.3</v>
      </c>
      <c r="J43" s="253">
        <v>24.8</v>
      </c>
      <c r="K43" s="253">
        <v>26.9</v>
      </c>
      <c r="L43" s="253">
        <v>26</v>
      </c>
      <c r="M43" s="253">
        <v>26.3</v>
      </c>
      <c r="N43" s="64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211</v>
      </c>
      <c r="B44" s="253">
        <v>26.9</v>
      </c>
      <c r="C44" s="253">
        <v>26.5</v>
      </c>
      <c r="D44" s="253">
        <v>23.4</v>
      </c>
      <c r="E44" s="253">
        <v>26.7</v>
      </c>
      <c r="F44" s="253">
        <v>28.9</v>
      </c>
      <c r="G44" s="253">
        <v>26.9</v>
      </c>
      <c r="H44" s="253">
        <v>26.2</v>
      </c>
      <c r="I44" s="253">
        <v>27.1</v>
      </c>
      <c r="J44" s="253">
        <v>27.7</v>
      </c>
      <c r="K44" s="253">
        <v>26.9</v>
      </c>
      <c r="L44" s="253">
        <v>25.5</v>
      </c>
      <c r="M44" s="253">
        <v>26.2</v>
      </c>
      <c r="N44" s="64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223</v>
      </c>
      <c r="B45" s="253">
        <v>25.9</v>
      </c>
      <c r="C45" s="253">
        <v>26.8</v>
      </c>
      <c r="D45" s="253">
        <v>27.1</v>
      </c>
      <c r="E45" s="253">
        <v>27</v>
      </c>
      <c r="F45" s="253">
        <v>28</v>
      </c>
      <c r="G45" s="253">
        <v>27.8</v>
      </c>
      <c r="H45" s="253">
        <v>26.4</v>
      </c>
      <c r="I45" s="253">
        <v>26.9</v>
      </c>
      <c r="J45" s="253">
        <v>27.1</v>
      </c>
      <c r="K45" s="253">
        <v>27.4</v>
      </c>
      <c r="L45" s="253">
        <v>27.2</v>
      </c>
      <c r="M45" s="253">
        <v>26.8</v>
      </c>
      <c r="N45" s="64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195</v>
      </c>
      <c r="B46" s="253">
        <v>27.3</v>
      </c>
      <c r="C46" s="253">
        <v>27.4</v>
      </c>
      <c r="D46" s="253">
        <v>27.8</v>
      </c>
      <c r="E46" s="253">
        <v>27.4</v>
      </c>
      <c r="F46" s="253">
        <v>28.1</v>
      </c>
      <c r="G46" s="253">
        <v>28.2</v>
      </c>
      <c r="H46" s="253">
        <v>27.3</v>
      </c>
      <c r="I46" s="253">
        <v>26.7</v>
      </c>
      <c r="J46" s="253">
        <v>27.2</v>
      </c>
      <c r="K46" s="253">
        <v>27</v>
      </c>
      <c r="L46" s="253">
        <v>27.3</v>
      </c>
      <c r="M46" s="253">
        <v>28</v>
      </c>
      <c r="N46" s="64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209</v>
      </c>
      <c r="B47" s="253">
        <v>29.2</v>
      </c>
      <c r="C47" s="253">
        <v>27.7</v>
      </c>
      <c r="D47" s="253">
        <v>25.7</v>
      </c>
      <c r="E47" s="253">
        <v>25.8</v>
      </c>
      <c r="F47" s="253">
        <v>25.9</v>
      </c>
      <c r="G47" s="253">
        <v>27.1</v>
      </c>
      <c r="H47" s="253">
        <v>26.4</v>
      </c>
      <c r="I47" s="253">
        <v>26.5</v>
      </c>
      <c r="J47" s="253">
        <v>26.6</v>
      </c>
      <c r="K47" s="253">
        <v>26.8</v>
      </c>
      <c r="L47" s="253"/>
      <c r="M47" s="253"/>
      <c r="N47" s="64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4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4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0.5" customHeight="1">
      <c r="A70" s="10"/>
      <c r="B70" s="11" t="s">
        <v>124</v>
      </c>
      <c r="C70" s="11" t="s">
        <v>125</v>
      </c>
      <c r="D70" s="11" t="s">
        <v>126</v>
      </c>
      <c r="E70" s="11" t="s">
        <v>127</v>
      </c>
      <c r="F70" s="11" t="s">
        <v>128</v>
      </c>
      <c r="G70" s="11" t="s">
        <v>129</v>
      </c>
      <c r="H70" s="11" t="s">
        <v>130</v>
      </c>
      <c r="I70" s="11" t="s">
        <v>131</v>
      </c>
      <c r="J70" s="11" t="s">
        <v>132</v>
      </c>
      <c r="K70" s="11" t="s">
        <v>133</v>
      </c>
      <c r="L70" s="11" t="s">
        <v>134</v>
      </c>
      <c r="M70" s="11" t="s">
        <v>135</v>
      </c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0.5" customHeight="1">
      <c r="A71" s="10" t="s">
        <v>210</v>
      </c>
      <c r="B71" s="244">
        <v>61.1</v>
      </c>
      <c r="C71" s="244">
        <v>65.9</v>
      </c>
      <c r="D71" s="244">
        <v>74.7</v>
      </c>
      <c r="E71" s="244">
        <v>73.1</v>
      </c>
      <c r="F71" s="244">
        <v>64.6</v>
      </c>
      <c r="G71" s="244">
        <v>66</v>
      </c>
      <c r="H71" s="244">
        <v>64.1</v>
      </c>
      <c r="I71" s="244">
        <v>62.5</v>
      </c>
      <c r="J71" s="244">
        <v>65.2</v>
      </c>
      <c r="K71" s="244">
        <v>67.9</v>
      </c>
      <c r="L71" s="244">
        <v>64.9</v>
      </c>
      <c r="M71" s="244">
        <v>62.7</v>
      </c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0.5" customHeight="1">
      <c r="A72" s="10" t="s">
        <v>211</v>
      </c>
      <c r="B72" s="244">
        <v>58.4</v>
      </c>
      <c r="C72" s="244">
        <v>54.2</v>
      </c>
      <c r="D72" s="244">
        <v>66.9</v>
      </c>
      <c r="E72" s="244">
        <v>67.7</v>
      </c>
      <c r="F72" s="244">
        <v>58.6</v>
      </c>
      <c r="G72" s="244">
        <v>59.8</v>
      </c>
      <c r="H72" s="244">
        <v>59.2</v>
      </c>
      <c r="I72" s="244">
        <v>58.5</v>
      </c>
      <c r="J72" s="244">
        <v>59.1</v>
      </c>
      <c r="K72" s="244">
        <v>56.2</v>
      </c>
      <c r="L72" s="244">
        <v>59.6</v>
      </c>
      <c r="M72" s="244">
        <v>63.9</v>
      </c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26" ht="10.5" customHeight="1">
      <c r="A73" s="10" t="s">
        <v>223</v>
      </c>
      <c r="B73" s="244">
        <v>56.9</v>
      </c>
      <c r="C73" s="244">
        <v>55.9</v>
      </c>
      <c r="D73" s="244">
        <v>61.4</v>
      </c>
      <c r="E73" s="244">
        <v>59.1</v>
      </c>
      <c r="F73" s="244">
        <v>57.4</v>
      </c>
      <c r="G73" s="244">
        <v>59</v>
      </c>
      <c r="H73" s="244">
        <v>56.7</v>
      </c>
      <c r="I73" s="244">
        <v>61</v>
      </c>
      <c r="J73" s="244">
        <v>58.2</v>
      </c>
      <c r="K73" s="244">
        <v>65.4</v>
      </c>
      <c r="L73" s="244">
        <v>63.6</v>
      </c>
      <c r="M73" s="244">
        <v>58.7</v>
      </c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spans="1:13" ht="10.5" customHeight="1">
      <c r="A74" s="10" t="s">
        <v>195</v>
      </c>
      <c r="B74" s="244">
        <v>55.7</v>
      </c>
      <c r="C74" s="244">
        <v>58.1</v>
      </c>
      <c r="D74" s="244">
        <v>63.8</v>
      </c>
      <c r="E74" s="244">
        <v>61.8</v>
      </c>
      <c r="F74" s="244">
        <v>65.1</v>
      </c>
      <c r="G74" s="244">
        <v>62.4</v>
      </c>
      <c r="H74" s="244">
        <v>56.7</v>
      </c>
      <c r="I74" s="244">
        <v>58</v>
      </c>
      <c r="J74" s="244">
        <v>61.8</v>
      </c>
      <c r="K74" s="244">
        <v>64.1</v>
      </c>
      <c r="L74" s="244">
        <v>62.6</v>
      </c>
      <c r="M74" s="244">
        <v>62.1</v>
      </c>
    </row>
    <row r="75" spans="1:13" ht="10.5" customHeight="1">
      <c r="A75" s="10" t="s">
        <v>209</v>
      </c>
      <c r="B75" s="244">
        <v>53.4</v>
      </c>
      <c r="C75" s="244">
        <v>56.8</v>
      </c>
      <c r="D75" s="244">
        <v>60.1</v>
      </c>
      <c r="E75" s="244">
        <v>66.3</v>
      </c>
      <c r="F75" s="244">
        <v>59.5</v>
      </c>
      <c r="G75" s="244">
        <v>56.9</v>
      </c>
      <c r="H75" s="244">
        <v>63.3</v>
      </c>
      <c r="I75" s="244">
        <v>53.2</v>
      </c>
      <c r="J75" s="244">
        <v>56.2</v>
      </c>
      <c r="K75" s="244">
        <v>59.4</v>
      </c>
      <c r="L75" s="244"/>
      <c r="M75" s="244"/>
    </row>
    <row r="76" spans="2:13" ht="9.75" customHeight="1">
      <c r="B76" s="250"/>
      <c r="C76" s="250"/>
      <c r="D76" s="250"/>
      <c r="E76" s="250"/>
      <c r="F76" s="250"/>
      <c r="G76" s="250"/>
      <c r="H76" s="250"/>
      <c r="I76" s="250"/>
      <c r="J76" s="250"/>
      <c r="K76" s="248"/>
      <c r="L76" s="250"/>
      <c r="M76" s="250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4"/>
      <c r="M3" s="63"/>
      <c r="N3" s="64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4"/>
      <c r="M4" s="256"/>
      <c r="N4" s="64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4"/>
      <c r="M5" s="256"/>
      <c r="N5" s="64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4"/>
      <c r="M6" s="256"/>
      <c r="N6" s="64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4"/>
      <c r="M7" s="256"/>
      <c r="N7" s="64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4"/>
      <c r="M8" s="256"/>
      <c r="N8" s="64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4"/>
      <c r="M9" s="64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1"/>
    </row>
    <row r="10" spans="12:27" ht="9.75" customHeight="1">
      <c r="L10" s="64"/>
      <c r="M10" s="64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1"/>
    </row>
    <row r="11" spans="12:27" ht="9.75" customHeight="1">
      <c r="L11" s="64"/>
      <c r="M11" s="64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1"/>
    </row>
    <row r="12" spans="12:27" ht="9.75" customHeight="1">
      <c r="L12" s="64"/>
      <c r="M12" s="64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1"/>
    </row>
    <row r="13" spans="12:27" ht="9.75" customHeight="1">
      <c r="L13" s="64"/>
      <c r="M13" s="64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1"/>
    </row>
    <row r="14" spans="12:27" ht="9.75" customHeight="1">
      <c r="L14" s="64"/>
      <c r="M14" s="63"/>
      <c r="AA14" s="1"/>
    </row>
    <row r="15" spans="12:27" ht="9.75" customHeight="1">
      <c r="L15" s="64"/>
      <c r="M15" s="256"/>
      <c r="AA15" s="1"/>
    </row>
    <row r="16" spans="12:27" ht="9.75" customHeight="1">
      <c r="L16" s="64"/>
      <c r="M16" s="256"/>
      <c r="AA16" s="1"/>
    </row>
    <row r="17" spans="12:27" ht="9.75" customHeight="1">
      <c r="L17" s="64"/>
      <c r="M17" s="256"/>
      <c r="AA17" s="1"/>
    </row>
    <row r="18" spans="12:27" ht="9.75" customHeight="1">
      <c r="L18" s="64"/>
      <c r="M18" s="256"/>
      <c r="AA18" s="1"/>
    </row>
    <row r="19" spans="12:27" ht="9.75" customHeight="1">
      <c r="L19" s="64"/>
      <c r="M19" s="256"/>
      <c r="AA19" s="1"/>
    </row>
    <row r="20" spans="12:27" ht="9.75" customHeight="1">
      <c r="L20" s="64"/>
      <c r="M20" s="64"/>
      <c r="AA20" s="1"/>
    </row>
    <row r="21" spans="12:27" ht="9.75" customHeight="1">
      <c r="L21" s="64"/>
      <c r="M21" s="64"/>
      <c r="AA21" s="1"/>
    </row>
    <row r="22" spans="12:27" ht="9.75" customHeight="1">
      <c r="L22" s="64"/>
      <c r="M22" s="64"/>
      <c r="AA22" s="1"/>
    </row>
    <row r="23" ht="3" customHeight="1">
      <c r="AA23" s="1"/>
    </row>
    <row r="24" spans="1:27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AA24" s="1"/>
    </row>
    <row r="25" spans="1:27" ht="10.5" customHeight="1">
      <c r="A25" s="10" t="s">
        <v>224</v>
      </c>
      <c r="B25" s="253">
        <v>23.6</v>
      </c>
      <c r="C25" s="253">
        <v>22.3</v>
      </c>
      <c r="D25" s="253">
        <v>28.3</v>
      </c>
      <c r="E25" s="253">
        <v>28.3</v>
      </c>
      <c r="F25" s="253">
        <v>24.1</v>
      </c>
      <c r="G25" s="253">
        <v>26.1</v>
      </c>
      <c r="H25" s="253">
        <v>24.3</v>
      </c>
      <c r="I25" s="253">
        <v>26.1</v>
      </c>
      <c r="J25" s="253">
        <v>23.3</v>
      </c>
      <c r="K25" s="253">
        <v>22.2</v>
      </c>
      <c r="L25" s="253">
        <v>24.7</v>
      </c>
      <c r="M25" s="253">
        <v>24.2</v>
      </c>
      <c r="AA25" s="1"/>
    </row>
    <row r="26" spans="1:27" ht="10.5" customHeight="1">
      <c r="A26" s="10" t="s">
        <v>225</v>
      </c>
      <c r="B26" s="253">
        <v>21.2</v>
      </c>
      <c r="C26" s="253">
        <v>23.6</v>
      </c>
      <c r="D26" s="253">
        <v>23.5</v>
      </c>
      <c r="E26" s="253">
        <v>25.2</v>
      </c>
      <c r="F26" s="253">
        <v>24.6</v>
      </c>
      <c r="G26" s="253">
        <v>28.3</v>
      </c>
      <c r="H26" s="253">
        <v>24.6</v>
      </c>
      <c r="I26" s="253">
        <v>23.4</v>
      </c>
      <c r="J26" s="253">
        <v>22.5</v>
      </c>
      <c r="K26" s="253">
        <v>23.1</v>
      </c>
      <c r="L26" s="253">
        <v>20.9</v>
      </c>
      <c r="M26" s="253">
        <v>20.6</v>
      </c>
      <c r="AA26" s="1"/>
    </row>
    <row r="27" spans="1:27" ht="10.5" customHeight="1">
      <c r="A27" s="10" t="s">
        <v>223</v>
      </c>
      <c r="B27" s="253">
        <v>18.7</v>
      </c>
      <c r="C27" s="253">
        <v>19.2</v>
      </c>
      <c r="D27" s="253">
        <v>23.7</v>
      </c>
      <c r="E27" s="253">
        <v>22.6</v>
      </c>
      <c r="F27" s="253">
        <v>25.9</v>
      </c>
      <c r="G27" s="253">
        <v>24</v>
      </c>
      <c r="H27" s="253">
        <v>23.8</v>
      </c>
      <c r="I27" s="253">
        <v>23</v>
      </c>
      <c r="J27" s="253">
        <v>21.8</v>
      </c>
      <c r="K27" s="253">
        <v>19.6</v>
      </c>
      <c r="L27" s="253">
        <v>19.1</v>
      </c>
      <c r="M27" s="253">
        <v>18.8</v>
      </c>
      <c r="AA27" s="1"/>
    </row>
    <row r="28" spans="1:27" ht="10.5" customHeight="1">
      <c r="A28" s="10" t="s">
        <v>195</v>
      </c>
      <c r="B28" s="253">
        <v>21.2</v>
      </c>
      <c r="C28" s="253">
        <v>18.2</v>
      </c>
      <c r="D28" s="253">
        <v>21.8</v>
      </c>
      <c r="E28" s="253">
        <v>21.3</v>
      </c>
      <c r="F28" s="253">
        <v>21.8</v>
      </c>
      <c r="G28" s="253">
        <v>22.4</v>
      </c>
      <c r="H28" s="253">
        <v>24.4</v>
      </c>
      <c r="I28" s="253">
        <v>20.7</v>
      </c>
      <c r="J28" s="253">
        <v>17.6</v>
      </c>
      <c r="K28" s="253">
        <v>21</v>
      </c>
      <c r="L28" s="253">
        <v>22</v>
      </c>
      <c r="M28" s="253">
        <v>20.3</v>
      </c>
      <c r="AA28" s="1"/>
    </row>
    <row r="29" spans="1:27" ht="10.5" customHeight="1">
      <c r="A29" s="10" t="s">
        <v>209</v>
      </c>
      <c r="B29" s="253">
        <v>18.4</v>
      </c>
      <c r="C29" s="253">
        <v>19.4</v>
      </c>
      <c r="D29" s="253">
        <v>19.4</v>
      </c>
      <c r="E29" s="253">
        <v>24.5</v>
      </c>
      <c r="F29" s="253">
        <v>21</v>
      </c>
      <c r="G29" s="253">
        <v>21.8</v>
      </c>
      <c r="H29" s="253">
        <v>24.5</v>
      </c>
      <c r="I29" s="253">
        <v>18.9</v>
      </c>
      <c r="J29" s="253">
        <v>22</v>
      </c>
      <c r="K29" s="253">
        <v>20.3</v>
      </c>
      <c r="L29" s="253"/>
      <c r="M29" s="253"/>
      <c r="AA29" s="1"/>
    </row>
    <row r="30" ht="9.75" customHeight="1">
      <c r="AA30" s="1"/>
    </row>
    <row r="31" spans="14:27" ht="9.75" customHeight="1"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AA31" s="1"/>
    </row>
    <row r="51" spans="14:50" ht="9.75" customHeight="1">
      <c r="N51" s="1"/>
      <c r="O51" s="6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224</v>
      </c>
      <c r="B54" s="253">
        <v>41.2</v>
      </c>
      <c r="C54" s="253">
        <v>41.2</v>
      </c>
      <c r="D54" s="253">
        <v>42.5</v>
      </c>
      <c r="E54" s="253">
        <v>43.5</v>
      </c>
      <c r="F54" s="253">
        <v>40</v>
      </c>
      <c r="G54" s="253">
        <v>41.2</v>
      </c>
      <c r="H54" s="253">
        <v>38.6</v>
      </c>
      <c r="I54" s="253">
        <v>41.3</v>
      </c>
      <c r="J54" s="253">
        <v>40.3</v>
      </c>
      <c r="K54" s="253">
        <v>39.7</v>
      </c>
      <c r="L54" s="253">
        <v>41.3</v>
      </c>
      <c r="M54" s="253">
        <v>39.7</v>
      </c>
      <c r="N54" s="64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225</v>
      </c>
      <c r="B55" s="253">
        <v>42</v>
      </c>
      <c r="C55" s="253">
        <v>43.4</v>
      </c>
      <c r="D55" s="253">
        <v>41</v>
      </c>
      <c r="E55" s="253">
        <v>40.6</v>
      </c>
      <c r="F55" s="253">
        <v>41.4</v>
      </c>
      <c r="G55" s="253">
        <v>43.6</v>
      </c>
      <c r="H55" s="253">
        <v>41.6</v>
      </c>
      <c r="I55" s="253">
        <v>41.2</v>
      </c>
      <c r="J55" s="253">
        <v>40.8</v>
      </c>
      <c r="K55" s="253">
        <v>41.1</v>
      </c>
      <c r="L55" s="253">
        <v>38.8</v>
      </c>
      <c r="M55" s="253">
        <v>37.3</v>
      </c>
      <c r="N55" s="64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223</v>
      </c>
      <c r="B56" s="253">
        <v>38.5</v>
      </c>
      <c r="C56" s="253">
        <v>37.5</v>
      </c>
      <c r="D56" s="253">
        <v>37.8</v>
      </c>
      <c r="E56" s="253">
        <v>36.3</v>
      </c>
      <c r="F56" s="253">
        <v>38.6</v>
      </c>
      <c r="G56" s="253">
        <v>38.7</v>
      </c>
      <c r="H56" s="253">
        <v>38.3</v>
      </c>
      <c r="I56" s="253">
        <v>38.3</v>
      </c>
      <c r="J56" s="253">
        <v>37.8</v>
      </c>
      <c r="K56" s="253">
        <v>37.3</v>
      </c>
      <c r="L56" s="253">
        <v>35.4</v>
      </c>
      <c r="M56" s="253">
        <v>32.8</v>
      </c>
      <c r="N56" s="64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195</v>
      </c>
      <c r="B57" s="253">
        <v>36.2</v>
      </c>
      <c r="C57" s="253">
        <v>36.5</v>
      </c>
      <c r="D57" s="253">
        <v>36.5</v>
      </c>
      <c r="E57" s="253">
        <v>36.3</v>
      </c>
      <c r="F57" s="253">
        <v>37.5</v>
      </c>
      <c r="G57" s="253">
        <v>37.7</v>
      </c>
      <c r="H57" s="253">
        <v>38.7</v>
      </c>
      <c r="I57" s="253">
        <v>37.1</v>
      </c>
      <c r="J57" s="253">
        <v>34.8</v>
      </c>
      <c r="K57" s="253">
        <v>35.1</v>
      </c>
      <c r="L57" s="253">
        <v>36.2</v>
      </c>
      <c r="M57" s="253">
        <v>35</v>
      </c>
      <c r="N57" s="64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209</v>
      </c>
      <c r="B58" s="253">
        <v>34.7</v>
      </c>
      <c r="C58" s="253">
        <v>34.4</v>
      </c>
      <c r="D58" s="253">
        <v>33.5</v>
      </c>
      <c r="E58" s="253">
        <v>36.6</v>
      </c>
      <c r="F58" s="253">
        <v>38</v>
      </c>
      <c r="G58" s="253">
        <v>38.1</v>
      </c>
      <c r="H58" s="253">
        <v>39.3</v>
      </c>
      <c r="I58" s="253">
        <v>38.5</v>
      </c>
      <c r="J58" s="253">
        <v>38.2</v>
      </c>
      <c r="K58" s="253">
        <v>38.6</v>
      </c>
      <c r="L58" s="253"/>
      <c r="M58" s="253"/>
      <c r="N58" s="64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57"/>
    </row>
    <row r="66" spans="14:26" ht="9.75" customHeight="1"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</row>
    <row r="67" spans="14:26" ht="9.75" customHeight="1"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</row>
    <row r="68" spans="14:26" ht="9.75" customHeight="1"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</row>
    <row r="69" spans="14:26" ht="9.75" customHeight="1"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</row>
    <row r="70" spans="14:28" ht="9.75" customHeight="1">
      <c r="N70" s="6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1"/>
      <c r="AB70" s="1"/>
    </row>
    <row r="71" spans="14:28" ht="9.75" customHeight="1"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1"/>
      <c r="AB71" s="1"/>
    </row>
    <row r="72" spans="14:28" ht="9.75" customHeight="1"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1"/>
      <c r="AB72" s="1"/>
    </row>
    <row r="73" spans="14:28" ht="9.75" customHeight="1"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1"/>
      <c r="AB73" s="1"/>
    </row>
    <row r="74" spans="14:28" ht="9.75" customHeight="1"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1"/>
      <c r="AB74" s="1"/>
    </row>
    <row r="75" spans="14:28" ht="9.75" customHeight="1"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1"/>
      <c r="AB75" s="1"/>
    </row>
    <row r="82" ht="4.5" customHeight="1"/>
    <row r="83" spans="1:13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</row>
    <row r="84" spans="1:13" ht="10.5" customHeight="1">
      <c r="A84" s="10" t="s">
        <v>224</v>
      </c>
      <c r="B84" s="244">
        <v>55.9</v>
      </c>
      <c r="C84" s="244">
        <v>54.1</v>
      </c>
      <c r="D84" s="244">
        <v>66.1</v>
      </c>
      <c r="E84" s="244">
        <v>64.6</v>
      </c>
      <c r="F84" s="244">
        <v>61.8</v>
      </c>
      <c r="G84" s="244">
        <v>62.8</v>
      </c>
      <c r="H84" s="244">
        <v>64.1</v>
      </c>
      <c r="I84" s="244">
        <v>62</v>
      </c>
      <c r="J84" s="244">
        <v>58.1</v>
      </c>
      <c r="K84" s="244">
        <v>56.3</v>
      </c>
      <c r="L84" s="244">
        <v>59.1</v>
      </c>
      <c r="M84" s="244">
        <v>61.9</v>
      </c>
    </row>
    <row r="85" spans="1:13" ht="10.5" customHeight="1">
      <c r="A85" s="10" t="s">
        <v>225</v>
      </c>
      <c r="B85" s="244">
        <v>49.2</v>
      </c>
      <c r="C85" s="244">
        <v>53.5</v>
      </c>
      <c r="D85" s="244">
        <v>58.5</v>
      </c>
      <c r="E85" s="244">
        <v>62.2</v>
      </c>
      <c r="F85" s="244">
        <v>59.1</v>
      </c>
      <c r="G85" s="244">
        <v>63.9</v>
      </c>
      <c r="H85" s="244">
        <v>60.1</v>
      </c>
      <c r="I85" s="244">
        <v>57</v>
      </c>
      <c r="J85" s="244">
        <v>55.5</v>
      </c>
      <c r="K85" s="244">
        <v>56</v>
      </c>
      <c r="L85" s="244">
        <v>55.2</v>
      </c>
      <c r="M85" s="244">
        <v>55.9</v>
      </c>
    </row>
    <row r="86" spans="1:13" ht="10.5" customHeight="1">
      <c r="A86" s="10" t="s">
        <v>223</v>
      </c>
      <c r="B86" s="244">
        <v>47.8</v>
      </c>
      <c r="C86" s="244">
        <v>51.7</v>
      </c>
      <c r="D86" s="244">
        <v>62.5</v>
      </c>
      <c r="E86" s="244">
        <v>63.1</v>
      </c>
      <c r="F86" s="244">
        <v>66.1</v>
      </c>
      <c r="G86" s="244">
        <v>62</v>
      </c>
      <c r="H86" s="244">
        <v>62.3</v>
      </c>
      <c r="I86" s="244">
        <v>60</v>
      </c>
      <c r="J86" s="244">
        <v>57.9</v>
      </c>
      <c r="K86" s="244">
        <v>52.7</v>
      </c>
      <c r="L86" s="244">
        <v>55.1</v>
      </c>
      <c r="M86" s="244">
        <v>59</v>
      </c>
    </row>
    <row r="87" spans="1:13" ht="10.5" customHeight="1">
      <c r="A87" s="10" t="s">
        <v>195</v>
      </c>
      <c r="B87" s="244">
        <v>56.4</v>
      </c>
      <c r="C87" s="244">
        <v>49.6</v>
      </c>
      <c r="D87" s="244">
        <v>59.8</v>
      </c>
      <c r="E87" s="244">
        <v>58.8</v>
      </c>
      <c r="F87" s="244">
        <v>57.5</v>
      </c>
      <c r="G87" s="244">
        <v>59.3</v>
      </c>
      <c r="H87" s="244">
        <v>62.6</v>
      </c>
      <c r="I87" s="244">
        <v>56.9</v>
      </c>
      <c r="J87" s="244">
        <v>52.1</v>
      </c>
      <c r="K87" s="244">
        <v>59.6</v>
      </c>
      <c r="L87" s="244">
        <v>60.1</v>
      </c>
      <c r="M87" s="244">
        <v>58.7</v>
      </c>
    </row>
    <row r="88" spans="1:13" ht="10.5" customHeight="1">
      <c r="A88" s="10" t="s">
        <v>209</v>
      </c>
      <c r="B88" s="244">
        <v>53.3</v>
      </c>
      <c r="C88" s="244">
        <v>56.6</v>
      </c>
      <c r="D88" s="244">
        <v>58.4</v>
      </c>
      <c r="E88" s="244">
        <v>65.3</v>
      </c>
      <c r="F88" s="244">
        <v>54.6</v>
      </c>
      <c r="G88" s="244">
        <v>57.2</v>
      </c>
      <c r="H88" s="244">
        <v>61.6</v>
      </c>
      <c r="I88" s="244">
        <v>49.6</v>
      </c>
      <c r="J88" s="244">
        <v>57.6</v>
      </c>
      <c r="K88" s="244">
        <v>52.3</v>
      </c>
      <c r="L88" s="244"/>
      <c r="M88" s="24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</row>
    <row r="25" spans="1:29" ht="10.5" customHeight="1">
      <c r="A25" s="10" t="s">
        <v>224</v>
      </c>
      <c r="B25" s="258">
        <v>51.15</v>
      </c>
      <c r="C25" s="258">
        <v>68.9</v>
      </c>
      <c r="D25" s="258">
        <v>62.27</v>
      </c>
      <c r="E25" s="258">
        <v>88.58</v>
      </c>
      <c r="F25" s="258">
        <v>84.28</v>
      </c>
      <c r="G25" s="258">
        <v>92.26</v>
      </c>
      <c r="H25" s="258">
        <v>94.4</v>
      </c>
      <c r="I25" s="258">
        <v>63.79</v>
      </c>
      <c r="J25" s="258">
        <v>53.5</v>
      </c>
      <c r="K25" s="258">
        <v>55.3</v>
      </c>
      <c r="L25" s="258">
        <v>58.2</v>
      </c>
      <c r="M25" s="258">
        <v>57.6</v>
      </c>
      <c r="N25" s="64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1"/>
      <c r="AB25" s="1"/>
      <c r="AC25" s="1"/>
    </row>
    <row r="26" spans="1:29" ht="10.5" customHeight="1">
      <c r="A26" s="10" t="s">
        <v>225</v>
      </c>
      <c r="B26" s="258">
        <v>49.9</v>
      </c>
      <c r="C26" s="258">
        <v>54.11</v>
      </c>
      <c r="D26" s="258">
        <v>67.08</v>
      </c>
      <c r="E26" s="258">
        <v>88</v>
      </c>
      <c r="F26" s="258">
        <v>85.9</v>
      </c>
      <c r="G26" s="258">
        <v>102</v>
      </c>
      <c r="H26" s="258">
        <v>94.1</v>
      </c>
      <c r="I26" s="258">
        <v>60.2</v>
      </c>
      <c r="J26" s="258">
        <v>64.4</v>
      </c>
      <c r="K26" s="258">
        <v>66.3</v>
      </c>
      <c r="L26" s="258">
        <v>54.9</v>
      </c>
      <c r="M26" s="258">
        <v>57.7</v>
      </c>
      <c r="N26" s="64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1"/>
      <c r="AB26" s="1"/>
      <c r="AC26" s="1"/>
    </row>
    <row r="27" spans="1:29" ht="10.5" customHeight="1">
      <c r="A27" s="10" t="s">
        <v>223</v>
      </c>
      <c r="B27" s="258">
        <v>54.7</v>
      </c>
      <c r="C27" s="258">
        <v>51.8</v>
      </c>
      <c r="D27" s="258">
        <v>58.3</v>
      </c>
      <c r="E27" s="258">
        <v>73.8</v>
      </c>
      <c r="F27" s="258">
        <v>61.7</v>
      </c>
      <c r="G27" s="258">
        <v>76.3</v>
      </c>
      <c r="H27" s="258">
        <v>56.1</v>
      </c>
      <c r="I27" s="258">
        <v>39.5</v>
      </c>
      <c r="J27" s="258">
        <v>43.6</v>
      </c>
      <c r="K27" s="258">
        <v>50.9</v>
      </c>
      <c r="L27" s="258">
        <v>55.8</v>
      </c>
      <c r="M27" s="258">
        <v>46.8</v>
      </c>
      <c r="N27" s="64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1"/>
      <c r="AB27" s="1"/>
      <c r="AC27" s="1"/>
    </row>
    <row r="28" spans="1:29" ht="10.5" customHeight="1">
      <c r="A28" s="10" t="s">
        <v>195</v>
      </c>
      <c r="B28" s="258">
        <v>39.2</v>
      </c>
      <c r="C28" s="258">
        <v>41.6</v>
      </c>
      <c r="D28" s="258">
        <v>49.3</v>
      </c>
      <c r="E28" s="258">
        <v>70.8</v>
      </c>
      <c r="F28" s="258">
        <v>73.4</v>
      </c>
      <c r="G28" s="258">
        <v>75</v>
      </c>
      <c r="H28" s="258">
        <v>62</v>
      </c>
      <c r="I28" s="258">
        <v>37.5</v>
      </c>
      <c r="J28" s="258">
        <v>38.2</v>
      </c>
      <c r="K28" s="258">
        <v>45.6</v>
      </c>
      <c r="L28" s="258">
        <v>43.2</v>
      </c>
      <c r="M28" s="258">
        <v>41</v>
      </c>
      <c r="N28" s="64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1"/>
      <c r="AB28" s="1"/>
      <c r="AC28" s="1"/>
    </row>
    <row r="29" spans="1:29" ht="10.5" customHeight="1">
      <c r="A29" s="10" t="s">
        <v>209</v>
      </c>
      <c r="B29" s="258">
        <v>35.6</v>
      </c>
      <c r="C29" s="258">
        <v>51.2</v>
      </c>
      <c r="D29" s="258">
        <v>52.2</v>
      </c>
      <c r="E29" s="258">
        <v>73.5</v>
      </c>
      <c r="F29" s="258">
        <v>71.9</v>
      </c>
      <c r="G29" s="258">
        <v>77.5</v>
      </c>
      <c r="H29" s="258">
        <v>68.4</v>
      </c>
      <c r="I29" s="258">
        <v>45</v>
      </c>
      <c r="J29" s="258">
        <v>36.7</v>
      </c>
      <c r="K29" s="258">
        <v>41.6</v>
      </c>
      <c r="L29" s="258"/>
      <c r="M29" s="258"/>
      <c r="N29" s="64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1"/>
    </row>
    <row r="53" spans="1:49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224</v>
      </c>
      <c r="B54" s="258">
        <v>49.5</v>
      </c>
      <c r="C54" s="258">
        <v>56.2</v>
      </c>
      <c r="D54" s="258">
        <v>40.2</v>
      </c>
      <c r="E54" s="258">
        <v>48.4</v>
      </c>
      <c r="F54" s="258">
        <v>50.4</v>
      </c>
      <c r="G54" s="258">
        <v>49.3</v>
      </c>
      <c r="H54" s="258">
        <v>42.2</v>
      </c>
      <c r="I54" s="258">
        <v>40.9</v>
      </c>
      <c r="J54" s="258">
        <v>40.2</v>
      </c>
      <c r="K54" s="258">
        <v>42.7</v>
      </c>
      <c r="L54" s="258">
        <v>47.2</v>
      </c>
      <c r="M54" s="258">
        <v>44.3</v>
      </c>
      <c r="N54" s="64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225</v>
      </c>
      <c r="B55" s="258">
        <v>45</v>
      </c>
      <c r="C55" s="258">
        <v>47.8</v>
      </c>
      <c r="D55" s="258">
        <v>46.3</v>
      </c>
      <c r="E55" s="258">
        <v>50.3</v>
      </c>
      <c r="F55" s="258">
        <v>50.1</v>
      </c>
      <c r="G55" s="258">
        <v>49.7</v>
      </c>
      <c r="H55" s="258">
        <v>45.6</v>
      </c>
      <c r="I55" s="258">
        <v>42.3</v>
      </c>
      <c r="J55" s="258">
        <v>42.1</v>
      </c>
      <c r="K55" s="258">
        <v>44.9</v>
      </c>
      <c r="L55" s="258">
        <v>47.2</v>
      </c>
      <c r="M55" s="258">
        <v>45.6</v>
      </c>
      <c r="N55" s="64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223</v>
      </c>
      <c r="B56" s="258">
        <v>48</v>
      </c>
      <c r="C56" s="258">
        <v>47.1</v>
      </c>
      <c r="D56" s="258">
        <v>45.7</v>
      </c>
      <c r="E56" s="258">
        <v>52.1</v>
      </c>
      <c r="F56" s="258">
        <v>51.4</v>
      </c>
      <c r="G56" s="258">
        <v>51.3</v>
      </c>
      <c r="H56" s="258">
        <v>44.1</v>
      </c>
      <c r="I56" s="258">
        <v>37.6</v>
      </c>
      <c r="J56" s="258">
        <v>34.4</v>
      </c>
      <c r="K56" s="258">
        <v>33.2</v>
      </c>
      <c r="L56" s="258">
        <v>41.8</v>
      </c>
      <c r="M56" s="258">
        <v>38.7</v>
      </c>
      <c r="N56" s="64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195</v>
      </c>
      <c r="B57" s="258">
        <v>36.7</v>
      </c>
      <c r="C57" s="258">
        <v>37.2</v>
      </c>
      <c r="D57" s="258">
        <v>34.8</v>
      </c>
      <c r="E57" s="258">
        <v>41.4</v>
      </c>
      <c r="F57" s="258">
        <v>41.9</v>
      </c>
      <c r="G57" s="258">
        <v>40.8</v>
      </c>
      <c r="H57" s="258">
        <v>41.3</v>
      </c>
      <c r="I57" s="258">
        <v>34.9</v>
      </c>
      <c r="J57" s="258">
        <v>34.6</v>
      </c>
      <c r="K57" s="258">
        <v>37</v>
      </c>
      <c r="L57" s="258">
        <v>37.4</v>
      </c>
      <c r="M57" s="258">
        <v>34.1</v>
      </c>
      <c r="N57" s="64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209</v>
      </c>
      <c r="B58" s="258">
        <v>34.6</v>
      </c>
      <c r="C58" s="258">
        <v>38.9</v>
      </c>
      <c r="D58" s="258">
        <v>33.8</v>
      </c>
      <c r="E58" s="258">
        <v>39.4</v>
      </c>
      <c r="F58" s="258">
        <v>40.4</v>
      </c>
      <c r="G58" s="258">
        <v>43</v>
      </c>
      <c r="H58" s="258">
        <v>32.5</v>
      </c>
      <c r="I58" s="258">
        <v>31.2</v>
      </c>
      <c r="J58" s="258">
        <v>31.6</v>
      </c>
      <c r="K58" s="258">
        <v>33.2</v>
      </c>
      <c r="L58" s="258"/>
      <c r="M58" s="258"/>
      <c r="N58" s="64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spans="1:26" ht="10.5" customHeight="1">
      <c r="A84" s="10" t="s">
        <v>224</v>
      </c>
      <c r="B84" s="15">
        <v>103.5</v>
      </c>
      <c r="C84" s="15">
        <v>124.1</v>
      </c>
      <c r="D84" s="15">
        <v>145.8</v>
      </c>
      <c r="E84" s="15">
        <v>190.8</v>
      </c>
      <c r="F84" s="15">
        <v>168.6</v>
      </c>
      <c r="G84" s="15">
        <v>186.3</v>
      </c>
      <c r="H84" s="15">
        <v>214.3</v>
      </c>
      <c r="I84" s="15">
        <v>155.1</v>
      </c>
      <c r="J84" s="15">
        <v>132.7</v>
      </c>
      <c r="K84" s="15">
        <v>130.4</v>
      </c>
      <c r="L84" s="15">
        <v>124.5</v>
      </c>
      <c r="M84" s="15">
        <v>128.9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0.5" customHeight="1">
      <c r="A85" s="10" t="s">
        <v>225</v>
      </c>
      <c r="B85" s="15">
        <v>111.1</v>
      </c>
      <c r="C85" s="15">
        <v>113.6</v>
      </c>
      <c r="D85" s="15">
        <v>144.3</v>
      </c>
      <c r="E85" s="15">
        <v>178.3</v>
      </c>
      <c r="F85" s="15">
        <v>171.2</v>
      </c>
      <c r="G85" s="15">
        <v>204.8</v>
      </c>
      <c r="H85" s="15">
        <v>201.9</v>
      </c>
      <c r="I85" s="15">
        <v>140.7</v>
      </c>
      <c r="J85" s="15">
        <v>152.8</v>
      </c>
      <c r="K85" s="15">
        <v>149.1</v>
      </c>
      <c r="L85" s="15">
        <v>116.9</v>
      </c>
      <c r="M85" s="15">
        <v>126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0.5" customHeight="1">
      <c r="A86" s="10" t="s">
        <v>223</v>
      </c>
      <c r="B86" s="15">
        <v>114.4</v>
      </c>
      <c r="C86" s="15">
        <v>110</v>
      </c>
      <c r="D86" s="15">
        <v>127.3</v>
      </c>
      <c r="E86" s="15">
        <v>144.5</v>
      </c>
      <c r="F86" s="15">
        <v>120.1</v>
      </c>
      <c r="G86" s="15">
        <v>148.9</v>
      </c>
      <c r="H86" s="15">
        <v>125.3</v>
      </c>
      <c r="I86" s="15">
        <v>104.8</v>
      </c>
      <c r="J86" s="15">
        <v>125.6</v>
      </c>
      <c r="K86" s="15">
        <v>152.4</v>
      </c>
      <c r="L86" s="15">
        <v>137.3</v>
      </c>
      <c r="M86" s="15">
        <v>120.1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0.5" customHeight="1">
      <c r="A87" s="10" t="s">
        <v>195</v>
      </c>
      <c r="B87" s="15">
        <v>106.7</v>
      </c>
      <c r="C87" s="15">
        <v>112</v>
      </c>
      <c r="D87" s="15">
        <v>140.2</v>
      </c>
      <c r="E87" s="15">
        <v>177.4</v>
      </c>
      <c r="F87" s="15">
        <v>175.8</v>
      </c>
      <c r="G87" s="15">
        <v>182.5</v>
      </c>
      <c r="H87" s="15">
        <v>150.5</v>
      </c>
      <c r="I87" s="15">
        <v>106.8</v>
      </c>
      <c r="J87" s="15">
        <v>110.6</v>
      </c>
      <c r="K87" s="15">
        <v>124.1</v>
      </c>
      <c r="L87" s="15">
        <v>115.6</v>
      </c>
      <c r="M87" s="15">
        <v>119.2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0.5" customHeight="1">
      <c r="A88" s="10" t="s">
        <v>209</v>
      </c>
      <c r="B88" s="15">
        <v>103.1</v>
      </c>
      <c r="C88" s="15">
        <v>133.5</v>
      </c>
      <c r="D88" s="15">
        <v>150.6</v>
      </c>
      <c r="E88" s="15">
        <v>193.1</v>
      </c>
      <c r="F88" s="15">
        <v>179.1</v>
      </c>
      <c r="G88" s="15">
        <v>182.6</v>
      </c>
      <c r="H88" s="15">
        <v>194.9</v>
      </c>
      <c r="I88" s="15">
        <v>143.1</v>
      </c>
      <c r="J88" s="15">
        <v>116.2</v>
      </c>
      <c r="K88" s="15">
        <v>126</v>
      </c>
      <c r="L88" s="15"/>
      <c r="M88" s="15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51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</row>
    <row r="9" spans="1:26" ht="9.75" customHeight="1">
      <c r="A9" s="251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</row>
    <row r="10" spans="1:26" ht="9.75" customHeight="1">
      <c r="A10" s="251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</row>
    <row r="11" spans="1:26" ht="9.75" customHeight="1">
      <c r="A11" s="251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</row>
    <row r="12" spans="1:26" ht="9.75" customHeight="1">
      <c r="A12" s="251"/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</row>
    <row r="19" spans="1:26" ht="9.75" customHeight="1">
      <c r="A19" s="251"/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</row>
    <row r="20" spans="1:26" ht="9.75" customHeight="1">
      <c r="A20" s="251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</row>
    <row r="21" spans="1:26" ht="9.75" customHeight="1">
      <c r="A21" s="251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</row>
    <row r="22" spans="1:55" ht="9.75" customHeight="1">
      <c r="A22" s="251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51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224</v>
      </c>
      <c r="B25" s="253">
        <v>8.993</v>
      </c>
      <c r="C25" s="253">
        <v>10.331</v>
      </c>
      <c r="D25" s="253">
        <v>13.174</v>
      </c>
      <c r="E25" s="253">
        <v>14.234</v>
      </c>
      <c r="F25" s="253">
        <v>13.038</v>
      </c>
      <c r="G25" s="253">
        <v>15.156</v>
      </c>
      <c r="H25" s="253">
        <v>15.007</v>
      </c>
      <c r="I25" s="253">
        <v>13.546</v>
      </c>
      <c r="J25" s="253">
        <v>12.824</v>
      </c>
      <c r="K25" s="253">
        <v>13.59</v>
      </c>
      <c r="L25" s="253">
        <v>12.953</v>
      </c>
      <c r="M25" s="253">
        <v>12.097</v>
      </c>
      <c r="N25" s="64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225</v>
      </c>
      <c r="B26" s="253">
        <v>9.502</v>
      </c>
      <c r="C26" s="253">
        <v>11.333</v>
      </c>
      <c r="D26" s="253">
        <v>13.779</v>
      </c>
      <c r="E26" s="253">
        <v>14.1</v>
      </c>
      <c r="F26" s="253">
        <v>15.6</v>
      </c>
      <c r="G26" s="253">
        <v>16.2</v>
      </c>
      <c r="H26" s="253">
        <v>15.5</v>
      </c>
      <c r="I26" s="253">
        <v>12.9</v>
      </c>
      <c r="J26" s="253">
        <v>13</v>
      </c>
      <c r="K26" s="253">
        <v>12.8</v>
      </c>
      <c r="L26" s="253">
        <v>13.9</v>
      </c>
      <c r="M26" s="253">
        <v>11.8</v>
      </c>
      <c r="N26" s="64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223</v>
      </c>
      <c r="B27" s="253">
        <v>8.7</v>
      </c>
      <c r="C27" s="253">
        <v>9.7</v>
      </c>
      <c r="D27" s="253">
        <v>12.1</v>
      </c>
      <c r="E27" s="253">
        <v>12.2</v>
      </c>
      <c r="F27" s="253">
        <v>11.3</v>
      </c>
      <c r="G27" s="253">
        <v>12.2</v>
      </c>
      <c r="H27" s="253">
        <v>11.7</v>
      </c>
      <c r="I27" s="253">
        <v>10.2</v>
      </c>
      <c r="J27" s="253">
        <v>11.8</v>
      </c>
      <c r="K27" s="253">
        <v>11</v>
      </c>
      <c r="L27" s="253">
        <v>12.1</v>
      </c>
      <c r="M27" s="253">
        <v>11.7</v>
      </c>
      <c r="N27" s="64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195</v>
      </c>
      <c r="B28" s="253">
        <v>9.8</v>
      </c>
      <c r="C28" s="253">
        <v>11.3</v>
      </c>
      <c r="D28" s="253">
        <v>13.8</v>
      </c>
      <c r="E28" s="253">
        <v>13.1</v>
      </c>
      <c r="F28" s="253">
        <v>14.3</v>
      </c>
      <c r="G28" s="253">
        <v>14.1</v>
      </c>
      <c r="H28" s="253">
        <v>12.3</v>
      </c>
      <c r="I28" s="253">
        <v>13</v>
      </c>
      <c r="J28" s="253">
        <v>13.2</v>
      </c>
      <c r="K28" s="253">
        <v>13</v>
      </c>
      <c r="L28" s="253">
        <v>12.4</v>
      </c>
      <c r="M28" s="253">
        <v>12.3</v>
      </c>
      <c r="N28" s="64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209</v>
      </c>
      <c r="B29" s="253">
        <v>9.1</v>
      </c>
      <c r="C29" s="253">
        <v>10.5</v>
      </c>
      <c r="D29" s="253">
        <v>13.7</v>
      </c>
      <c r="E29" s="253">
        <v>13.4</v>
      </c>
      <c r="F29" s="253">
        <v>13.6</v>
      </c>
      <c r="G29" s="253">
        <v>13.3</v>
      </c>
      <c r="H29" s="253">
        <v>15.1</v>
      </c>
      <c r="I29" s="253">
        <v>13.4</v>
      </c>
      <c r="J29" s="253">
        <v>13.3</v>
      </c>
      <c r="K29" s="253">
        <v>13.5</v>
      </c>
      <c r="L29" s="253"/>
      <c r="M29" s="253"/>
      <c r="N29" s="64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19"/>
    </row>
    <row r="53" spans="1:48" s="250" customFormat="1" ht="10.5" customHeight="1">
      <c r="A53" s="15"/>
      <c r="B53" s="244" t="s">
        <v>124</v>
      </c>
      <c r="C53" s="244" t="s">
        <v>125</v>
      </c>
      <c r="D53" s="244" t="s">
        <v>126</v>
      </c>
      <c r="E53" s="244" t="s">
        <v>127</v>
      </c>
      <c r="F53" s="244" t="s">
        <v>128</v>
      </c>
      <c r="G53" s="244" t="s">
        <v>129</v>
      </c>
      <c r="H53" s="244" t="s">
        <v>130</v>
      </c>
      <c r="I53" s="244" t="s">
        <v>131</v>
      </c>
      <c r="J53" s="244" t="s">
        <v>132</v>
      </c>
      <c r="K53" s="244" t="s">
        <v>133</v>
      </c>
      <c r="L53" s="244" t="s">
        <v>134</v>
      </c>
      <c r="M53" s="244" t="s">
        <v>135</v>
      </c>
      <c r="N53" s="248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</row>
    <row r="54" spans="1:48" s="250" customFormat="1" ht="10.5" customHeight="1">
      <c r="A54" s="10" t="s">
        <v>224</v>
      </c>
      <c r="B54" s="253">
        <v>11.898</v>
      </c>
      <c r="C54" s="253">
        <v>11.8</v>
      </c>
      <c r="D54" s="253">
        <v>12.8</v>
      </c>
      <c r="E54" s="253">
        <v>12.3</v>
      </c>
      <c r="F54" s="253">
        <v>13.4</v>
      </c>
      <c r="G54" s="253">
        <v>13.6</v>
      </c>
      <c r="H54" s="253">
        <v>12.7</v>
      </c>
      <c r="I54" s="253">
        <v>13.4</v>
      </c>
      <c r="J54" s="253">
        <v>12.9</v>
      </c>
      <c r="K54" s="253">
        <v>14.5</v>
      </c>
      <c r="L54" s="253">
        <v>14.8</v>
      </c>
      <c r="M54" s="253">
        <v>13.4</v>
      </c>
      <c r="N54" s="248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</row>
    <row r="55" spans="1:48" s="250" customFormat="1" ht="10.5" customHeight="1">
      <c r="A55" s="10" t="s">
        <v>225</v>
      </c>
      <c r="B55" s="253">
        <v>12.017</v>
      </c>
      <c r="C55" s="253">
        <v>12.349</v>
      </c>
      <c r="D55" s="253">
        <v>13.055</v>
      </c>
      <c r="E55" s="253">
        <v>13</v>
      </c>
      <c r="F55" s="253">
        <v>13.8</v>
      </c>
      <c r="G55" s="253">
        <v>13.5</v>
      </c>
      <c r="H55" s="253">
        <v>13.5</v>
      </c>
      <c r="I55" s="253">
        <v>12.4</v>
      </c>
      <c r="J55" s="253">
        <v>11.8</v>
      </c>
      <c r="K55" s="253">
        <v>12.5</v>
      </c>
      <c r="L55" s="253">
        <v>12.6</v>
      </c>
      <c r="M55" s="253">
        <v>11.6</v>
      </c>
      <c r="N55" s="248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</row>
    <row r="56" spans="1:48" s="250" customFormat="1" ht="10.5" customHeight="1">
      <c r="A56" s="10" t="s">
        <v>223</v>
      </c>
      <c r="B56" s="253">
        <v>11</v>
      </c>
      <c r="C56" s="253">
        <v>11.6</v>
      </c>
      <c r="D56" s="253">
        <v>12</v>
      </c>
      <c r="E56" s="253">
        <v>12</v>
      </c>
      <c r="F56" s="253">
        <v>12.7</v>
      </c>
      <c r="G56" s="253">
        <v>12.6</v>
      </c>
      <c r="H56" s="253">
        <v>11.5</v>
      </c>
      <c r="I56" s="253">
        <v>10.7</v>
      </c>
      <c r="J56" s="253">
        <v>11.1</v>
      </c>
      <c r="K56" s="253">
        <v>11.1</v>
      </c>
      <c r="L56" s="253">
        <v>10.9</v>
      </c>
      <c r="M56" s="253">
        <v>9.9</v>
      </c>
      <c r="N56" s="248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248"/>
      <c r="AU56" s="248"/>
      <c r="AV56" s="248"/>
    </row>
    <row r="57" spans="1:27" s="250" customFormat="1" ht="10.5" customHeight="1">
      <c r="A57" s="10" t="s">
        <v>195</v>
      </c>
      <c r="B57" s="253">
        <v>10.7</v>
      </c>
      <c r="C57" s="253">
        <v>11.4</v>
      </c>
      <c r="D57" s="253">
        <v>12.2</v>
      </c>
      <c r="E57" s="253">
        <v>12</v>
      </c>
      <c r="F57" s="253">
        <v>13</v>
      </c>
      <c r="G57" s="253">
        <v>13.2</v>
      </c>
      <c r="H57" s="253">
        <v>12.8</v>
      </c>
      <c r="I57" s="253">
        <v>11.9</v>
      </c>
      <c r="J57" s="253">
        <v>11.8</v>
      </c>
      <c r="K57" s="253">
        <v>12.1</v>
      </c>
      <c r="L57" s="253">
        <v>11.8</v>
      </c>
      <c r="M57" s="253">
        <v>11.5</v>
      </c>
      <c r="N57" s="248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48"/>
    </row>
    <row r="58" spans="1:27" s="250" customFormat="1" ht="10.5" customHeight="1">
      <c r="A58" s="10" t="s">
        <v>209</v>
      </c>
      <c r="B58" s="253">
        <v>11.4</v>
      </c>
      <c r="C58" s="253">
        <v>11.1</v>
      </c>
      <c r="D58" s="253">
        <v>12.3</v>
      </c>
      <c r="E58" s="253">
        <v>12.2</v>
      </c>
      <c r="F58" s="253">
        <v>12.9</v>
      </c>
      <c r="G58" s="253">
        <v>13.1</v>
      </c>
      <c r="H58" s="253">
        <v>13.2</v>
      </c>
      <c r="I58" s="253">
        <v>13.4</v>
      </c>
      <c r="J58" s="253">
        <v>13.6</v>
      </c>
      <c r="K58" s="253">
        <v>13.5</v>
      </c>
      <c r="L58" s="253"/>
      <c r="M58" s="253"/>
      <c r="N58" s="248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48"/>
    </row>
    <row r="59" spans="1:27" ht="9.75" customHeight="1">
      <c r="A59" s="25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51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50" customFormat="1" ht="10.5" customHeight="1">
      <c r="A83" s="15"/>
      <c r="B83" s="244" t="s">
        <v>124</v>
      </c>
      <c r="C83" s="244" t="s">
        <v>125</v>
      </c>
      <c r="D83" s="244" t="s">
        <v>126</v>
      </c>
      <c r="E83" s="244" t="s">
        <v>127</v>
      </c>
      <c r="F83" s="244" t="s">
        <v>128</v>
      </c>
      <c r="G83" s="244" t="s">
        <v>129</v>
      </c>
      <c r="H83" s="244" t="s">
        <v>130</v>
      </c>
      <c r="I83" s="244" t="s">
        <v>131</v>
      </c>
      <c r="J83" s="244" t="s">
        <v>132</v>
      </c>
      <c r="K83" s="244" t="s">
        <v>133</v>
      </c>
      <c r="L83" s="244" t="s">
        <v>134</v>
      </c>
      <c r="M83" s="244" t="s">
        <v>135</v>
      </c>
      <c r="N83" s="248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</row>
    <row r="84" spans="1:26" s="250" customFormat="1" ht="10.5" customHeight="1">
      <c r="A84" s="10" t="s">
        <v>224</v>
      </c>
      <c r="B84" s="246">
        <v>75.5</v>
      </c>
      <c r="C84" s="246">
        <v>87.8</v>
      </c>
      <c r="D84" s="246">
        <v>103.4</v>
      </c>
      <c r="E84" s="246">
        <v>115.7</v>
      </c>
      <c r="F84" s="246">
        <v>97.3</v>
      </c>
      <c r="G84" s="246">
        <v>111.7</v>
      </c>
      <c r="H84" s="246">
        <v>117.9</v>
      </c>
      <c r="I84" s="246">
        <v>100.9</v>
      </c>
      <c r="J84" s="246">
        <v>99.1</v>
      </c>
      <c r="K84" s="246">
        <v>93.5</v>
      </c>
      <c r="L84" s="246">
        <v>87.5</v>
      </c>
      <c r="M84" s="246">
        <v>91</v>
      </c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</row>
    <row r="85" spans="1:26" s="250" customFormat="1" ht="10.5" customHeight="1">
      <c r="A85" s="10" t="s">
        <v>225</v>
      </c>
      <c r="B85" s="246">
        <v>80.2</v>
      </c>
      <c r="C85" s="246">
        <v>91.7</v>
      </c>
      <c r="D85" s="246">
        <v>105.7</v>
      </c>
      <c r="E85" s="246">
        <v>109.1</v>
      </c>
      <c r="F85" s="246">
        <v>113.3</v>
      </c>
      <c r="G85" s="246">
        <v>119.8</v>
      </c>
      <c r="H85" s="246">
        <v>115</v>
      </c>
      <c r="I85" s="246">
        <v>104.6</v>
      </c>
      <c r="J85" s="246">
        <v>109.5</v>
      </c>
      <c r="K85" s="246">
        <v>102.3</v>
      </c>
      <c r="L85" s="246">
        <v>110.6</v>
      </c>
      <c r="M85" s="246">
        <v>101.7</v>
      </c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</row>
    <row r="86" spans="1:26" s="250" customFormat="1" ht="10.5" customHeight="1">
      <c r="A86" s="10" t="s">
        <v>223</v>
      </c>
      <c r="B86" s="246">
        <v>79.1</v>
      </c>
      <c r="C86" s="246">
        <v>83.6</v>
      </c>
      <c r="D86" s="246">
        <v>100.7</v>
      </c>
      <c r="E86" s="246">
        <v>101.4</v>
      </c>
      <c r="F86" s="246">
        <v>89.1</v>
      </c>
      <c r="G86" s="246">
        <v>96.9</v>
      </c>
      <c r="H86" s="246">
        <v>101.8</v>
      </c>
      <c r="I86" s="246">
        <v>95.6</v>
      </c>
      <c r="J86" s="246">
        <v>106.4</v>
      </c>
      <c r="K86" s="246">
        <v>99.4</v>
      </c>
      <c r="L86" s="246">
        <v>111.7</v>
      </c>
      <c r="M86" s="246">
        <v>117.1</v>
      </c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</row>
    <row r="87" spans="1:26" s="250" customFormat="1" ht="10.5" customHeight="1">
      <c r="A87" s="10" t="s">
        <v>195</v>
      </c>
      <c r="B87" s="246">
        <v>90.7</v>
      </c>
      <c r="C87" s="246">
        <v>98.4</v>
      </c>
      <c r="D87" s="246">
        <v>113.3</v>
      </c>
      <c r="E87" s="246">
        <v>108.9</v>
      </c>
      <c r="F87" s="246">
        <v>110.8</v>
      </c>
      <c r="G87" s="246">
        <v>107.2</v>
      </c>
      <c r="H87" s="246">
        <v>96.5</v>
      </c>
      <c r="I87" s="246">
        <v>108.5</v>
      </c>
      <c r="J87" s="246">
        <v>111.9</v>
      </c>
      <c r="K87" s="246">
        <v>107</v>
      </c>
      <c r="L87" s="246">
        <v>105.6</v>
      </c>
      <c r="M87" s="246">
        <v>107.1</v>
      </c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</row>
    <row r="88" spans="1:26" s="250" customFormat="1" ht="10.5" customHeight="1">
      <c r="A88" s="10" t="s">
        <v>209</v>
      </c>
      <c r="B88" s="246">
        <v>79.6</v>
      </c>
      <c r="C88" s="246">
        <v>94</v>
      </c>
      <c r="D88" s="246">
        <v>112.1</v>
      </c>
      <c r="E88" s="246">
        <v>110.4</v>
      </c>
      <c r="F88" s="246">
        <v>105.4</v>
      </c>
      <c r="G88" s="246">
        <v>101.3</v>
      </c>
      <c r="H88" s="246">
        <v>114.2</v>
      </c>
      <c r="I88" s="246">
        <v>99.8</v>
      </c>
      <c r="J88" s="246">
        <v>97.3</v>
      </c>
      <c r="K88" s="246">
        <v>100.4</v>
      </c>
      <c r="L88" s="246"/>
      <c r="M88" s="246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51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</row>
    <row r="8" spans="1:13" ht="9.75" customHeight="1">
      <c r="A8" s="251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</row>
    <row r="9" spans="1:13" ht="9.75" customHeight="1">
      <c r="A9" s="251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</row>
    <row r="10" spans="1:13" ht="9.75" customHeight="1">
      <c r="A10" s="251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</row>
    <row r="11" spans="1:13" ht="9.75" customHeight="1">
      <c r="A11" s="251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</row>
    <row r="14" spans="14:15" ht="9.75" customHeight="1">
      <c r="N14" s="261"/>
      <c r="O14" s="261"/>
    </row>
    <row r="17" ht="9.75" customHeight="1">
      <c r="O17" s="261"/>
    </row>
    <row r="18" spans="1:13" ht="9.75" customHeight="1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9.75" customHeight="1">
      <c r="A19" s="251"/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</row>
    <row r="20" spans="1:14" ht="9.75" customHeight="1">
      <c r="A20" s="251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61"/>
    </row>
    <row r="21" spans="1:14" ht="9.75" customHeight="1">
      <c r="A21" s="251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61"/>
    </row>
    <row r="22" spans="1:48" ht="9.75" customHeight="1">
      <c r="A22" s="251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1"/>
      <c r="O22" s="6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224</v>
      </c>
      <c r="B25" s="253">
        <v>9.22</v>
      </c>
      <c r="C25" s="253">
        <v>12.22</v>
      </c>
      <c r="D25" s="253">
        <v>12.05</v>
      </c>
      <c r="E25" s="253">
        <v>10.76</v>
      </c>
      <c r="F25" s="253">
        <v>11.23</v>
      </c>
      <c r="G25" s="253">
        <v>11.04</v>
      </c>
      <c r="H25" s="253">
        <v>11.73</v>
      </c>
      <c r="I25" s="253">
        <v>10.24</v>
      </c>
      <c r="J25" s="253">
        <v>10.88</v>
      </c>
      <c r="K25" s="253">
        <v>13.39</v>
      </c>
      <c r="L25" s="253">
        <v>14.22</v>
      </c>
      <c r="M25" s="253">
        <v>13.48</v>
      </c>
      <c r="N25" s="64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225</v>
      </c>
      <c r="B26" s="253">
        <v>12.14</v>
      </c>
      <c r="C26" s="253">
        <v>12.1</v>
      </c>
      <c r="D26" s="253">
        <v>13.79</v>
      </c>
      <c r="E26" s="253">
        <v>15.4</v>
      </c>
      <c r="F26" s="253">
        <v>13.5</v>
      </c>
      <c r="G26" s="253">
        <v>16.1</v>
      </c>
      <c r="H26" s="253">
        <v>14.4</v>
      </c>
      <c r="I26" s="253">
        <v>11.8</v>
      </c>
      <c r="J26" s="253">
        <v>14.6</v>
      </c>
      <c r="K26" s="253">
        <v>14.5</v>
      </c>
      <c r="L26" s="253">
        <v>15</v>
      </c>
      <c r="M26" s="253">
        <v>14.4</v>
      </c>
      <c r="N26" s="64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223</v>
      </c>
      <c r="B27" s="253">
        <v>12.6</v>
      </c>
      <c r="C27" s="253">
        <v>13.2</v>
      </c>
      <c r="D27" s="253">
        <v>15</v>
      </c>
      <c r="E27" s="253">
        <v>14</v>
      </c>
      <c r="F27" s="253">
        <v>14.4</v>
      </c>
      <c r="G27" s="253">
        <v>16.1</v>
      </c>
      <c r="H27" s="253">
        <v>15.2</v>
      </c>
      <c r="I27" s="253">
        <v>13.9</v>
      </c>
      <c r="J27" s="253">
        <v>14.5</v>
      </c>
      <c r="K27" s="253">
        <v>15.5</v>
      </c>
      <c r="L27" s="253">
        <v>14.8</v>
      </c>
      <c r="M27" s="253">
        <v>16</v>
      </c>
      <c r="N27" s="64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195</v>
      </c>
      <c r="B28" s="253">
        <v>13.2</v>
      </c>
      <c r="C28" s="253">
        <v>15.3</v>
      </c>
      <c r="D28" s="253">
        <v>16.6</v>
      </c>
      <c r="E28" s="253">
        <v>16.7</v>
      </c>
      <c r="F28" s="253">
        <v>16.6</v>
      </c>
      <c r="G28" s="253">
        <v>16.9</v>
      </c>
      <c r="H28" s="253">
        <v>18.2</v>
      </c>
      <c r="I28" s="253">
        <v>14.4</v>
      </c>
      <c r="J28" s="253">
        <v>15.8</v>
      </c>
      <c r="K28" s="253">
        <v>19.3</v>
      </c>
      <c r="L28" s="253">
        <v>19.5</v>
      </c>
      <c r="M28" s="253">
        <v>15.9</v>
      </c>
      <c r="N28" s="64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209</v>
      </c>
      <c r="B29" s="253">
        <v>15.2</v>
      </c>
      <c r="C29" s="253">
        <v>15.3</v>
      </c>
      <c r="D29" s="253">
        <v>16.6</v>
      </c>
      <c r="E29" s="253">
        <v>16.4</v>
      </c>
      <c r="F29" s="253">
        <v>14.4</v>
      </c>
      <c r="G29" s="253">
        <v>15.1</v>
      </c>
      <c r="H29" s="253">
        <v>15.1</v>
      </c>
      <c r="I29" s="253">
        <v>13.4</v>
      </c>
      <c r="J29" s="253">
        <v>20.8</v>
      </c>
      <c r="K29" s="253">
        <v>25.2</v>
      </c>
      <c r="L29" s="253"/>
      <c r="M29" s="253"/>
      <c r="N29" s="64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1"/>
    </row>
    <row r="46" ht="9.75" customHeight="1">
      <c r="H46" s="21"/>
    </row>
    <row r="48" ht="9.75" customHeight="1">
      <c r="N48" s="261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224</v>
      </c>
      <c r="B54" s="253">
        <v>18.8</v>
      </c>
      <c r="C54" s="253">
        <v>22.3</v>
      </c>
      <c r="D54" s="253">
        <v>21.9</v>
      </c>
      <c r="E54" s="253">
        <v>18.9</v>
      </c>
      <c r="F54" s="253">
        <v>20.2</v>
      </c>
      <c r="G54" s="253">
        <v>20.3</v>
      </c>
      <c r="H54" s="253">
        <v>20.1</v>
      </c>
      <c r="I54" s="253">
        <v>20</v>
      </c>
      <c r="J54" s="253">
        <v>19.9</v>
      </c>
      <c r="K54" s="253">
        <v>21.1</v>
      </c>
      <c r="L54" s="253">
        <v>21.7</v>
      </c>
      <c r="M54" s="253">
        <v>20.7</v>
      </c>
      <c r="N54" s="64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225</v>
      </c>
      <c r="B55" s="253">
        <v>20.8</v>
      </c>
      <c r="C55" s="253">
        <v>21</v>
      </c>
      <c r="D55" s="253">
        <v>20</v>
      </c>
      <c r="E55" s="253">
        <v>21.4</v>
      </c>
      <c r="F55" s="253">
        <v>22.3</v>
      </c>
      <c r="G55" s="253">
        <v>23</v>
      </c>
      <c r="H55" s="253">
        <v>21.7</v>
      </c>
      <c r="I55" s="253">
        <v>19.7</v>
      </c>
      <c r="J55" s="253">
        <v>20.4</v>
      </c>
      <c r="K55" s="253">
        <v>20.8</v>
      </c>
      <c r="L55" s="253">
        <v>21.3</v>
      </c>
      <c r="M55" s="253">
        <v>20.3</v>
      </c>
      <c r="N55" s="64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223</v>
      </c>
      <c r="B56" s="253">
        <v>21.1</v>
      </c>
      <c r="C56" s="253">
        <v>21.7</v>
      </c>
      <c r="D56" s="253">
        <v>20.3</v>
      </c>
      <c r="E56" s="253">
        <v>20.5</v>
      </c>
      <c r="F56" s="253">
        <v>21.1</v>
      </c>
      <c r="G56" s="253">
        <v>21.5</v>
      </c>
      <c r="H56" s="253">
        <v>21</v>
      </c>
      <c r="I56" s="253">
        <v>21</v>
      </c>
      <c r="J56" s="253">
        <v>20.9</v>
      </c>
      <c r="K56" s="253">
        <v>21.5</v>
      </c>
      <c r="L56" s="253">
        <v>21.2</v>
      </c>
      <c r="M56" s="253">
        <v>20.9</v>
      </c>
      <c r="N56" s="64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195</v>
      </c>
      <c r="B57" s="253">
        <v>21.6</v>
      </c>
      <c r="C57" s="253">
        <v>21.5</v>
      </c>
      <c r="D57" s="253">
        <v>20.6</v>
      </c>
      <c r="E57" s="253">
        <v>21.7</v>
      </c>
      <c r="F57" s="253">
        <v>21</v>
      </c>
      <c r="G57" s="253">
        <v>22</v>
      </c>
      <c r="H57" s="253">
        <v>23.4</v>
      </c>
      <c r="I57" s="253">
        <v>20.3</v>
      </c>
      <c r="J57" s="253">
        <v>20.6</v>
      </c>
      <c r="K57" s="253">
        <v>22.4</v>
      </c>
      <c r="L57" s="253">
        <v>23.8</v>
      </c>
      <c r="M57" s="253">
        <v>22.3</v>
      </c>
      <c r="N57" s="64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209</v>
      </c>
      <c r="B58" s="253">
        <v>22.9</v>
      </c>
      <c r="C58" s="253">
        <v>23.8</v>
      </c>
      <c r="D58" s="253">
        <v>24.6</v>
      </c>
      <c r="E58" s="253">
        <v>26.1</v>
      </c>
      <c r="F58" s="253">
        <v>26.8</v>
      </c>
      <c r="G58" s="253">
        <v>27.4</v>
      </c>
      <c r="H58" s="253">
        <v>26.2</v>
      </c>
      <c r="I58" s="253">
        <v>25.4</v>
      </c>
      <c r="J58" s="253">
        <v>27.1</v>
      </c>
      <c r="K58" s="253">
        <v>27.7</v>
      </c>
      <c r="L58" s="253"/>
      <c r="M58" s="253"/>
      <c r="N58" s="64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224</v>
      </c>
      <c r="B84" s="244">
        <v>48.8</v>
      </c>
      <c r="C84" s="244">
        <v>47.7</v>
      </c>
      <c r="D84" s="244">
        <v>54.8</v>
      </c>
      <c r="E84" s="244">
        <v>53.1</v>
      </c>
      <c r="F84" s="244">
        <v>54.2</v>
      </c>
      <c r="G84" s="244">
        <v>54.3</v>
      </c>
      <c r="H84" s="244">
        <v>58.7</v>
      </c>
      <c r="I84" s="244">
        <v>58.7</v>
      </c>
      <c r="J84" s="244">
        <v>58.7</v>
      </c>
      <c r="K84" s="244">
        <v>62.2</v>
      </c>
      <c r="L84" s="244">
        <v>65.3</v>
      </c>
      <c r="M84" s="244">
        <v>65.9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225</v>
      </c>
      <c r="B85" s="244">
        <v>58.2</v>
      </c>
      <c r="C85" s="244">
        <v>57.6</v>
      </c>
      <c r="D85" s="244">
        <v>69.8</v>
      </c>
      <c r="E85" s="244">
        <v>70.8</v>
      </c>
      <c r="F85" s="244">
        <v>60.1</v>
      </c>
      <c r="G85" s="244">
        <v>69.3</v>
      </c>
      <c r="H85" s="244">
        <v>67.3</v>
      </c>
      <c r="I85" s="244">
        <v>62</v>
      </c>
      <c r="J85" s="244">
        <v>70.9</v>
      </c>
      <c r="K85" s="244">
        <v>69.5</v>
      </c>
      <c r="L85" s="244">
        <v>70</v>
      </c>
      <c r="M85" s="244">
        <v>71.5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223</v>
      </c>
      <c r="B86" s="244">
        <v>58.9</v>
      </c>
      <c r="C86" s="244">
        <v>60.2</v>
      </c>
      <c r="D86" s="244">
        <v>74.4</v>
      </c>
      <c r="E86" s="244">
        <v>68.2</v>
      </c>
      <c r="F86" s="244">
        <v>67.6</v>
      </c>
      <c r="G86" s="244">
        <v>74.5</v>
      </c>
      <c r="H86" s="244">
        <v>73</v>
      </c>
      <c r="I86" s="244">
        <v>66.4</v>
      </c>
      <c r="J86" s="244">
        <v>69.5</v>
      </c>
      <c r="K86" s="244">
        <v>71.6</v>
      </c>
      <c r="L86" s="244">
        <v>69.7</v>
      </c>
      <c r="M86" s="244">
        <v>76.7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195</v>
      </c>
      <c r="B87" s="244">
        <v>60.5</v>
      </c>
      <c r="C87" s="244">
        <v>71.2</v>
      </c>
      <c r="D87" s="244">
        <v>80.9</v>
      </c>
      <c r="E87" s="244">
        <v>76.2</v>
      </c>
      <c r="F87" s="244">
        <v>79.7</v>
      </c>
      <c r="G87" s="244">
        <v>76.6</v>
      </c>
      <c r="H87" s="244">
        <v>77.5</v>
      </c>
      <c r="I87" s="244">
        <v>72.8</v>
      </c>
      <c r="J87" s="244">
        <v>76.1</v>
      </c>
      <c r="K87" s="244">
        <v>85.6</v>
      </c>
      <c r="L87" s="244">
        <v>81.3</v>
      </c>
      <c r="M87" s="244">
        <v>72.4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209</v>
      </c>
      <c r="B88" s="244">
        <v>66.1</v>
      </c>
      <c r="C88" s="244">
        <v>63.9</v>
      </c>
      <c r="D88" s="244">
        <v>66.9</v>
      </c>
      <c r="E88" s="244">
        <v>61.9</v>
      </c>
      <c r="F88" s="244">
        <v>53.1</v>
      </c>
      <c r="G88" s="244">
        <v>54.6</v>
      </c>
      <c r="H88" s="244">
        <v>58.5</v>
      </c>
      <c r="I88" s="244">
        <v>53.5</v>
      </c>
      <c r="J88" s="244">
        <v>75.9</v>
      </c>
      <c r="K88" s="244">
        <v>90.8</v>
      </c>
      <c r="L88" s="244"/>
      <c r="M88" s="24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2" width="13.375" style="0" customWidth="1"/>
    <col min="3" max="16384" width="10.625" style="0" customWidth="1"/>
  </cols>
  <sheetData>
    <row r="1" spans="1:8" ht="17.25" customHeight="1">
      <c r="A1" s="448" t="s">
        <v>190</v>
      </c>
      <c r="F1" s="239"/>
      <c r="G1" s="239"/>
      <c r="H1" s="239"/>
    </row>
    <row r="2" ht="13.5">
      <c r="A2" s="442"/>
    </row>
    <row r="3" spans="1:3" ht="17.25">
      <c r="A3" s="442"/>
      <c r="C3" s="239"/>
    </row>
    <row r="4" spans="1:13" ht="17.25">
      <c r="A4" s="442"/>
      <c r="J4" s="239"/>
      <c r="K4" s="239"/>
      <c r="L4" s="239"/>
      <c r="M4" s="239"/>
    </row>
    <row r="5" ht="13.5">
      <c r="A5" s="442"/>
    </row>
    <row r="6" ht="13.5">
      <c r="A6" s="442"/>
    </row>
    <row r="7" ht="13.5">
      <c r="A7" s="442"/>
    </row>
    <row r="8" ht="13.5">
      <c r="A8" s="442"/>
    </row>
    <row r="9" ht="13.5">
      <c r="A9" s="442"/>
    </row>
    <row r="10" ht="13.5">
      <c r="A10" s="442"/>
    </row>
    <row r="11" ht="13.5">
      <c r="A11" s="442"/>
    </row>
    <row r="12" ht="13.5">
      <c r="A12" s="442"/>
    </row>
    <row r="13" ht="13.5">
      <c r="A13" s="442"/>
    </row>
    <row r="14" ht="13.5">
      <c r="A14" s="442"/>
    </row>
    <row r="15" ht="13.5">
      <c r="A15" s="442"/>
    </row>
    <row r="16" ht="13.5">
      <c r="A16" s="442"/>
    </row>
    <row r="17" ht="13.5">
      <c r="A17" s="442"/>
    </row>
    <row r="18" ht="13.5">
      <c r="A18" s="442"/>
    </row>
    <row r="19" ht="13.5">
      <c r="A19" s="442"/>
    </row>
    <row r="20" ht="13.5">
      <c r="A20" s="442"/>
    </row>
    <row r="21" ht="13.5">
      <c r="A21" s="442"/>
    </row>
    <row r="22" ht="13.5">
      <c r="A22" s="442"/>
    </row>
    <row r="23" ht="13.5">
      <c r="A23" s="442"/>
    </row>
    <row r="24" ht="13.5">
      <c r="A24" s="442"/>
    </row>
    <row r="25" ht="13.5">
      <c r="A25" s="442"/>
    </row>
    <row r="26" ht="13.5">
      <c r="A26" s="442"/>
    </row>
    <row r="27" ht="13.5">
      <c r="A27" s="442"/>
    </row>
    <row r="28" ht="13.5">
      <c r="A28" s="442"/>
    </row>
    <row r="29" ht="13.5">
      <c r="A29" s="442"/>
    </row>
    <row r="30" ht="13.5">
      <c r="A30" s="442"/>
    </row>
    <row r="31" ht="13.5">
      <c r="A31" s="442"/>
    </row>
    <row r="32" ht="13.5">
      <c r="A32" s="442"/>
    </row>
    <row r="33" ht="13.5">
      <c r="A33" s="442"/>
    </row>
    <row r="34" ht="13.5">
      <c r="A34" s="442"/>
    </row>
    <row r="35" spans="1:15" s="57" customFormat="1" ht="19.5" customHeight="1">
      <c r="A35" s="442"/>
      <c r="B35" s="12"/>
      <c r="C35" s="240" t="s">
        <v>136</v>
      </c>
      <c r="D35" s="240" t="s">
        <v>137</v>
      </c>
      <c r="E35" s="240" t="s">
        <v>138</v>
      </c>
      <c r="F35" s="240" t="s">
        <v>139</v>
      </c>
      <c r="G35" s="240" t="s">
        <v>192</v>
      </c>
      <c r="H35" s="240" t="s">
        <v>191</v>
      </c>
      <c r="I35" s="240" t="s">
        <v>140</v>
      </c>
      <c r="J35" s="240" t="s">
        <v>193</v>
      </c>
      <c r="K35" s="240" t="s">
        <v>144</v>
      </c>
      <c r="L35" s="240" t="s">
        <v>195</v>
      </c>
      <c r="M35" s="11" t="s">
        <v>232</v>
      </c>
      <c r="N35" s="63"/>
      <c r="O35" s="241"/>
    </row>
    <row r="36" spans="1:15" ht="25.5" customHeight="1">
      <c r="A36" s="442"/>
      <c r="B36" s="424" t="s">
        <v>228</v>
      </c>
      <c r="C36" s="13">
        <v>146</v>
      </c>
      <c r="D36" s="13">
        <v>139.8</v>
      </c>
      <c r="E36" s="13">
        <v>140.7</v>
      </c>
      <c r="F36" s="13">
        <v>138</v>
      </c>
      <c r="G36" s="13">
        <v>120.3</v>
      </c>
      <c r="H36" s="13">
        <v>113</v>
      </c>
      <c r="I36" s="13">
        <v>115.8</v>
      </c>
      <c r="J36" s="12">
        <v>115.1</v>
      </c>
      <c r="K36" s="12">
        <v>110.1</v>
      </c>
      <c r="L36" s="12">
        <v>110.6</v>
      </c>
      <c r="M36" s="12">
        <v>115.5</v>
      </c>
      <c r="N36" s="1"/>
      <c r="O36" s="1"/>
    </row>
    <row r="37" spans="1:15" ht="25.5" customHeight="1">
      <c r="A37" s="442"/>
      <c r="B37" s="423" t="s">
        <v>229</v>
      </c>
      <c r="C37" s="13">
        <v>179.3</v>
      </c>
      <c r="D37" s="13">
        <v>185.5</v>
      </c>
      <c r="E37" s="13">
        <v>186.7</v>
      </c>
      <c r="F37" s="13">
        <v>189.8</v>
      </c>
      <c r="G37" s="13">
        <v>190.2</v>
      </c>
      <c r="H37" s="13">
        <v>191.7</v>
      </c>
      <c r="I37" s="13">
        <v>198.8</v>
      </c>
      <c r="J37" s="12">
        <v>201.7</v>
      </c>
      <c r="K37" s="12">
        <v>204</v>
      </c>
      <c r="L37" s="12">
        <v>205.5</v>
      </c>
      <c r="M37" s="12">
        <v>212.2</v>
      </c>
      <c r="N37" s="1"/>
      <c r="O37" s="1"/>
    </row>
    <row r="38" spans="1:13" ht="24.75" customHeight="1">
      <c r="A38" s="442"/>
      <c r="B38" s="374" t="s">
        <v>189</v>
      </c>
      <c r="C38" s="12">
        <v>182</v>
      </c>
      <c r="D38" s="12">
        <v>185</v>
      </c>
      <c r="E38" s="12">
        <v>184</v>
      </c>
      <c r="F38" s="12">
        <v>184</v>
      </c>
      <c r="G38" s="12">
        <v>187</v>
      </c>
      <c r="H38" s="12">
        <v>185</v>
      </c>
      <c r="I38" s="12">
        <v>185</v>
      </c>
      <c r="J38" s="12">
        <v>182</v>
      </c>
      <c r="K38" s="12">
        <v>178</v>
      </c>
      <c r="L38" s="12">
        <v>177</v>
      </c>
      <c r="M38" s="12">
        <v>176</v>
      </c>
    </row>
    <row r="40" spans="3:4" ht="14.25">
      <c r="C40" s="3"/>
      <c r="D40" s="337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13" max="13" width="9.25390625" style="0" bestFit="1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186581</v>
      </c>
      <c r="K2" s="7" t="s">
        <v>11</v>
      </c>
      <c r="L2" s="6">
        <f aca="true" t="shared" si="0" ref="L2:L7">SUM(J2)</f>
        <v>186581</v>
      </c>
      <c r="M2" s="6">
        <v>128723</v>
      </c>
    </row>
    <row r="3" spans="10:13" ht="13.5">
      <c r="J3" s="6">
        <v>366495</v>
      </c>
      <c r="K3" s="5" t="s">
        <v>12</v>
      </c>
      <c r="L3" s="6">
        <f t="shared" si="0"/>
        <v>366495</v>
      </c>
      <c r="M3" s="6">
        <v>226545</v>
      </c>
    </row>
    <row r="4" spans="10:13" ht="13.5">
      <c r="J4" s="6">
        <v>429958</v>
      </c>
      <c r="K4" s="5" t="s">
        <v>13</v>
      </c>
      <c r="L4" s="6">
        <f t="shared" si="0"/>
        <v>429958</v>
      </c>
      <c r="M4" s="6">
        <v>252678</v>
      </c>
    </row>
    <row r="5" spans="10:13" ht="13.5">
      <c r="J5" s="6">
        <v>96170</v>
      </c>
      <c r="K5" s="5" t="s">
        <v>14</v>
      </c>
      <c r="L5" s="6">
        <f t="shared" si="0"/>
        <v>96170</v>
      </c>
      <c r="M5" s="6">
        <v>58138</v>
      </c>
    </row>
    <row r="6" spans="10:13" ht="13.5">
      <c r="J6" s="6">
        <v>373701</v>
      </c>
      <c r="K6" s="5" t="s">
        <v>15</v>
      </c>
      <c r="L6" s="6">
        <f t="shared" si="0"/>
        <v>373701</v>
      </c>
      <c r="M6" s="6">
        <v>270581</v>
      </c>
    </row>
    <row r="7" spans="10:13" ht="13.5">
      <c r="J7" s="6">
        <v>669447</v>
      </c>
      <c r="K7" s="5" t="s">
        <v>16</v>
      </c>
      <c r="L7" s="6">
        <f t="shared" si="0"/>
        <v>669447</v>
      </c>
      <c r="M7" s="6">
        <v>431097</v>
      </c>
    </row>
    <row r="8" spans="10:13" ht="13.5">
      <c r="J8" s="6">
        <f>SUM(J2:J7)</f>
        <v>2122352</v>
      </c>
      <c r="K8" s="5" t="s">
        <v>9</v>
      </c>
      <c r="L8" s="67">
        <f>SUM(L2:L7)</f>
        <v>2122352</v>
      </c>
      <c r="M8" s="6">
        <f>SUM(M2:M7)</f>
        <v>1367762</v>
      </c>
    </row>
    <row r="10" spans="10:13" ht="13.5">
      <c r="J10" t="s">
        <v>102</v>
      </c>
      <c r="L10" t="s">
        <v>118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128723</v>
      </c>
      <c r="M11" s="6">
        <f>SUM(N11-L11)</f>
        <v>57858</v>
      </c>
      <c r="N11" s="6">
        <f>SUM(L2)</f>
        <v>186581</v>
      </c>
    </row>
    <row r="12" spans="11:14" ht="13.5">
      <c r="K12" s="5" t="s">
        <v>12</v>
      </c>
      <c r="L12" s="6">
        <f t="shared" si="1"/>
        <v>226545</v>
      </c>
      <c r="M12" s="6">
        <f aca="true" t="shared" si="2" ref="M12:M17">SUM(N12-L12)</f>
        <v>139950</v>
      </c>
      <c r="N12" s="6">
        <f aca="true" t="shared" si="3" ref="N12:N17">SUM(L3)</f>
        <v>366495</v>
      </c>
    </row>
    <row r="13" spans="11:14" ht="13.5">
      <c r="K13" s="5" t="s">
        <v>13</v>
      </c>
      <c r="L13" s="6">
        <f t="shared" si="1"/>
        <v>252678</v>
      </c>
      <c r="M13" s="6">
        <f t="shared" si="2"/>
        <v>177280</v>
      </c>
      <c r="N13" s="6">
        <f t="shared" si="3"/>
        <v>429958</v>
      </c>
    </row>
    <row r="14" spans="11:14" ht="13.5">
      <c r="K14" s="5" t="s">
        <v>14</v>
      </c>
      <c r="L14" s="6">
        <f t="shared" si="1"/>
        <v>58138</v>
      </c>
      <c r="M14" s="6">
        <f t="shared" si="2"/>
        <v>38032</v>
      </c>
      <c r="N14" s="6">
        <f t="shared" si="3"/>
        <v>96170</v>
      </c>
    </row>
    <row r="15" spans="11:14" ht="13.5">
      <c r="K15" s="5" t="s">
        <v>15</v>
      </c>
      <c r="L15" s="6">
        <f t="shared" si="1"/>
        <v>270581</v>
      </c>
      <c r="M15" s="6">
        <f t="shared" si="2"/>
        <v>103120</v>
      </c>
      <c r="N15" s="6">
        <f t="shared" si="3"/>
        <v>373701</v>
      </c>
    </row>
    <row r="16" spans="11:14" ht="13.5">
      <c r="K16" s="5" t="s">
        <v>16</v>
      </c>
      <c r="L16" s="6">
        <f t="shared" si="1"/>
        <v>431097</v>
      </c>
      <c r="M16" s="6">
        <f t="shared" si="2"/>
        <v>238350</v>
      </c>
      <c r="N16" s="6">
        <f t="shared" si="3"/>
        <v>669447</v>
      </c>
    </row>
    <row r="17" spans="11:14" ht="13.5">
      <c r="K17" s="5" t="s">
        <v>9</v>
      </c>
      <c r="L17" s="6">
        <f>SUM(L11:L16)</f>
        <v>1367762</v>
      </c>
      <c r="M17" s="6">
        <f t="shared" si="2"/>
        <v>754590</v>
      </c>
      <c r="N17" s="6">
        <f t="shared" si="3"/>
        <v>2122352</v>
      </c>
    </row>
    <row r="53" ht="19.5" customHeight="1"/>
    <row r="54" ht="19.5" customHeight="1" thickBot="1"/>
    <row r="55" spans="1:9" ht="16.5" customHeight="1">
      <c r="A55" s="66"/>
      <c r="B55" s="66"/>
      <c r="C55" s="66"/>
      <c r="D55" s="66"/>
      <c r="E55" s="66"/>
      <c r="F55" s="66"/>
      <c r="G55" s="66"/>
      <c r="H55" s="66"/>
      <c r="I55" s="66"/>
    </row>
    <row r="56" spans="1:9" ht="14.25">
      <c r="A56" s="49" t="s">
        <v>70</v>
      </c>
      <c r="B56" s="50"/>
      <c r="C56" s="449" t="s">
        <v>17</v>
      </c>
      <c r="D56" s="450"/>
      <c r="E56" s="449" t="s">
        <v>65</v>
      </c>
      <c r="F56" s="450"/>
      <c r="G56" s="453" t="s">
        <v>64</v>
      </c>
      <c r="H56" s="449" t="s">
        <v>66</v>
      </c>
      <c r="I56" s="450"/>
    </row>
    <row r="57" spans="1:9" ht="14.25">
      <c r="A57" s="51" t="s">
        <v>71</v>
      </c>
      <c r="B57" s="52"/>
      <c r="C57" s="451"/>
      <c r="D57" s="452"/>
      <c r="E57" s="451"/>
      <c r="F57" s="452"/>
      <c r="G57" s="454"/>
      <c r="H57" s="451"/>
      <c r="I57" s="452"/>
    </row>
    <row r="58" spans="1:9" ht="19.5" customHeight="1">
      <c r="A58" s="56" t="s">
        <v>95</v>
      </c>
      <c r="B58" s="53"/>
      <c r="C58" s="457" t="s">
        <v>198</v>
      </c>
      <c r="D58" s="456"/>
      <c r="E58" s="458" t="s">
        <v>233</v>
      </c>
      <c r="F58" s="456"/>
      <c r="G58" s="126">
        <v>17.7</v>
      </c>
      <c r="H58" s="54"/>
      <c r="I58" s="55"/>
    </row>
    <row r="59" spans="1:9" ht="19.5" customHeight="1">
      <c r="A59" s="56" t="s">
        <v>67</v>
      </c>
      <c r="B59" s="53"/>
      <c r="C59" s="455" t="s">
        <v>69</v>
      </c>
      <c r="D59" s="456"/>
      <c r="E59" s="458" t="s">
        <v>234</v>
      </c>
      <c r="F59" s="456"/>
      <c r="G59" s="132">
        <v>47.9</v>
      </c>
      <c r="H59" s="54"/>
      <c r="I59" s="55"/>
    </row>
    <row r="60" spans="1:9" ht="19.5" customHeight="1">
      <c r="A60" s="56" t="s">
        <v>68</v>
      </c>
      <c r="B60" s="53"/>
      <c r="C60" s="458" t="s">
        <v>178</v>
      </c>
      <c r="D60" s="459"/>
      <c r="E60" s="455" t="s">
        <v>235</v>
      </c>
      <c r="F60" s="456"/>
      <c r="G60" s="126">
        <v>63.9</v>
      </c>
      <c r="H60" s="54"/>
      <c r="I60" s="55"/>
    </row>
    <row r="61" ht="19.5" customHeight="1"/>
    <row r="62" ht="19.5" customHeight="1"/>
    <row r="63" ht="13.5">
      <c r="E63" s="48"/>
    </row>
  </sheetData>
  <mergeCells count="10">
    <mergeCell ref="E60:F60"/>
    <mergeCell ref="C58:D58"/>
    <mergeCell ref="C59:D59"/>
    <mergeCell ref="E58:F58"/>
    <mergeCell ref="E59:F59"/>
    <mergeCell ref="C60:D60"/>
    <mergeCell ref="C56:D57"/>
    <mergeCell ref="E56:F57"/>
    <mergeCell ref="G56:G57"/>
    <mergeCell ref="H56:I57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42"/>
    </row>
    <row r="3" spans="1:2" ht="9.75" customHeight="1">
      <c r="A3" s="36"/>
      <c r="B3" s="36"/>
    </row>
    <row r="4" spans="10:13" ht="9.75" customHeight="1">
      <c r="J4" s="239"/>
      <c r="K4" s="3"/>
      <c r="L4" s="3"/>
      <c r="M4" s="125"/>
    </row>
    <row r="20" ht="9.75" customHeight="1">
      <c r="AI20" s="243"/>
    </row>
    <row r="25" spans="1:35" s="243" customFormat="1" ht="9.75" customHeight="1">
      <c r="A25" s="244"/>
      <c r="B25" s="244" t="s">
        <v>124</v>
      </c>
      <c r="C25" s="244" t="s">
        <v>125</v>
      </c>
      <c r="D25" s="244" t="s">
        <v>126</v>
      </c>
      <c r="E25" s="244" t="s">
        <v>127</v>
      </c>
      <c r="F25" s="244" t="s">
        <v>128</v>
      </c>
      <c r="G25" s="244" t="s">
        <v>129</v>
      </c>
      <c r="H25" s="244" t="s">
        <v>130</v>
      </c>
      <c r="I25" s="244" t="s">
        <v>131</v>
      </c>
      <c r="J25" s="244" t="s">
        <v>132</v>
      </c>
      <c r="K25" s="244" t="s">
        <v>133</v>
      </c>
      <c r="L25" s="244" t="s">
        <v>134</v>
      </c>
      <c r="M25" s="244" t="s">
        <v>135</v>
      </c>
      <c r="AI25"/>
    </row>
    <row r="26" spans="1:13" ht="9.75" customHeight="1">
      <c r="A26" s="10" t="s">
        <v>210</v>
      </c>
      <c r="B26" s="244">
        <v>71.7</v>
      </c>
      <c r="C26" s="244">
        <v>74.6</v>
      </c>
      <c r="D26" s="244">
        <v>84.6</v>
      </c>
      <c r="E26" s="244">
        <v>88.4</v>
      </c>
      <c r="F26" s="244">
        <v>82.6</v>
      </c>
      <c r="G26" s="244">
        <v>87.5</v>
      </c>
      <c r="H26" s="244">
        <v>85.2</v>
      </c>
      <c r="I26" s="244">
        <v>81.2</v>
      </c>
      <c r="J26" s="244">
        <v>75.8</v>
      </c>
      <c r="K26" s="244">
        <v>81</v>
      </c>
      <c r="L26" s="244">
        <v>81.8</v>
      </c>
      <c r="M26" s="244">
        <v>78.8</v>
      </c>
    </row>
    <row r="27" spans="1:13" ht="9.75" customHeight="1">
      <c r="A27" s="10" t="s">
        <v>211</v>
      </c>
      <c r="B27" s="244">
        <v>70.4</v>
      </c>
      <c r="C27" s="244">
        <v>73.6</v>
      </c>
      <c r="D27" s="246">
        <v>80</v>
      </c>
      <c r="E27" s="244">
        <v>89.5</v>
      </c>
      <c r="F27" s="244">
        <v>86.8</v>
      </c>
      <c r="G27" s="244">
        <v>93.7</v>
      </c>
      <c r="H27" s="244">
        <v>87</v>
      </c>
      <c r="I27" s="244">
        <v>78.2</v>
      </c>
      <c r="J27" s="244">
        <v>80.5</v>
      </c>
      <c r="K27" s="244">
        <v>79.8</v>
      </c>
      <c r="L27" s="244">
        <v>78.1</v>
      </c>
      <c r="M27" s="244">
        <v>76.7</v>
      </c>
    </row>
    <row r="28" spans="1:13" ht="9.75" customHeight="1">
      <c r="A28" s="10" t="s">
        <v>212</v>
      </c>
      <c r="B28" s="244">
        <v>67.2</v>
      </c>
      <c r="C28" s="244">
        <v>70.1</v>
      </c>
      <c r="D28" s="246">
        <v>81.3</v>
      </c>
      <c r="E28" s="244">
        <v>80</v>
      </c>
      <c r="F28" s="244">
        <v>82.1</v>
      </c>
      <c r="G28" s="244">
        <v>84.3</v>
      </c>
      <c r="H28" s="244">
        <v>79.1</v>
      </c>
      <c r="I28" s="244">
        <v>76</v>
      </c>
      <c r="J28" s="244">
        <v>76.7</v>
      </c>
      <c r="K28" s="244">
        <v>77.5</v>
      </c>
      <c r="L28" s="244">
        <v>77.2</v>
      </c>
      <c r="M28" s="244">
        <v>74.1</v>
      </c>
    </row>
    <row r="29" spans="1:13" ht="9.75" customHeight="1">
      <c r="A29" s="10" t="s">
        <v>195</v>
      </c>
      <c r="B29" s="244">
        <v>70.3</v>
      </c>
      <c r="C29" s="244">
        <v>72.8</v>
      </c>
      <c r="D29" s="246">
        <v>83.8</v>
      </c>
      <c r="E29" s="244">
        <v>83.2</v>
      </c>
      <c r="F29" s="244">
        <v>86.4</v>
      </c>
      <c r="G29" s="244">
        <v>86.6</v>
      </c>
      <c r="H29" s="244">
        <v>84.3</v>
      </c>
      <c r="I29" s="244">
        <v>74.5</v>
      </c>
      <c r="J29" s="244">
        <v>75.1</v>
      </c>
      <c r="K29" s="244">
        <v>83.3</v>
      </c>
      <c r="L29" s="244">
        <v>83.1</v>
      </c>
      <c r="M29" s="246">
        <v>77</v>
      </c>
    </row>
    <row r="30" spans="1:13" ht="9.75" customHeight="1">
      <c r="A30" s="10" t="s">
        <v>209</v>
      </c>
      <c r="B30" s="244">
        <v>69.3</v>
      </c>
      <c r="C30" s="244">
        <v>74.9</v>
      </c>
      <c r="D30" s="246">
        <v>78.8</v>
      </c>
      <c r="E30" s="244">
        <v>86.8</v>
      </c>
      <c r="F30" s="244">
        <v>79.3</v>
      </c>
      <c r="G30" s="244">
        <v>81.6</v>
      </c>
      <c r="H30" s="244">
        <v>86.9</v>
      </c>
      <c r="I30" s="244">
        <v>72.6</v>
      </c>
      <c r="J30" s="244">
        <v>82.8</v>
      </c>
      <c r="K30" s="244">
        <v>88.5</v>
      </c>
      <c r="L30" s="244"/>
      <c r="M30" s="246"/>
    </row>
    <row r="31" spans="2:13" s="1" customFormat="1" ht="9.75" customHeight="1"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</row>
    <row r="51" spans="1:27" ht="9.7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AA51" s="1"/>
    </row>
    <row r="52" spans="1:27" ht="9.75" customHeight="1">
      <c r="A52" s="64"/>
      <c r="B52" s="38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4"/>
      <c r="B53" s="38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4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44"/>
      <c r="B55" s="244" t="s">
        <v>124</v>
      </c>
      <c r="C55" s="244" t="s">
        <v>125</v>
      </c>
      <c r="D55" s="244" t="s">
        <v>126</v>
      </c>
      <c r="E55" s="244" t="s">
        <v>127</v>
      </c>
      <c r="F55" s="244" t="s">
        <v>128</v>
      </c>
      <c r="G55" s="244" t="s">
        <v>129</v>
      </c>
      <c r="H55" s="244" t="s">
        <v>130</v>
      </c>
      <c r="I55" s="244" t="s">
        <v>131</v>
      </c>
      <c r="J55" s="244" t="s">
        <v>132</v>
      </c>
      <c r="K55" s="244" t="s">
        <v>133</v>
      </c>
      <c r="L55" s="244" t="s">
        <v>134</v>
      </c>
      <c r="M55" s="244" t="s">
        <v>135</v>
      </c>
    </row>
    <row r="56" spans="1:13" ht="9.75" customHeight="1">
      <c r="A56" s="10" t="s">
        <v>210</v>
      </c>
      <c r="B56" s="244">
        <v>113</v>
      </c>
      <c r="C56" s="244">
        <v>114.1</v>
      </c>
      <c r="D56" s="244">
        <v>112.6</v>
      </c>
      <c r="E56" s="244">
        <v>114.8</v>
      </c>
      <c r="F56" s="244">
        <v>115.7</v>
      </c>
      <c r="G56" s="244">
        <v>116.8</v>
      </c>
      <c r="H56" s="244">
        <v>110.8</v>
      </c>
      <c r="I56" s="244">
        <v>114.7</v>
      </c>
      <c r="J56" s="245">
        <v>110.5</v>
      </c>
      <c r="K56" s="244">
        <v>115.6</v>
      </c>
      <c r="L56" s="244">
        <v>117.5</v>
      </c>
      <c r="M56" s="244">
        <v>113.2</v>
      </c>
    </row>
    <row r="57" spans="1:13" ht="9.75" customHeight="1">
      <c r="A57" s="10" t="s">
        <v>211</v>
      </c>
      <c r="B57" s="244">
        <v>115.3</v>
      </c>
      <c r="C57" s="244">
        <v>117.2</v>
      </c>
      <c r="D57" s="244">
        <v>111.2</v>
      </c>
      <c r="E57" s="244">
        <v>115.9</v>
      </c>
      <c r="F57" s="244">
        <v>120.8</v>
      </c>
      <c r="G57" s="244">
        <v>121</v>
      </c>
      <c r="H57" s="244">
        <v>116.7</v>
      </c>
      <c r="I57" s="244">
        <v>113.9</v>
      </c>
      <c r="J57" s="245">
        <v>113.5</v>
      </c>
      <c r="K57" s="244">
        <v>114.8</v>
      </c>
      <c r="L57" s="244">
        <v>112</v>
      </c>
      <c r="M57" s="244">
        <v>108.4</v>
      </c>
    </row>
    <row r="58" spans="1:13" ht="9.75" customHeight="1">
      <c r="A58" s="10" t="s">
        <v>212</v>
      </c>
      <c r="B58" s="244">
        <v>109.8</v>
      </c>
      <c r="C58" s="244">
        <v>110.7</v>
      </c>
      <c r="D58" s="244">
        <v>109.8</v>
      </c>
      <c r="E58" s="244">
        <v>109.2</v>
      </c>
      <c r="F58" s="244">
        <v>114.7</v>
      </c>
      <c r="G58" s="244">
        <v>114.5</v>
      </c>
      <c r="H58" s="244">
        <v>110.4</v>
      </c>
      <c r="I58" s="244">
        <v>109.7</v>
      </c>
      <c r="J58" s="245">
        <v>109.6</v>
      </c>
      <c r="K58" s="244">
        <v>110.3</v>
      </c>
      <c r="L58" s="244">
        <v>108.6</v>
      </c>
      <c r="M58" s="244">
        <v>103.4</v>
      </c>
    </row>
    <row r="59" spans="1:13" ht="10.5" customHeight="1">
      <c r="A59" s="10" t="s">
        <v>195</v>
      </c>
      <c r="B59" s="244">
        <v>108.7</v>
      </c>
      <c r="C59" s="244">
        <v>110.2</v>
      </c>
      <c r="D59" s="244">
        <v>109.7</v>
      </c>
      <c r="E59" s="244">
        <v>110.8</v>
      </c>
      <c r="F59" s="244">
        <v>112.8</v>
      </c>
      <c r="G59" s="244">
        <v>114.4</v>
      </c>
      <c r="H59" s="244">
        <v>115.4</v>
      </c>
      <c r="I59" s="244">
        <v>108.5</v>
      </c>
      <c r="J59" s="245">
        <v>106.7</v>
      </c>
      <c r="K59" s="244">
        <v>109.6</v>
      </c>
      <c r="L59" s="244">
        <v>112.1</v>
      </c>
      <c r="M59" s="244">
        <v>108.8</v>
      </c>
    </row>
    <row r="60" spans="1:13" ht="10.5" customHeight="1">
      <c r="A60" s="10" t="s">
        <v>209</v>
      </c>
      <c r="B60" s="244">
        <v>110.6</v>
      </c>
      <c r="C60" s="244">
        <v>110.5</v>
      </c>
      <c r="D60" s="244">
        <v>109.7</v>
      </c>
      <c r="E60" s="244">
        <v>114.3</v>
      </c>
      <c r="F60" s="244">
        <v>117.7</v>
      </c>
      <c r="G60" s="244">
        <v>119.6</v>
      </c>
      <c r="H60" s="244">
        <v>118</v>
      </c>
      <c r="I60" s="244">
        <v>116.5</v>
      </c>
      <c r="J60" s="245">
        <v>118</v>
      </c>
      <c r="K60" s="244">
        <v>120</v>
      </c>
      <c r="L60" s="244"/>
      <c r="M60" s="244"/>
    </row>
    <row r="62" spans="15:27" ht="9.75" customHeight="1">
      <c r="O62" s="6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85" spans="1:13" ht="9.75" customHeight="1">
      <c r="A85" s="244"/>
      <c r="B85" s="244" t="s">
        <v>124</v>
      </c>
      <c r="C85" s="244" t="s">
        <v>125</v>
      </c>
      <c r="D85" s="244" t="s">
        <v>126</v>
      </c>
      <c r="E85" s="244" t="s">
        <v>127</v>
      </c>
      <c r="F85" s="244" t="s">
        <v>128</v>
      </c>
      <c r="G85" s="244" t="s">
        <v>129</v>
      </c>
      <c r="H85" s="244" t="s">
        <v>130</v>
      </c>
      <c r="I85" s="244" t="s">
        <v>131</v>
      </c>
      <c r="J85" s="244" t="s">
        <v>132</v>
      </c>
      <c r="K85" s="244" t="s">
        <v>133</v>
      </c>
      <c r="L85" s="244" t="s">
        <v>134</v>
      </c>
      <c r="M85" s="244" t="s">
        <v>135</v>
      </c>
    </row>
    <row r="86" spans="1:25" ht="9.75" customHeight="1">
      <c r="A86" s="10" t="s">
        <v>210</v>
      </c>
      <c r="B86" s="244">
        <v>62.6</v>
      </c>
      <c r="C86" s="244">
        <v>65.3</v>
      </c>
      <c r="D86" s="244">
        <v>75.3</v>
      </c>
      <c r="E86" s="244">
        <v>76.8</v>
      </c>
      <c r="F86" s="244">
        <v>71.3</v>
      </c>
      <c r="G86" s="244">
        <v>74.7</v>
      </c>
      <c r="H86" s="244">
        <v>77.6</v>
      </c>
      <c r="I86" s="244">
        <v>70.3</v>
      </c>
      <c r="J86" s="245">
        <v>69.2</v>
      </c>
      <c r="K86" s="244">
        <v>69.4</v>
      </c>
      <c r="L86" s="244">
        <v>69.3</v>
      </c>
      <c r="M86" s="244">
        <v>70.2</v>
      </c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249"/>
    </row>
    <row r="87" spans="1:25" ht="9.75" customHeight="1">
      <c r="A87" s="10" t="s">
        <v>211</v>
      </c>
      <c r="B87" s="244">
        <v>60.7</v>
      </c>
      <c r="C87" s="244">
        <v>62.5</v>
      </c>
      <c r="D87" s="244">
        <v>72.7</v>
      </c>
      <c r="E87" s="244">
        <v>76.8</v>
      </c>
      <c r="F87" s="244">
        <v>71.3</v>
      </c>
      <c r="G87" s="244">
        <v>77.4</v>
      </c>
      <c r="H87" s="244">
        <v>75</v>
      </c>
      <c r="I87" s="244">
        <v>69</v>
      </c>
      <c r="J87" s="245">
        <v>71</v>
      </c>
      <c r="K87" s="244">
        <v>69.4</v>
      </c>
      <c r="L87" s="244">
        <v>70.2</v>
      </c>
      <c r="M87" s="244">
        <v>71.2</v>
      </c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249"/>
    </row>
    <row r="88" spans="1:25" ht="9.75" customHeight="1">
      <c r="A88" s="10" t="s">
        <v>212</v>
      </c>
      <c r="B88" s="244">
        <v>61</v>
      </c>
      <c r="C88" s="244">
        <v>63.2</v>
      </c>
      <c r="D88" s="244">
        <v>74.1</v>
      </c>
      <c r="E88" s="244">
        <v>73.3</v>
      </c>
      <c r="F88" s="244">
        <v>70.9</v>
      </c>
      <c r="G88" s="244">
        <v>73.6</v>
      </c>
      <c r="H88" s="244">
        <v>72.2</v>
      </c>
      <c r="I88" s="244">
        <v>69.3</v>
      </c>
      <c r="J88" s="245">
        <v>70</v>
      </c>
      <c r="K88" s="244">
        <v>70.2</v>
      </c>
      <c r="L88" s="244">
        <v>71.3</v>
      </c>
      <c r="M88" s="244">
        <v>72.3</v>
      </c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</row>
    <row r="89" spans="1:25" ht="10.5" customHeight="1">
      <c r="A89" s="10" t="s">
        <v>195</v>
      </c>
      <c r="B89" s="244">
        <v>63.8</v>
      </c>
      <c r="C89" s="244">
        <v>65.8</v>
      </c>
      <c r="D89" s="244">
        <v>76.4</v>
      </c>
      <c r="E89" s="244">
        <v>74.9</v>
      </c>
      <c r="F89" s="244">
        <v>76.4</v>
      </c>
      <c r="G89" s="244">
        <v>75.5</v>
      </c>
      <c r="H89" s="244">
        <v>72.9</v>
      </c>
      <c r="I89" s="244">
        <v>69.7</v>
      </c>
      <c r="J89" s="245">
        <v>70.6</v>
      </c>
      <c r="K89" s="244">
        <v>75.7</v>
      </c>
      <c r="L89" s="244">
        <v>73.9</v>
      </c>
      <c r="M89" s="244">
        <v>71.2</v>
      </c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</row>
    <row r="90" spans="1:25" ht="10.5" customHeight="1">
      <c r="A90" s="10" t="s">
        <v>209</v>
      </c>
      <c r="B90" s="244">
        <v>62.4</v>
      </c>
      <c r="C90" s="244">
        <v>67.8</v>
      </c>
      <c r="D90" s="244">
        <v>71.9</v>
      </c>
      <c r="E90" s="244">
        <v>75.5</v>
      </c>
      <c r="F90" s="244">
        <v>66.9</v>
      </c>
      <c r="G90" s="244">
        <v>68</v>
      </c>
      <c r="H90" s="244">
        <v>73.8</v>
      </c>
      <c r="I90" s="244">
        <v>62.6</v>
      </c>
      <c r="J90" s="245">
        <v>70</v>
      </c>
      <c r="K90" s="244">
        <v>73.5</v>
      </c>
      <c r="L90" s="244"/>
      <c r="M90" s="244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</row>
    <row r="91" spans="1:25" ht="9.75" customHeight="1">
      <c r="A91" s="250"/>
      <c r="B91" s="250"/>
      <c r="C91" s="250"/>
      <c r="D91" s="250"/>
      <c r="E91" s="250"/>
      <c r="F91" s="250"/>
      <c r="G91" s="250"/>
      <c r="H91" s="250"/>
      <c r="I91" s="250"/>
      <c r="J91" s="250"/>
      <c r="K91" s="248"/>
      <c r="L91" s="250"/>
      <c r="M91" s="250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6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0" customWidth="1"/>
    <col min="16" max="16" width="18.00390625" style="0" customWidth="1"/>
    <col min="17" max="17" width="13.87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60" t="s">
        <v>236</v>
      </c>
      <c r="B1" s="460"/>
      <c r="C1" s="460"/>
      <c r="D1" s="460"/>
      <c r="E1" s="460"/>
      <c r="F1" s="460"/>
      <c r="G1" s="460"/>
      <c r="M1" s="20"/>
      <c r="N1" t="s">
        <v>209</v>
      </c>
      <c r="O1" s="169"/>
      <c r="P1" s="65"/>
      <c r="Q1" s="172" t="s">
        <v>195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40" t="s">
        <v>21</v>
      </c>
      <c r="J2" s="12" t="s">
        <v>103</v>
      </c>
      <c r="K2" s="5" t="s">
        <v>58</v>
      </c>
      <c r="L2" s="5"/>
      <c r="M2" s="12" t="s">
        <v>21</v>
      </c>
      <c r="N2" s="12"/>
      <c r="O2" s="139"/>
      <c r="P2" s="129"/>
      <c r="Q2" s="137"/>
    </row>
    <row r="3" spans="1:17" ht="13.5" customHeight="1">
      <c r="A3" s="1"/>
      <c r="B3" s="1"/>
      <c r="C3" s="1"/>
      <c r="D3" s="1"/>
      <c r="E3" s="1"/>
      <c r="F3" s="1"/>
      <c r="H3" s="5">
        <v>26</v>
      </c>
      <c r="I3" s="327" t="s">
        <v>43</v>
      </c>
      <c r="J3" s="227">
        <v>134600</v>
      </c>
      <c r="K3" s="433">
        <v>1</v>
      </c>
      <c r="L3" s="5">
        <f>SUM(H3)</f>
        <v>26</v>
      </c>
      <c r="M3" s="327" t="s">
        <v>43</v>
      </c>
      <c r="N3" s="17">
        <f>SUM(J3)</f>
        <v>134600</v>
      </c>
      <c r="O3" s="5">
        <f>SUM(H3)</f>
        <v>26</v>
      </c>
      <c r="P3" s="327" t="s">
        <v>43</v>
      </c>
      <c r="Q3" s="436">
        <v>165745</v>
      </c>
    </row>
    <row r="4" spans="8:17" ht="13.5" customHeight="1">
      <c r="H4" s="5">
        <v>17</v>
      </c>
      <c r="I4" s="327" t="s">
        <v>34</v>
      </c>
      <c r="J4" s="17">
        <v>123042</v>
      </c>
      <c r="K4" s="433">
        <v>2</v>
      </c>
      <c r="L4" s="5">
        <f aca="true" t="shared" si="0" ref="L4:L12">SUM(H4)</f>
        <v>17</v>
      </c>
      <c r="M4" s="327" t="s">
        <v>34</v>
      </c>
      <c r="N4" s="17">
        <f aca="true" t="shared" si="1" ref="N4:N13">SUM(J4)</f>
        <v>123042</v>
      </c>
      <c r="O4" s="5">
        <f aca="true" t="shared" si="2" ref="O4:O12">SUM(H4)</f>
        <v>17</v>
      </c>
      <c r="P4" s="327" t="s">
        <v>34</v>
      </c>
      <c r="Q4" s="136">
        <v>25348</v>
      </c>
    </row>
    <row r="5" spans="8:19" ht="13.5" customHeight="1">
      <c r="H5" s="5">
        <v>33</v>
      </c>
      <c r="I5" s="327" t="s">
        <v>0</v>
      </c>
      <c r="J5" s="17">
        <v>115001</v>
      </c>
      <c r="K5" s="433">
        <v>3</v>
      </c>
      <c r="L5" s="5">
        <f t="shared" si="0"/>
        <v>33</v>
      </c>
      <c r="M5" s="327" t="s">
        <v>0</v>
      </c>
      <c r="N5" s="17">
        <f t="shared" si="1"/>
        <v>115001</v>
      </c>
      <c r="O5" s="5">
        <f t="shared" si="2"/>
        <v>33</v>
      </c>
      <c r="P5" s="327" t="s">
        <v>0</v>
      </c>
      <c r="Q5" s="136">
        <v>119756</v>
      </c>
      <c r="S5" s="65"/>
    </row>
    <row r="6" spans="8:17" ht="13.5" customHeight="1">
      <c r="H6" s="5">
        <v>16</v>
      </c>
      <c r="I6" s="327" t="s">
        <v>3</v>
      </c>
      <c r="J6" s="17">
        <v>100225</v>
      </c>
      <c r="K6" s="433">
        <v>4</v>
      </c>
      <c r="L6" s="5">
        <f t="shared" si="0"/>
        <v>16</v>
      </c>
      <c r="M6" s="327" t="s">
        <v>3</v>
      </c>
      <c r="N6" s="17">
        <f t="shared" si="1"/>
        <v>100225</v>
      </c>
      <c r="O6" s="5">
        <f t="shared" si="2"/>
        <v>16</v>
      </c>
      <c r="P6" s="327" t="s">
        <v>3</v>
      </c>
      <c r="Q6" s="136">
        <v>132993</v>
      </c>
    </row>
    <row r="7" spans="8:17" ht="13.5" customHeight="1">
      <c r="H7" s="129">
        <v>40</v>
      </c>
      <c r="I7" s="328" t="s">
        <v>167</v>
      </c>
      <c r="J7" s="17">
        <v>51414</v>
      </c>
      <c r="K7" s="433">
        <v>5</v>
      </c>
      <c r="L7" s="5">
        <f t="shared" si="0"/>
        <v>40</v>
      </c>
      <c r="M7" s="328" t="s">
        <v>167</v>
      </c>
      <c r="N7" s="17">
        <f t="shared" si="1"/>
        <v>51414</v>
      </c>
      <c r="O7" s="5">
        <f t="shared" si="2"/>
        <v>40</v>
      </c>
      <c r="P7" s="328" t="s">
        <v>167</v>
      </c>
      <c r="Q7" s="136">
        <v>43959</v>
      </c>
    </row>
    <row r="8" spans="8:17" ht="13.5" customHeight="1">
      <c r="H8" s="5">
        <v>34</v>
      </c>
      <c r="I8" s="327" t="s">
        <v>1</v>
      </c>
      <c r="J8" s="17">
        <v>48389</v>
      </c>
      <c r="K8" s="433">
        <v>6</v>
      </c>
      <c r="L8" s="5">
        <f t="shared" si="0"/>
        <v>34</v>
      </c>
      <c r="M8" s="327" t="s">
        <v>1</v>
      </c>
      <c r="N8" s="17">
        <f t="shared" si="1"/>
        <v>48389</v>
      </c>
      <c r="O8" s="5">
        <f t="shared" si="2"/>
        <v>34</v>
      </c>
      <c r="P8" s="327" t="s">
        <v>1</v>
      </c>
      <c r="Q8" s="136">
        <v>46589</v>
      </c>
    </row>
    <row r="9" spans="8:17" ht="13.5" customHeight="1">
      <c r="H9" s="5">
        <v>13</v>
      </c>
      <c r="I9" s="327" t="s">
        <v>7</v>
      </c>
      <c r="J9" s="17">
        <v>46671</v>
      </c>
      <c r="K9" s="433">
        <v>7</v>
      </c>
      <c r="L9" s="5">
        <f t="shared" si="0"/>
        <v>13</v>
      </c>
      <c r="M9" s="327" t="s">
        <v>7</v>
      </c>
      <c r="N9" s="17">
        <f t="shared" si="1"/>
        <v>46671</v>
      </c>
      <c r="O9" s="5">
        <f t="shared" si="2"/>
        <v>13</v>
      </c>
      <c r="P9" s="327" t="s">
        <v>7</v>
      </c>
      <c r="Q9" s="136">
        <v>44443</v>
      </c>
    </row>
    <row r="10" spans="8:17" ht="13.5" customHeight="1">
      <c r="H10" s="5">
        <v>36</v>
      </c>
      <c r="I10" s="327" t="s">
        <v>5</v>
      </c>
      <c r="J10" s="17">
        <v>36918</v>
      </c>
      <c r="K10" s="433">
        <v>8</v>
      </c>
      <c r="L10" s="5">
        <f t="shared" si="0"/>
        <v>36</v>
      </c>
      <c r="M10" s="327" t="s">
        <v>5</v>
      </c>
      <c r="N10" s="17">
        <f t="shared" si="1"/>
        <v>36918</v>
      </c>
      <c r="O10" s="5">
        <f t="shared" si="2"/>
        <v>36</v>
      </c>
      <c r="P10" s="327" t="s">
        <v>5</v>
      </c>
      <c r="Q10" s="136">
        <v>34127</v>
      </c>
    </row>
    <row r="11" spans="8:17" ht="13.5" customHeight="1">
      <c r="H11" s="5">
        <v>38</v>
      </c>
      <c r="I11" s="327" t="s">
        <v>52</v>
      </c>
      <c r="J11" s="17">
        <v>34358</v>
      </c>
      <c r="K11" s="433">
        <v>9</v>
      </c>
      <c r="L11" s="5">
        <f t="shared" si="0"/>
        <v>38</v>
      </c>
      <c r="M11" s="327" t="s">
        <v>52</v>
      </c>
      <c r="N11" s="17">
        <f t="shared" si="1"/>
        <v>34358</v>
      </c>
      <c r="O11" s="5">
        <f t="shared" si="2"/>
        <v>38</v>
      </c>
      <c r="P11" s="327" t="s">
        <v>52</v>
      </c>
      <c r="Q11" s="136">
        <v>28268</v>
      </c>
    </row>
    <row r="12" spans="8:17" ht="13.5" customHeight="1" thickBot="1">
      <c r="H12" s="379">
        <v>31</v>
      </c>
      <c r="I12" s="332" t="s">
        <v>114</v>
      </c>
      <c r="J12" s="380">
        <v>26353</v>
      </c>
      <c r="K12" s="432">
        <v>10</v>
      </c>
      <c r="L12" s="5">
        <f t="shared" si="0"/>
        <v>31</v>
      </c>
      <c r="M12" s="332" t="s">
        <v>114</v>
      </c>
      <c r="N12" s="17">
        <f t="shared" si="1"/>
        <v>26353</v>
      </c>
      <c r="O12" s="5">
        <f t="shared" si="2"/>
        <v>31</v>
      </c>
      <c r="P12" s="332" t="s">
        <v>114</v>
      </c>
      <c r="Q12" s="136">
        <v>36682</v>
      </c>
    </row>
    <row r="13" spans="8:17" ht="13.5" customHeight="1">
      <c r="H13" s="375">
        <v>24</v>
      </c>
      <c r="I13" s="377" t="s">
        <v>41</v>
      </c>
      <c r="J13" s="378">
        <v>26277</v>
      </c>
      <c r="K13" s="159"/>
      <c r="L13" s="123"/>
      <c r="M13" s="123"/>
      <c r="N13" s="160">
        <f t="shared" si="1"/>
        <v>26277</v>
      </c>
      <c r="O13" s="1"/>
      <c r="P13" s="236" t="s">
        <v>112</v>
      </c>
      <c r="Q13" s="136">
        <v>833316</v>
      </c>
    </row>
    <row r="14" spans="2:15" ht="13.5" customHeight="1">
      <c r="B14" s="24"/>
      <c r="H14" s="5">
        <v>25</v>
      </c>
      <c r="I14" s="327" t="s">
        <v>42</v>
      </c>
      <c r="J14" s="17">
        <v>25536</v>
      </c>
      <c r="K14" s="159"/>
      <c r="L14" s="31"/>
      <c r="N14" t="s">
        <v>89</v>
      </c>
      <c r="O14"/>
    </row>
    <row r="15" spans="8:17" ht="13.5" customHeight="1">
      <c r="H15" s="5">
        <v>3</v>
      </c>
      <c r="I15" s="327" t="s">
        <v>22</v>
      </c>
      <c r="J15" s="17">
        <v>20607</v>
      </c>
      <c r="K15" s="159"/>
      <c r="L15" s="31"/>
      <c r="M15" s="1" t="s">
        <v>213</v>
      </c>
      <c r="N15" s="19"/>
      <c r="O15"/>
      <c r="P15" t="s">
        <v>214</v>
      </c>
      <c r="Q15" s="134" t="s">
        <v>93</v>
      </c>
    </row>
    <row r="16" spans="2:18" ht="13.5" customHeight="1">
      <c r="B16" s="1"/>
      <c r="C16" s="19"/>
      <c r="D16" s="1"/>
      <c r="E16" s="22"/>
      <c r="F16" s="1"/>
      <c r="H16" s="5">
        <v>2</v>
      </c>
      <c r="I16" s="327" t="s">
        <v>6</v>
      </c>
      <c r="J16" s="17">
        <v>19167</v>
      </c>
      <c r="K16" s="159"/>
      <c r="L16" s="5">
        <f>SUM(L3)</f>
        <v>26</v>
      </c>
      <c r="M16" s="17">
        <f>SUM(N3)</f>
        <v>134600</v>
      </c>
      <c r="N16" s="327" t="s">
        <v>43</v>
      </c>
      <c r="O16" s="5">
        <f>SUM(O3)</f>
        <v>26</v>
      </c>
      <c r="P16" s="17">
        <f>SUM(M16)</f>
        <v>134600</v>
      </c>
      <c r="Q16" s="135">
        <v>128272</v>
      </c>
      <c r="R16" s="124"/>
    </row>
    <row r="17" spans="2:19" ht="13.5" customHeight="1">
      <c r="B17" s="1"/>
      <c r="C17" s="19"/>
      <c r="D17" s="1"/>
      <c r="E17" s="22"/>
      <c r="F17" s="1"/>
      <c r="H17" s="5">
        <v>14</v>
      </c>
      <c r="I17" s="327" t="s">
        <v>32</v>
      </c>
      <c r="J17" s="17">
        <v>16258</v>
      </c>
      <c r="K17" s="159"/>
      <c r="L17" s="5">
        <f aca="true" t="shared" si="3" ref="L17:L25">SUM(L4)</f>
        <v>17</v>
      </c>
      <c r="M17" s="17">
        <f aca="true" t="shared" si="4" ref="M17:M25">SUM(N4)</f>
        <v>123042</v>
      </c>
      <c r="N17" s="327" t="s">
        <v>34</v>
      </c>
      <c r="O17" s="5">
        <f aca="true" t="shared" si="5" ref="O17:O25">SUM(O4)</f>
        <v>17</v>
      </c>
      <c r="P17" s="17">
        <f aca="true" t="shared" si="6" ref="P17:P25">SUM(M17)</f>
        <v>123042</v>
      </c>
      <c r="Q17" s="135">
        <v>83024</v>
      </c>
      <c r="R17" s="124"/>
      <c r="S17" s="57"/>
    </row>
    <row r="18" spans="2:19" ht="13.5" customHeight="1">
      <c r="B18" s="1"/>
      <c r="C18" s="19"/>
      <c r="D18" s="1"/>
      <c r="E18" s="22"/>
      <c r="F18" s="1"/>
      <c r="H18" s="5">
        <v>1</v>
      </c>
      <c r="I18" s="327" t="s">
        <v>4</v>
      </c>
      <c r="J18" s="17">
        <v>7446</v>
      </c>
      <c r="K18" s="159"/>
      <c r="L18" s="5">
        <f t="shared" si="3"/>
        <v>33</v>
      </c>
      <c r="M18" s="17">
        <f t="shared" si="4"/>
        <v>115001</v>
      </c>
      <c r="N18" s="327" t="s">
        <v>0</v>
      </c>
      <c r="O18" s="5">
        <f t="shared" si="5"/>
        <v>33</v>
      </c>
      <c r="P18" s="17">
        <f t="shared" si="6"/>
        <v>115001</v>
      </c>
      <c r="Q18" s="135">
        <v>114063</v>
      </c>
      <c r="R18" s="124"/>
      <c r="S18" s="179"/>
    </row>
    <row r="19" spans="2:19" ht="13.5" customHeight="1">
      <c r="B19" s="1"/>
      <c r="C19" s="19"/>
      <c r="D19" s="1"/>
      <c r="E19" s="22"/>
      <c r="F19" s="1"/>
      <c r="G19" s="1"/>
      <c r="H19" s="5">
        <v>35</v>
      </c>
      <c r="I19" s="327" t="s">
        <v>50</v>
      </c>
      <c r="J19" s="17">
        <v>6145</v>
      </c>
      <c r="L19" s="5">
        <f t="shared" si="3"/>
        <v>16</v>
      </c>
      <c r="M19" s="17">
        <f t="shared" si="4"/>
        <v>100225</v>
      </c>
      <c r="N19" s="327" t="s">
        <v>3</v>
      </c>
      <c r="O19" s="5">
        <f t="shared" si="5"/>
        <v>16</v>
      </c>
      <c r="P19" s="17">
        <f t="shared" si="6"/>
        <v>100225</v>
      </c>
      <c r="Q19" s="135">
        <v>100329</v>
      </c>
      <c r="R19" s="124"/>
      <c r="S19" s="204"/>
    </row>
    <row r="20" spans="2:19" ht="13.5" customHeight="1">
      <c r="B20" s="23"/>
      <c r="C20" s="19"/>
      <c r="D20" s="1"/>
      <c r="E20" s="22"/>
      <c r="F20" s="1"/>
      <c r="H20" s="5">
        <v>37</v>
      </c>
      <c r="I20" s="327" t="s">
        <v>51</v>
      </c>
      <c r="J20" s="17">
        <v>6084</v>
      </c>
      <c r="L20" s="5">
        <f t="shared" si="3"/>
        <v>40</v>
      </c>
      <c r="M20" s="17">
        <f t="shared" si="4"/>
        <v>51414</v>
      </c>
      <c r="N20" s="328" t="s">
        <v>167</v>
      </c>
      <c r="O20" s="5">
        <f t="shared" si="5"/>
        <v>40</v>
      </c>
      <c r="P20" s="17">
        <f t="shared" si="6"/>
        <v>51414</v>
      </c>
      <c r="Q20" s="135">
        <v>48102</v>
      </c>
      <c r="R20" s="124"/>
      <c r="S20" s="204"/>
    </row>
    <row r="21" spans="2:19" ht="13.5" customHeight="1">
      <c r="B21" s="23"/>
      <c r="C21" s="19"/>
      <c r="D21" s="1"/>
      <c r="E21" s="22"/>
      <c r="F21" s="1"/>
      <c r="H21" s="5">
        <v>12</v>
      </c>
      <c r="I21" s="327" t="s">
        <v>31</v>
      </c>
      <c r="J21" s="17">
        <v>5558</v>
      </c>
      <c r="L21" s="5">
        <f t="shared" si="3"/>
        <v>34</v>
      </c>
      <c r="M21" s="17">
        <f t="shared" si="4"/>
        <v>48389</v>
      </c>
      <c r="N21" s="327" t="s">
        <v>1</v>
      </c>
      <c r="O21" s="5">
        <f t="shared" si="5"/>
        <v>34</v>
      </c>
      <c r="P21" s="17">
        <f t="shared" si="6"/>
        <v>48389</v>
      </c>
      <c r="Q21" s="135">
        <v>49072</v>
      </c>
      <c r="R21" s="124"/>
      <c r="S21" s="33"/>
    </row>
    <row r="22" spans="2:18" ht="13.5" customHeight="1">
      <c r="B22" s="1"/>
      <c r="C22" s="19"/>
      <c r="D22" s="1"/>
      <c r="E22" s="22"/>
      <c r="F22" s="1"/>
      <c r="H22" s="5">
        <v>15</v>
      </c>
      <c r="I22" s="327" t="s">
        <v>33</v>
      </c>
      <c r="J22" s="17">
        <v>4837</v>
      </c>
      <c r="K22" s="19"/>
      <c r="L22" s="5">
        <f t="shared" si="3"/>
        <v>13</v>
      </c>
      <c r="M22" s="17">
        <f t="shared" si="4"/>
        <v>46671</v>
      </c>
      <c r="N22" s="327" t="s">
        <v>7</v>
      </c>
      <c r="O22" s="5">
        <f t="shared" si="5"/>
        <v>13</v>
      </c>
      <c r="P22" s="17">
        <f t="shared" si="6"/>
        <v>46671</v>
      </c>
      <c r="Q22" s="135">
        <v>37258</v>
      </c>
      <c r="R22" s="124"/>
    </row>
    <row r="23" spans="2:19" ht="13.5" customHeight="1">
      <c r="B23" s="23"/>
      <c r="C23" s="19"/>
      <c r="D23" s="1"/>
      <c r="E23" s="22"/>
      <c r="F23" s="1"/>
      <c r="H23" s="5">
        <v>9</v>
      </c>
      <c r="I23" s="327" t="s">
        <v>28</v>
      </c>
      <c r="J23" s="17">
        <v>4258</v>
      </c>
      <c r="K23" s="19"/>
      <c r="L23" s="5">
        <f t="shared" si="3"/>
        <v>36</v>
      </c>
      <c r="M23" s="17">
        <f t="shared" si="4"/>
        <v>36918</v>
      </c>
      <c r="N23" s="327" t="s">
        <v>5</v>
      </c>
      <c r="O23" s="5">
        <f t="shared" si="5"/>
        <v>36</v>
      </c>
      <c r="P23" s="17">
        <f t="shared" si="6"/>
        <v>36918</v>
      </c>
      <c r="Q23" s="135">
        <v>33506</v>
      </c>
      <c r="R23" s="124"/>
      <c r="S23" s="57"/>
    </row>
    <row r="24" spans="2:19" ht="13.5" customHeight="1">
      <c r="B24" s="1"/>
      <c r="C24" s="19"/>
      <c r="D24" s="1"/>
      <c r="E24" s="22"/>
      <c r="F24" s="1"/>
      <c r="H24" s="5">
        <v>30</v>
      </c>
      <c r="I24" s="327" t="s">
        <v>47</v>
      </c>
      <c r="J24" s="17">
        <v>4187</v>
      </c>
      <c r="K24" s="19"/>
      <c r="L24" s="5">
        <f t="shared" si="3"/>
        <v>38</v>
      </c>
      <c r="M24" s="17">
        <f t="shared" si="4"/>
        <v>34358</v>
      </c>
      <c r="N24" s="327" t="s">
        <v>52</v>
      </c>
      <c r="O24" s="5">
        <f t="shared" si="5"/>
        <v>38</v>
      </c>
      <c r="P24" s="17">
        <f t="shared" si="6"/>
        <v>34358</v>
      </c>
      <c r="Q24" s="135">
        <v>31380</v>
      </c>
      <c r="R24" s="124"/>
      <c r="S24" s="179"/>
    </row>
    <row r="25" spans="2:20" ht="13.5" customHeight="1" thickBot="1">
      <c r="B25" s="1"/>
      <c r="C25" s="19"/>
      <c r="D25" s="1"/>
      <c r="E25" s="22"/>
      <c r="F25" s="1"/>
      <c r="H25" s="5">
        <v>21</v>
      </c>
      <c r="I25" s="327" t="s">
        <v>38</v>
      </c>
      <c r="J25" s="17">
        <v>4130</v>
      </c>
      <c r="K25" s="19"/>
      <c r="L25" s="18">
        <f t="shared" si="3"/>
        <v>31</v>
      </c>
      <c r="M25" s="181">
        <f t="shared" si="4"/>
        <v>26353</v>
      </c>
      <c r="N25" s="332" t="s">
        <v>114</v>
      </c>
      <c r="O25" s="18">
        <f t="shared" si="5"/>
        <v>31</v>
      </c>
      <c r="P25" s="181">
        <f t="shared" si="6"/>
        <v>26353</v>
      </c>
      <c r="Q25" s="135">
        <v>36704</v>
      </c>
      <c r="R25" s="208" t="s">
        <v>108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5">
        <v>39</v>
      </c>
      <c r="I26" s="327" t="s">
        <v>53</v>
      </c>
      <c r="J26" s="17">
        <v>3523</v>
      </c>
      <c r="K26" s="19"/>
      <c r="L26" s="182"/>
      <c r="M26" s="329">
        <f>SUM(J43-(M16+M17+M18+M19+M20+M21+M22+M23+M24+M25))</f>
        <v>167557</v>
      </c>
      <c r="N26" s="330" t="s">
        <v>59</v>
      </c>
      <c r="O26" s="183"/>
      <c r="P26" s="329">
        <f>SUM(M26)</f>
        <v>167557</v>
      </c>
      <c r="Q26" s="329">
        <f>SUM(R26-(Q16+Q17+Q18+Q19+Q20+Q21+Q22+Q23+Q24+Q25))</f>
        <v>166373</v>
      </c>
      <c r="R26" s="381">
        <v>828083</v>
      </c>
      <c r="T26" s="33"/>
    </row>
    <row r="27" spans="8:16" ht="13.5" customHeight="1">
      <c r="H27" s="5">
        <v>22</v>
      </c>
      <c r="I27" s="327" t="s">
        <v>39</v>
      </c>
      <c r="J27" s="17">
        <v>2213</v>
      </c>
      <c r="K27" s="19"/>
      <c r="M27" s="65" t="s">
        <v>215</v>
      </c>
      <c r="N27" s="65"/>
      <c r="O27" s="169"/>
      <c r="P27" s="170" t="s">
        <v>216</v>
      </c>
    </row>
    <row r="28" spans="8:16" ht="13.5" customHeight="1">
      <c r="H28" s="5">
        <v>29</v>
      </c>
      <c r="I28" s="327" t="s">
        <v>46</v>
      </c>
      <c r="J28" s="17">
        <v>1985</v>
      </c>
      <c r="K28" s="19"/>
      <c r="M28" s="136">
        <f>SUM(Q3)</f>
        <v>165745</v>
      </c>
      <c r="N28" s="327" t="s">
        <v>43</v>
      </c>
      <c r="O28" s="5">
        <f>SUM(L3)</f>
        <v>26</v>
      </c>
      <c r="P28" s="136">
        <f>SUM(Q3)</f>
        <v>165745</v>
      </c>
    </row>
    <row r="29" spans="8:16" ht="13.5" customHeight="1">
      <c r="H29" s="5">
        <v>19</v>
      </c>
      <c r="I29" s="327" t="s">
        <v>36</v>
      </c>
      <c r="J29" s="17">
        <v>1521</v>
      </c>
      <c r="K29" s="19"/>
      <c r="M29" s="136">
        <f aca="true" t="shared" si="7" ref="M29:M37">SUM(Q4)</f>
        <v>25348</v>
      </c>
      <c r="N29" s="327" t="s">
        <v>34</v>
      </c>
      <c r="O29" s="5">
        <f aca="true" t="shared" si="8" ref="O29:O37">SUM(L4)</f>
        <v>17</v>
      </c>
      <c r="P29" s="136">
        <f aca="true" t="shared" si="9" ref="P29:P37">SUM(Q4)</f>
        <v>25348</v>
      </c>
    </row>
    <row r="30" spans="8:16" ht="13.5" customHeight="1">
      <c r="H30" s="5">
        <v>20</v>
      </c>
      <c r="I30" s="327" t="s">
        <v>37</v>
      </c>
      <c r="J30" s="17">
        <v>1502</v>
      </c>
      <c r="K30" s="19"/>
      <c r="M30" s="136">
        <f t="shared" si="7"/>
        <v>119756</v>
      </c>
      <c r="N30" s="327" t="s">
        <v>0</v>
      </c>
      <c r="O30" s="5">
        <f t="shared" si="8"/>
        <v>33</v>
      </c>
      <c r="P30" s="136">
        <f t="shared" si="9"/>
        <v>119756</v>
      </c>
    </row>
    <row r="31" spans="8:16" ht="13.5" customHeight="1">
      <c r="H31" s="5">
        <v>18</v>
      </c>
      <c r="I31" s="327" t="s">
        <v>35</v>
      </c>
      <c r="J31" s="17">
        <v>1097</v>
      </c>
      <c r="K31" s="19"/>
      <c r="M31" s="136">
        <f t="shared" si="7"/>
        <v>132993</v>
      </c>
      <c r="N31" s="327" t="s">
        <v>3</v>
      </c>
      <c r="O31" s="5">
        <f t="shared" si="8"/>
        <v>16</v>
      </c>
      <c r="P31" s="136">
        <f t="shared" si="9"/>
        <v>132993</v>
      </c>
    </row>
    <row r="32" spans="8:19" ht="13.5" customHeight="1">
      <c r="H32" s="5">
        <v>27</v>
      </c>
      <c r="I32" s="327" t="s">
        <v>44</v>
      </c>
      <c r="J32" s="17">
        <v>1083</v>
      </c>
      <c r="K32" s="19"/>
      <c r="M32" s="136">
        <f t="shared" si="7"/>
        <v>43959</v>
      </c>
      <c r="N32" s="328" t="s">
        <v>167</v>
      </c>
      <c r="O32" s="5">
        <f t="shared" si="8"/>
        <v>40</v>
      </c>
      <c r="P32" s="136">
        <f t="shared" si="9"/>
        <v>43959</v>
      </c>
      <c r="S32" s="14"/>
    </row>
    <row r="33" spans="8:20" ht="13.5" customHeight="1">
      <c r="H33" s="5">
        <v>6</v>
      </c>
      <c r="I33" s="327" t="s">
        <v>25</v>
      </c>
      <c r="J33" s="17">
        <v>976</v>
      </c>
      <c r="K33" s="19"/>
      <c r="M33" s="136">
        <f t="shared" si="7"/>
        <v>46589</v>
      </c>
      <c r="N33" s="327" t="s">
        <v>1</v>
      </c>
      <c r="O33" s="5">
        <f t="shared" si="8"/>
        <v>34</v>
      </c>
      <c r="P33" s="136">
        <f t="shared" si="9"/>
        <v>46589</v>
      </c>
      <c r="S33" s="33"/>
      <c r="T33" s="33"/>
    </row>
    <row r="34" spans="8:20" ht="13.5" customHeight="1">
      <c r="H34" s="5">
        <v>32</v>
      </c>
      <c r="I34" s="327" t="s">
        <v>49</v>
      </c>
      <c r="J34" s="17">
        <v>712</v>
      </c>
      <c r="K34" s="19"/>
      <c r="M34" s="136">
        <f t="shared" si="7"/>
        <v>44443</v>
      </c>
      <c r="N34" s="327" t="s">
        <v>7</v>
      </c>
      <c r="O34" s="5">
        <f t="shared" si="8"/>
        <v>13</v>
      </c>
      <c r="P34" s="136">
        <f t="shared" si="9"/>
        <v>44443</v>
      </c>
      <c r="S34" s="33"/>
      <c r="T34" s="33"/>
    </row>
    <row r="35" spans="8:19" ht="13.5" customHeight="1">
      <c r="H35" s="5">
        <v>4</v>
      </c>
      <c r="I35" s="327" t="s">
        <v>23</v>
      </c>
      <c r="J35" s="227">
        <v>706</v>
      </c>
      <c r="K35" s="19"/>
      <c r="M35" s="136">
        <f t="shared" si="7"/>
        <v>34127</v>
      </c>
      <c r="N35" s="327" t="s">
        <v>5</v>
      </c>
      <c r="O35" s="5">
        <f t="shared" si="8"/>
        <v>36</v>
      </c>
      <c r="P35" s="136">
        <f t="shared" si="9"/>
        <v>34127</v>
      </c>
      <c r="S35" s="33"/>
    </row>
    <row r="36" spans="8:19" ht="13.5" customHeight="1">
      <c r="H36" s="5">
        <v>10</v>
      </c>
      <c r="I36" s="327" t="s">
        <v>29</v>
      </c>
      <c r="J36" s="17">
        <v>653</v>
      </c>
      <c r="K36" s="19"/>
      <c r="M36" s="136">
        <f t="shared" si="7"/>
        <v>28268</v>
      </c>
      <c r="N36" s="327" t="s">
        <v>52</v>
      </c>
      <c r="O36" s="5">
        <f t="shared" si="8"/>
        <v>38</v>
      </c>
      <c r="P36" s="136">
        <f t="shared" si="9"/>
        <v>28268</v>
      </c>
      <c r="S36" s="33"/>
    </row>
    <row r="37" spans="8:19" ht="13.5" customHeight="1" thickBot="1">
      <c r="H37" s="5">
        <v>23</v>
      </c>
      <c r="I37" s="327" t="s">
        <v>40</v>
      </c>
      <c r="J37" s="17">
        <v>499</v>
      </c>
      <c r="K37" s="19"/>
      <c r="M37" s="180">
        <f t="shared" si="7"/>
        <v>36682</v>
      </c>
      <c r="N37" s="332" t="s">
        <v>114</v>
      </c>
      <c r="O37" s="18">
        <f t="shared" si="8"/>
        <v>31</v>
      </c>
      <c r="P37" s="180">
        <f t="shared" si="9"/>
        <v>36682</v>
      </c>
      <c r="S37" s="33"/>
    </row>
    <row r="38" spans="7:21" ht="13.5" customHeight="1">
      <c r="G38" s="21"/>
      <c r="H38" s="5">
        <v>11</v>
      </c>
      <c r="I38" s="327" t="s">
        <v>30</v>
      </c>
      <c r="J38" s="17">
        <v>294</v>
      </c>
      <c r="K38" s="19"/>
      <c r="M38" s="426">
        <f>SUM(Q13-(Q3+Q4+Q5+Q6+Q7+Q8+Q9+Q10+Q11+Q12))</f>
        <v>155406</v>
      </c>
      <c r="N38" s="5" t="s">
        <v>59</v>
      </c>
      <c r="O38" s="427"/>
      <c r="P38" s="198">
        <f>SUM(M38)</f>
        <v>155406</v>
      </c>
      <c r="U38" s="33"/>
    </row>
    <row r="39" spans="8:16" ht="13.5" customHeight="1">
      <c r="H39" s="5">
        <v>28</v>
      </c>
      <c r="I39" s="327" t="s">
        <v>45</v>
      </c>
      <c r="J39" s="17">
        <v>276</v>
      </c>
      <c r="K39" s="19"/>
      <c r="P39" s="33"/>
    </row>
    <row r="40" spans="8:11" ht="13.5" customHeight="1">
      <c r="H40" s="5">
        <v>5</v>
      </c>
      <c r="I40" s="327" t="s">
        <v>24</v>
      </c>
      <c r="J40" s="137">
        <v>27</v>
      </c>
      <c r="K40" s="19"/>
    </row>
    <row r="41" spans="8:11" ht="13.5" customHeight="1">
      <c r="H41" s="5">
        <v>7</v>
      </c>
      <c r="I41" s="327" t="s">
        <v>26</v>
      </c>
      <c r="J41" s="17">
        <v>0</v>
      </c>
      <c r="K41" s="19"/>
    </row>
    <row r="42" spans="8:11" ht="13.5" customHeight="1">
      <c r="H42" s="5">
        <v>8</v>
      </c>
      <c r="I42" s="327" t="s">
        <v>27</v>
      </c>
      <c r="J42" s="227">
        <v>0</v>
      </c>
      <c r="K42" s="19"/>
    </row>
    <row r="43" spans="8:10" ht="13.5" customHeight="1">
      <c r="H43" s="1"/>
      <c r="I43" s="434" t="s">
        <v>179</v>
      </c>
      <c r="J43" s="435">
        <f>SUM(J3:J42)</f>
        <v>884528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2" t="s">
        <v>60</v>
      </c>
      <c r="B52" s="27" t="s">
        <v>21</v>
      </c>
      <c r="C52" s="83" t="s">
        <v>209</v>
      </c>
      <c r="D52" s="83" t="s">
        <v>195</v>
      </c>
      <c r="E52" s="29" t="s">
        <v>57</v>
      </c>
      <c r="F52" s="28" t="s">
        <v>56</v>
      </c>
      <c r="G52" s="28" t="s">
        <v>54</v>
      </c>
      <c r="I52" s="334"/>
    </row>
    <row r="53" spans="1:9" ht="13.5" customHeight="1">
      <c r="A53" s="13">
        <v>1</v>
      </c>
      <c r="B53" s="327" t="s">
        <v>43</v>
      </c>
      <c r="C53" s="17">
        <f aca="true" t="shared" si="10" ref="C53:C62">SUM(J3)</f>
        <v>134600</v>
      </c>
      <c r="D53" s="137">
        <f aca="true" t="shared" si="11" ref="D53:D62">SUM(Q3)</f>
        <v>165745</v>
      </c>
      <c r="E53" s="133">
        <f aca="true" t="shared" si="12" ref="E53:E62">SUM(P16/Q16*100)</f>
        <v>104.93326680803293</v>
      </c>
      <c r="F53" s="25">
        <f aca="true" t="shared" si="13" ref="F53:F63">SUM(C53/D53*100)</f>
        <v>81.2090862469456</v>
      </c>
      <c r="G53" s="26"/>
      <c r="I53" s="334"/>
    </row>
    <row r="54" spans="1:9" ht="13.5" customHeight="1">
      <c r="A54" s="13">
        <v>2</v>
      </c>
      <c r="B54" s="327" t="s">
        <v>34</v>
      </c>
      <c r="C54" s="17">
        <f t="shared" si="10"/>
        <v>123042</v>
      </c>
      <c r="D54" s="137">
        <f t="shared" si="11"/>
        <v>25348</v>
      </c>
      <c r="E54" s="133">
        <f t="shared" si="12"/>
        <v>148.20052033147041</v>
      </c>
      <c r="F54" s="25">
        <f t="shared" si="13"/>
        <v>485.4110777970648</v>
      </c>
      <c r="G54" s="26"/>
      <c r="I54" s="334"/>
    </row>
    <row r="55" spans="1:9" ht="13.5" customHeight="1">
      <c r="A55" s="13">
        <v>3</v>
      </c>
      <c r="B55" s="327" t="s">
        <v>0</v>
      </c>
      <c r="C55" s="17">
        <f t="shared" si="10"/>
        <v>115001</v>
      </c>
      <c r="D55" s="137">
        <f t="shared" si="11"/>
        <v>119756</v>
      </c>
      <c r="E55" s="133">
        <f t="shared" si="12"/>
        <v>100.82235255955044</v>
      </c>
      <c r="F55" s="25">
        <f t="shared" si="13"/>
        <v>96.02942650055112</v>
      </c>
      <c r="G55" s="26"/>
      <c r="I55" s="334"/>
    </row>
    <row r="56" spans="1:9" ht="13.5" customHeight="1">
      <c r="A56" s="13">
        <v>4</v>
      </c>
      <c r="B56" s="327" t="s">
        <v>3</v>
      </c>
      <c r="C56" s="17">
        <f t="shared" si="10"/>
        <v>100225</v>
      </c>
      <c r="D56" s="137">
        <f t="shared" si="11"/>
        <v>132993</v>
      </c>
      <c r="E56" s="133">
        <f t="shared" si="12"/>
        <v>99.89634103798502</v>
      </c>
      <c r="F56" s="25">
        <f t="shared" si="13"/>
        <v>75.36110923131292</v>
      </c>
      <c r="G56" s="26"/>
      <c r="I56" s="334"/>
    </row>
    <row r="57" spans="1:16" ht="13.5" customHeight="1">
      <c r="A57" s="13">
        <v>5</v>
      </c>
      <c r="B57" s="328" t="s">
        <v>167</v>
      </c>
      <c r="C57" s="17">
        <f t="shared" si="10"/>
        <v>51414</v>
      </c>
      <c r="D57" s="137">
        <f t="shared" si="11"/>
        <v>43959</v>
      </c>
      <c r="E57" s="133">
        <f t="shared" si="12"/>
        <v>106.88536859174256</v>
      </c>
      <c r="F57" s="25">
        <f t="shared" si="13"/>
        <v>116.9589845082918</v>
      </c>
      <c r="G57" s="26"/>
      <c r="I57" s="334"/>
      <c r="P57" s="33"/>
    </row>
    <row r="58" spans="1:7" ht="13.5" customHeight="1">
      <c r="A58" s="13">
        <v>6</v>
      </c>
      <c r="B58" s="327" t="s">
        <v>1</v>
      </c>
      <c r="C58" s="17">
        <f t="shared" si="10"/>
        <v>48389</v>
      </c>
      <c r="D58" s="137">
        <f t="shared" si="11"/>
        <v>46589</v>
      </c>
      <c r="E58" s="133">
        <f t="shared" si="12"/>
        <v>98.6081675904793</v>
      </c>
      <c r="F58" s="25">
        <f t="shared" si="13"/>
        <v>103.86357294640365</v>
      </c>
      <c r="G58" s="26"/>
    </row>
    <row r="59" spans="1:7" ht="13.5" customHeight="1">
      <c r="A59" s="13">
        <v>7</v>
      </c>
      <c r="B59" s="327" t="s">
        <v>7</v>
      </c>
      <c r="C59" s="17">
        <f t="shared" si="10"/>
        <v>46671</v>
      </c>
      <c r="D59" s="137">
        <f t="shared" si="11"/>
        <v>44443</v>
      </c>
      <c r="E59" s="133">
        <f t="shared" si="12"/>
        <v>125.2643727521606</v>
      </c>
      <c r="F59" s="25">
        <f t="shared" si="13"/>
        <v>105.01316292779515</v>
      </c>
      <c r="G59" s="26"/>
    </row>
    <row r="60" spans="1:7" ht="13.5" customHeight="1">
      <c r="A60" s="13">
        <v>8</v>
      </c>
      <c r="B60" s="327" t="s">
        <v>5</v>
      </c>
      <c r="C60" s="17">
        <f t="shared" si="10"/>
        <v>36918</v>
      </c>
      <c r="D60" s="137">
        <f t="shared" si="11"/>
        <v>34127</v>
      </c>
      <c r="E60" s="133">
        <f t="shared" si="12"/>
        <v>110.18325076105772</v>
      </c>
      <c r="F60" s="25">
        <f t="shared" si="13"/>
        <v>108.17827526591847</v>
      </c>
      <c r="G60" s="26"/>
    </row>
    <row r="61" spans="1:7" ht="13.5" customHeight="1">
      <c r="A61" s="13">
        <v>9</v>
      </c>
      <c r="B61" s="327" t="s">
        <v>52</v>
      </c>
      <c r="C61" s="17">
        <f t="shared" si="10"/>
        <v>34358</v>
      </c>
      <c r="D61" s="137">
        <f t="shared" si="11"/>
        <v>28268</v>
      </c>
      <c r="E61" s="133">
        <f t="shared" si="12"/>
        <v>109.49012109623963</v>
      </c>
      <c r="F61" s="25">
        <f t="shared" si="13"/>
        <v>121.54379510400453</v>
      </c>
      <c r="G61" s="26"/>
    </row>
    <row r="62" spans="1:7" ht="13.5" customHeight="1" thickBot="1">
      <c r="A62" s="209">
        <v>10</v>
      </c>
      <c r="B62" s="332" t="s">
        <v>114</v>
      </c>
      <c r="C62" s="181">
        <f t="shared" si="10"/>
        <v>26353</v>
      </c>
      <c r="D62" s="210">
        <f t="shared" si="11"/>
        <v>36682</v>
      </c>
      <c r="E62" s="211">
        <f t="shared" si="12"/>
        <v>71.79871403661726</v>
      </c>
      <c r="F62" s="212">
        <f t="shared" si="13"/>
        <v>71.84177525761955</v>
      </c>
      <c r="G62" s="213"/>
    </row>
    <row r="63" spans="1:7" ht="13.5" customHeight="1" thickTop="1">
      <c r="A63" s="182"/>
      <c r="B63" s="214" t="s">
        <v>109</v>
      </c>
      <c r="C63" s="215">
        <f>SUM(J43)</f>
        <v>884528</v>
      </c>
      <c r="D63" s="215">
        <f>SUM(Q13)</f>
        <v>833316</v>
      </c>
      <c r="E63" s="216">
        <f>SUM(C63/R26*100)</f>
        <v>106.81634570447649</v>
      </c>
      <c r="F63" s="217">
        <f t="shared" si="13"/>
        <v>106.14556782781082</v>
      </c>
      <c r="G63" s="182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5" customWidth="1"/>
    <col min="10" max="10" width="18.3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4" customWidth="1"/>
    <col min="19" max="30" width="7.625" style="1" customWidth="1"/>
    <col min="31" max="32" width="9.00390625" style="1" customWidth="1"/>
  </cols>
  <sheetData>
    <row r="1" spans="8:18" ht="12.75" customHeight="1">
      <c r="H1" s="157" t="s">
        <v>98</v>
      </c>
      <c r="J1" t="s">
        <v>73</v>
      </c>
      <c r="R1" s="161"/>
    </row>
    <row r="2" spans="8:30" ht="13.5">
      <c r="H2" s="399" t="s">
        <v>209</v>
      </c>
      <c r="I2" s="129"/>
      <c r="J2" s="401" t="s">
        <v>202</v>
      </c>
      <c r="K2" s="5"/>
      <c r="L2" s="234" t="s">
        <v>195</v>
      </c>
      <c r="R2" s="63"/>
      <c r="S2" s="162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21" ht="13.5">
      <c r="H3" s="382" t="s">
        <v>199</v>
      </c>
      <c r="I3" s="129"/>
      <c r="J3" s="240" t="s">
        <v>200</v>
      </c>
      <c r="K3" s="5"/>
      <c r="L3" s="398" t="s">
        <v>199</v>
      </c>
      <c r="M3" s="1"/>
      <c r="N3" s="140"/>
      <c r="O3" s="140"/>
      <c r="S3" s="31"/>
      <c r="T3" s="31"/>
      <c r="U3" s="31"/>
    </row>
    <row r="4" spans="8:21" ht="13.5">
      <c r="H4" s="139">
        <v>26105</v>
      </c>
      <c r="I4" s="129">
        <v>26</v>
      </c>
      <c r="J4" s="327" t="s">
        <v>43</v>
      </c>
      <c r="K4" s="185">
        <f>SUM(I4)</f>
        <v>26</v>
      </c>
      <c r="L4" s="340">
        <v>23945</v>
      </c>
      <c r="M4" s="61"/>
      <c r="N4" s="141"/>
      <c r="O4" s="141"/>
      <c r="S4" s="31"/>
      <c r="T4" s="31"/>
      <c r="U4" s="31"/>
    </row>
    <row r="5" spans="8:21" ht="13.5">
      <c r="H5" s="59">
        <v>23153</v>
      </c>
      <c r="I5" s="129">
        <v>33</v>
      </c>
      <c r="J5" s="327" t="s">
        <v>0</v>
      </c>
      <c r="K5" s="185">
        <f aca="true" t="shared" si="0" ref="K5:K13">SUM(I5)</f>
        <v>33</v>
      </c>
      <c r="L5" s="341">
        <v>11846</v>
      </c>
      <c r="M5" s="61"/>
      <c r="N5" s="141"/>
      <c r="O5" s="141"/>
      <c r="S5" s="31"/>
      <c r="T5" s="31"/>
      <c r="U5" s="31"/>
    </row>
    <row r="6" spans="8:21" ht="13.5">
      <c r="H6" s="59">
        <v>11861</v>
      </c>
      <c r="I6" s="129">
        <v>16</v>
      </c>
      <c r="J6" s="327" t="s">
        <v>3</v>
      </c>
      <c r="K6" s="185">
        <f t="shared" si="0"/>
        <v>16</v>
      </c>
      <c r="L6" s="341">
        <v>11131</v>
      </c>
      <c r="M6" s="61"/>
      <c r="N6" s="400"/>
      <c r="O6" s="141"/>
      <c r="S6" s="31"/>
      <c r="T6" s="31"/>
      <c r="U6" s="31"/>
    </row>
    <row r="7" spans="8:21" ht="13.5">
      <c r="H7" s="138">
        <v>5309</v>
      </c>
      <c r="I7" s="129">
        <v>38</v>
      </c>
      <c r="J7" s="327" t="s">
        <v>52</v>
      </c>
      <c r="K7" s="185">
        <f t="shared" si="0"/>
        <v>38</v>
      </c>
      <c r="L7" s="341">
        <v>9746</v>
      </c>
      <c r="M7" s="61"/>
      <c r="N7" s="141"/>
      <c r="O7" s="141"/>
      <c r="S7" s="31"/>
      <c r="T7" s="31"/>
      <c r="U7" s="31"/>
    </row>
    <row r="8" spans="8:21" ht="13.5">
      <c r="H8" s="138">
        <v>5277</v>
      </c>
      <c r="I8" s="129">
        <v>14</v>
      </c>
      <c r="J8" s="327" t="s">
        <v>32</v>
      </c>
      <c r="K8" s="185">
        <f t="shared" si="0"/>
        <v>14</v>
      </c>
      <c r="L8" s="341">
        <v>6246</v>
      </c>
      <c r="M8" s="61"/>
      <c r="N8" s="141"/>
      <c r="O8" s="141"/>
      <c r="S8" s="31"/>
      <c r="T8" s="31"/>
      <c r="U8" s="31"/>
    </row>
    <row r="9" spans="8:21" ht="13.5">
      <c r="H9" s="138">
        <v>5258</v>
      </c>
      <c r="I9" s="129">
        <v>17</v>
      </c>
      <c r="J9" s="327" t="s">
        <v>34</v>
      </c>
      <c r="K9" s="185">
        <f t="shared" si="0"/>
        <v>17</v>
      </c>
      <c r="L9" s="341">
        <v>3263</v>
      </c>
      <c r="M9" s="61"/>
      <c r="N9" s="141"/>
      <c r="O9" s="141"/>
      <c r="S9" s="31"/>
      <c r="T9" s="31"/>
      <c r="U9" s="31"/>
    </row>
    <row r="10" spans="8:21" ht="13.5">
      <c r="H10" s="138">
        <v>3215</v>
      </c>
      <c r="I10" s="228">
        <v>24</v>
      </c>
      <c r="J10" s="331" t="s">
        <v>41</v>
      </c>
      <c r="K10" s="185">
        <f t="shared" si="0"/>
        <v>24</v>
      </c>
      <c r="L10" s="341">
        <v>5030</v>
      </c>
      <c r="S10" s="31"/>
      <c r="T10" s="31"/>
      <c r="U10" s="31"/>
    </row>
    <row r="11" spans="8:21" ht="13.5">
      <c r="H11" s="139">
        <v>2270</v>
      </c>
      <c r="I11" s="429">
        <v>40</v>
      </c>
      <c r="J11" s="328" t="s">
        <v>2</v>
      </c>
      <c r="K11" s="185">
        <f t="shared" si="0"/>
        <v>40</v>
      </c>
      <c r="L11" s="341">
        <v>2452</v>
      </c>
      <c r="M11" s="61"/>
      <c r="N11" s="141"/>
      <c r="O11" s="141"/>
      <c r="S11" s="31"/>
      <c r="T11" s="31"/>
      <c r="U11" s="31"/>
    </row>
    <row r="12" spans="8:21" ht="13.5">
      <c r="H12" s="353">
        <v>1934</v>
      </c>
      <c r="I12" s="228">
        <v>36</v>
      </c>
      <c r="J12" s="331" t="s">
        <v>5</v>
      </c>
      <c r="K12" s="185">
        <f t="shared" si="0"/>
        <v>36</v>
      </c>
      <c r="L12" s="341">
        <v>1917</v>
      </c>
      <c r="M12" s="61"/>
      <c r="N12" s="141"/>
      <c r="O12" s="141"/>
      <c r="S12" s="31"/>
      <c r="T12" s="31"/>
      <c r="U12" s="31"/>
    </row>
    <row r="13" spans="8:21" ht="14.25" thickBot="1">
      <c r="H13" s="206">
        <v>1638</v>
      </c>
      <c r="I13" s="222">
        <v>25</v>
      </c>
      <c r="J13" s="332" t="s">
        <v>42</v>
      </c>
      <c r="K13" s="185">
        <f t="shared" si="0"/>
        <v>25</v>
      </c>
      <c r="L13" s="341">
        <v>977</v>
      </c>
      <c r="M13" s="61"/>
      <c r="N13" s="141"/>
      <c r="O13" s="141"/>
      <c r="S13" s="31"/>
      <c r="T13" s="31"/>
      <c r="U13" s="31"/>
    </row>
    <row r="14" spans="8:21" ht="14.25" thickTop="1">
      <c r="H14" s="59">
        <v>1509</v>
      </c>
      <c r="I14" s="192">
        <v>37</v>
      </c>
      <c r="J14" s="377" t="s">
        <v>51</v>
      </c>
      <c r="K14" s="164" t="s">
        <v>9</v>
      </c>
      <c r="L14" s="342">
        <v>82319</v>
      </c>
      <c r="S14" s="31"/>
      <c r="T14" s="31"/>
      <c r="U14" s="31"/>
    </row>
    <row r="15" spans="8:21" ht="13.5">
      <c r="H15" s="59">
        <v>1147</v>
      </c>
      <c r="I15" s="129">
        <v>34</v>
      </c>
      <c r="J15" s="327" t="s">
        <v>1</v>
      </c>
      <c r="K15" s="68"/>
      <c r="L15" s="1" t="s">
        <v>90</v>
      </c>
      <c r="M15" s="335" t="s">
        <v>180</v>
      </c>
      <c r="N15" s="57" t="s">
        <v>113</v>
      </c>
      <c r="S15" s="31"/>
      <c r="T15" s="31"/>
      <c r="U15" s="31"/>
    </row>
    <row r="16" spans="8:21" ht="13.5">
      <c r="H16" s="431">
        <v>679</v>
      </c>
      <c r="I16" s="129">
        <v>18</v>
      </c>
      <c r="J16" s="327" t="s">
        <v>35</v>
      </c>
      <c r="K16" s="185">
        <f>SUM(I4)</f>
        <v>26</v>
      </c>
      <c r="L16" s="327" t="s">
        <v>43</v>
      </c>
      <c r="M16" s="359">
        <v>22418</v>
      </c>
      <c r="N16" s="139">
        <f>SUM(H4)</f>
        <v>26105</v>
      </c>
      <c r="O16" s="61"/>
      <c r="P16" s="21"/>
      <c r="S16" s="31"/>
      <c r="T16" s="31"/>
      <c r="U16" s="31"/>
    </row>
    <row r="17" spans="8:21" ht="13.5">
      <c r="H17" s="59">
        <v>647</v>
      </c>
      <c r="I17" s="129">
        <v>1</v>
      </c>
      <c r="J17" s="327" t="s">
        <v>4</v>
      </c>
      <c r="K17" s="185">
        <f aca="true" t="shared" si="1" ref="K17:K25">SUM(I5)</f>
        <v>33</v>
      </c>
      <c r="L17" s="327" t="s">
        <v>0</v>
      </c>
      <c r="M17" s="360">
        <v>15409</v>
      </c>
      <c r="N17" s="139">
        <f aca="true" t="shared" si="2" ref="N17:N25">SUM(H5)</f>
        <v>23153</v>
      </c>
      <c r="O17" s="61"/>
      <c r="P17" s="21"/>
      <c r="S17" s="31"/>
      <c r="T17" s="31"/>
      <c r="U17" s="31"/>
    </row>
    <row r="18" spans="8:21" ht="13.5">
      <c r="H18" s="60">
        <v>580</v>
      </c>
      <c r="I18" s="129">
        <v>19</v>
      </c>
      <c r="J18" s="327" t="s">
        <v>36</v>
      </c>
      <c r="K18" s="185">
        <f t="shared" si="1"/>
        <v>16</v>
      </c>
      <c r="L18" s="327" t="s">
        <v>3</v>
      </c>
      <c r="M18" s="360">
        <v>11949</v>
      </c>
      <c r="N18" s="139">
        <f t="shared" si="2"/>
        <v>11861</v>
      </c>
      <c r="O18" s="61"/>
      <c r="P18" s="21"/>
      <c r="S18" s="31"/>
      <c r="T18" s="31"/>
      <c r="U18" s="31"/>
    </row>
    <row r="19" spans="8:21" ht="13.5">
      <c r="H19" s="58">
        <v>537</v>
      </c>
      <c r="I19" s="129">
        <v>6</v>
      </c>
      <c r="J19" s="327" t="s">
        <v>25</v>
      </c>
      <c r="K19" s="185">
        <f t="shared" si="1"/>
        <v>38</v>
      </c>
      <c r="L19" s="327" t="s">
        <v>52</v>
      </c>
      <c r="M19" s="360">
        <v>4646</v>
      </c>
      <c r="N19" s="139">
        <f t="shared" si="2"/>
        <v>5309</v>
      </c>
      <c r="O19" s="61"/>
      <c r="P19" s="21"/>
      <c r="S19" s="31"/>
      <c r="T19" s="31"/>
      <c r="U19" s="31"/>
    </row>
    <row r="20" spans="8:21" ht="14.25" thickBot="1">
      <c r="H20" s="59">
        <v>516</v>
      </c>
      <c r="I20" s="129">
        <v>27</v>
      </c>
      <c r="J20" s="327" t="s">
        <v>44</v>
      </c>
      <c r="K20" s="185">
        <f t="shared" si="1"/>
        <v>14</v>
      </c>
      <c r="L20" s="327" t="s">
        <v>32</v>
      </c>
      <c r="M20" s="360">
        <v>4763</v>
      </c>
      <c r="N20" s="139">
        <f t="shared" si="2"/>
        <v>5277</v>
      </c>
      <c r="O20" s="61"/>
      <c r="P20" s="21"/>
      <c r="S20" s="31"/>
      <c r="T20" s="31"/>
      <c r="U20" s="31"/>
    </row>
    <row r="21" spans="1:21" ht="13.5">
      <c r="A21" s="82" t="s">
        <v>60</v>
      </c>
      <c r="B21" s="83" t="s">
        <v>77</v>
      </c>
      <c r="C21" s="83" t="s">
        <v>209</v>
      </c>
      <c r="D21" s="83" t="s">
        <v>195</v>
      </c>
      <c r="E21" s="83" t="s">
        <v>75</v>
      </c>
      <c r="F21" s="83" t="s">
        <v>74</v>
      </c>
      <c r="G21" s="83" t="s">
        <v>76</v>
      </c>
      <c r="H21" s="138">
        <v>284</v>
      </c>
      <c r="I21" s="129">
        <v>15</v>
      </c>
      <c r="J21" s="327" t="s">
        <v>33</v>
      </c>
      <c r="K21" s="185">
        <f t="shared" si="1"/>
        <v>17</v>
      </c>
      <c r="L21" s="327" t="s">
        <v>34</v>
      </c>
      <c r="M21" s="360">
        <v>6340</v>
      </c>
      <c r="N21" s="139">
        <f t="shared" si="2"/>
        <v>5258</v>
      </c>
      <c r="O21" s="61"/>
      <c r="P21" s="21"/>
      <c r="S21" s="31"/>
      <c r="T21" s="31"/>
      <c r="U21" s="31"/>
    </row>
    <row r="22" spans="1:21" ht="13.5">
      <c r="A22" s="85">
        <v>1</v>
      </c>
      <c r="B22" s="327" t="s">
        <v>43</v>
      </c>
      <c r="C22" s="58">
        <f aca="true" t="shared" si="3" ref="C22:C31">SUM(H4)</f>
        <v>26105</v>
      </c>
      <c r="D22" s="139">
        <f>SUM(L4)</f>
        <v>23945</v>
      </c>
      <c r="E22" s="73">
        <f aca="true" t="shared" si="4" ref="E22:E32">SUM(N16/M16*100)</f>
        <v>116.44660540636988</v>
      </c>
      <c r="F22" s="79">
        <f>SUM(C22/D22*100)</f>
        <v>109.02067237419087</v>
      </c>
      <c r="G22" s="5"/>
      <c r="H22" s="430">
        <v>228</v>
      </c>
      <c r="I22" s="129">
        <v>23</v>
      </c>
      <c r="J22" s="327" t="s">
        <v>40</v>
      </c>
      <c r="K22" s="185">
        <f t="shared" si="1"/>
        <v>24</v>
      </c>
      <c r="L22" s="331" t="s">
        <v>41</v>
      </c>
      <c r="M22" s="360">
        <v>4393</v>
      </c>
      <c r="N22" s="139">
        <f t="shared" si="2"/>
        <v>3215</v>
      </c>
      <c r="O22" s="61"/>
      <c r="P22" s="21"/>
      <c r="S22" s="31"/>
      <c r="T22" s="31"/>
      <c r="U22" s="31"/>
    </row>
    <row r="23" spans="1:21" ht="13.5">
      <c r="A23" s="85">
        <v>2</v>
      </c>
      <c r="B23" s="327" t="s">
        <v>0</v>
      </c>
      <c r="C23" s="58">
        <f t="shared" si="3"/>
        <v>23153</v>
      </c>
      <c r="D23" s="139">
        <f aca="true" t="shared" si="5" ref="D23:D31">SUM(L5)</f>
        <v>11846</v>
      </c>
      <c r="E23" s="73">
        <f t="shared" si="4"/>
        <v>150.25634369524303</v>
      </c>
      <c r="F23" s="79">
        <f aca="true" t="shared" si="6" ref="F23:F32">SUM(C23/D23*100)</f>
        <v>195.44994090832347</v>
      </c>
      <c r="G23" s="5"/>
      <c r="H23" s="142">
        <v>122</v>
      </c>
      <c r="I23" s="129">
        <v>21</v>
      </c>
      <c r="J23" s="327" t="s">
        <v>38</v>
      </c>
      <c r="K23" s="185">
        <f t="shared" si="1"/>
        <v>40</v>
      </c>
      <c r="L23" s="328" t="s">
        <v>2</v>
      </c>
      <c r="M23" s="360">
        <v>3118</v>
      </c>
      <c r="N23" s="139">
        <f t="shared" si="2"/>
        <v>2270</v>
      </c>
      <c r="O23" s="61"/>
      <c r="P23" s="21"/>
      <c r="S23" s="31"/>
      <c r="T23" s="31"/>
      <c r="U23" s="31"/>
    </row>
    <row r="24" spans="1:21" ht="13.5">
      <c r="A24" s="85">
        <v>3</v>
      </c>
      <c r="B24" s="327" t="s">
        <v>3</v>
      </c>
      <c r="C24" s="58">
        <f t="shared" si="3"/>
        <v>11861</v>
      </c>
      <c r="D24" s="139">
        <f t="shared" si="5"/>
        <v>11131</v>
      </c>
      <c r="E24" s="73">
        <f t="shared" si="4"/>
        <v>99.26353669763161</v>
      </c>
      <c r="F24" s="79">
        <f t="shared" si="6"/>
        <v>106.55826071332315</v>
      </c>
      <c r="G24" s="5"/>
      <c r="H24" s="205">
        <v>121</v>
      </c>
      <c r="I24" s="129">
        <v>2</v>
      </c>
      <c r="J24" s="327" t="s">
        <v>6</v>
      </c>
      <c r="K24" s="185">
        <f t="shared" si="1"/>
        <v>36</v>
      </c>
      <c r="L24" s="331" t="s">
        <v>5</v>
      </c>
      <c r="M24" s="360">
        <v>2211</v>
      </c>
      <c r="N24" s="139">
        <f t="shared" si="2"/>
        <v>1934</v>
      </c>
      <c r="O24" s="61"/>
      <c r="P24" s="21"/>
      <c r="S24" s="31"/>
      <c r="T24" s="31"/>
      <c r="U24" s="31"/>
    </row>
    <row r="25" spans="1:21" ht="14.25" thickBot="1">
      <c r="A25" s="85">
        <v>4</v>
      </c>
      <c r="B25" s="327" t="s">
        <v>52</v>
      </c>
      <c r="C25" s="58">
        <f t="shared" si="3"/>
        <v>5309</v>
      </c>
      <c r="D25" s="139">
        <f t="shared" si="5"/>
        <v>9746</v>
      </c>
      <c r="E25" s="73">
        <f t="shared" si="4"/>
        <v>114.270340077486</v>
      </c>
      <c r="F25" s="79">
        <f t="shared" si="6"/>
        <v>54.47363020726452</v>
      </c>
      <c r="G25" s="5"/>
      <c r="H25" s="142">
        <v>41</v>
      </c>
      <c r="I25" s="129">
        <v>9</v>
      </c>
      <c r="J25" s="327" t="s">
        <v>28</v>
      </c>
      <c r="K25" s="185">
        <f t="shared" si="1"/>
        <v>25</v>
      </c>
      <c r="L25" s="332" t="s">
        <v>42</v>
      </c>
      <c r="M25" s="361">
        <v>1205</v>
      </c>
      <c r="N25" s="353">
        <f t="shared" si="2"/>
        <v>1638</v>
      </c>
      <c r="O25" s="61"/>
      <c r="P25" s="21"/>
      <c r="S25" s="31"/>
      <c r="T25" s="31"/>
      <c r="U25" s="31"/>
    </row>
    <row r="26" spans="1:21" ht="14.25" thickTop="1">
      <c r="A26" s="85">
        <v>5</v>
      </c>
      <c r="B26" s="327" t="s">
        <v>32</v>
      </c>
      <c r="C26" s="58">
        <f t="shared" si="3"/>
        <v>5277</v>
      </c>
      <c r="D26" s="139">
        <f t="shared" si="5"/>
        <v>6246</v>
      </c>
      <c r="E26" s="73">
        <f t="shared" si="4"/>
        <v>110.7915179508713</v>
      </c>
      <c r="F26" s="79">
        <f t="shared" si="6"/>
        <v>84.48607108549471</v>
      </c>
      <c r="G26" s="16"/>
      <c r="H26" s="142">
        <v>34</v>
      </c>
      <c r="I26" s="129">
        <v>4</v>
      </c>
      <c r="J26" s="327" t="s">
        <v>23</v>
      </c>
      <c r="K26" s="184"/>
      <c r="L26" s="5" t="s">
        <v>96</v>
      </c>
      <c r="M26" s="417">
        <v>81465</v>
      </c>
      <c r="N26" s="418">
        <f>SUM(H44)</f>
        <v>92534</v>
      </c>
      <c r="S26" s="31"/>
      <c r="T26" s="31"/>
      <c r="U26" s="31"/>
    </row>
    <row r="27" spans="1:21" ht="13.5">
      <c r="A27" s="85">
        <v>6</v>
      </c>
      <c r="B27" s="327" t="s">
        <v>34</v>
      </c>
      <c r="C27" s="58">
        <f t="shared" si="3"/>
        <v>5258</v>
      </c>
      <c r="D27" s="139">
        <f t="shared" si="5"/>
        <v>3263</v>
      </c>
      <c r="E27" s="73">
        <f t="shared" si="4"/>
        <v>82.93375394321767</v>
      </c>
      <c r="F27" s="79">
        <f t="shared" si="6"/>
        <v>161.14005516395954</v>
      </c>
      <c r="G27" s="5"/>
      <c r="H27" s="430">
        <v>33</v>
      </c>
      <c r="I27" s="129">
        <v>32</v>
      </c>
      <c r="J27" s="327" t="s">
        <v>49</v>
      </c>
      <c r="L27" s="64"/>
      <c r="M27" s="31"/>
      <c r="S27" s="31"/>
      <c r="T27" s="31"/>
      <c r="U27" s="31"/>
    </row>
    <row r="28" spans="1:21" ht="13.5">
      <c r="A28" s="85">
        <v>7</v>
      </c>
      <c r="B28" s="331" t="s">
        <v>41</v>
      </c>
      <c r="C28" s="58">
        <f t="shared" si="3"/>
        <v>3215</v>
      </c>
      <c r="D28" s="139">
        <f t="shared" si="5"/>
        <v>5030</v>
      </c>
      <c r="E28" s="73">
        <f t="shared" si="4"/>
        <v>73.18461188254041</v>
      </c>
      <c r="F28" s="79">
        <f t="shared" si="6"/>
        <v>63.916500994035786</v>
      </c>
      <c r="G28" s="5"/>
      <c r="H28" s="205">
        <v>24</v>
      </c>
      <c r="I28" s="129">
        <v>22</v>
      </c>
      <c r="J28" s="327" t="s">
        <v>39</v>
      </c>
      <c r="S28" s="31"/>
      <c r="T28" s="31"/>
      <c r="U28" s="31"/>
    </row>
    <row r="29" spans="1:21" ht="13.5">
      <c r="A29" s="85">
        <v>8</v>
      </c>
      <c r="B29" s="328" t="s">
        <v>2</v>
      </c>
      <c r="C29" s="58">
        <f t="shared" si="3"/>
        <v>2270</v>
      </c>
      <c r="D29" s="139">
        <f t="shared" si="5"/>
        <v>2452</v>
      </c>
      <c r="E29" s="73">
        <f t="shared" si="4"/>
        <v>72.80307889672866</v>
      </c>
      <c r="F29" s="79">
        <f t="shared" si="6"/>
        <v>92.57748776508973</v>
      </c>
      <c r="G29" s="15"/>
      <c r="H29" s="205">
        <v>12</v>
      </c>
      <c r="I29" s="129">
        <v>12</v>
      </c>
      <c r="J29" s="327" t="s">
        <v>31</v>
      </c>
      <c r="L29" s="64"/>
      <c r="M29" s="31"/>
      <c r="S29" s="31"/>
      <c r="T29" s="31"/>
      <c r="U29" s="31"/>
    </row>
    <row r="30" spans="1:21" ht="13.5">
      <c r="A30" s="85">
        <v>9</v>
      </c>
      <c r="B30" s="331" t="s">
        <v>5</v>
      </c>
      <c r="C30" s="58">
        <f t="shared" si="3"/>
        <v>1934</v>
      </c>
      <c r="D30" s="139">
        <f t="shared" si="5"/>
        <v>1917</v>
      </c>
      <c r="E30" s="73">
        <f t="shared" si="4"/>
        <v>87.47173224785165</v>
      </c>
      <c r="F30" s="79">
        <f t="shared" si="6"/>
        <v>100.88680229525299</v>
      </c>
      <c r="G30" s="16"/>
      <c r="H30" s="142">
        <v>0</v>
      </c>
      <c r="I30" s="129">
        <v>3</v>
      </c>
      <c r="J30" s="327" t="s">
        <v>22</v>
      </c>
      <c r="L30" s="64"/>
      <c r="M30" s="31"/>
      <c r="S30" s="31"/>
      <c r="T30" s="31"/>
      <c r="U30" s="31"/>
    </row>
    <row r="31" spans="1:21" ht="14.25" thickBot="1">
      <c r="A31" s="88">
        <v>10</v>
      </c>
      <c r="B31" s="332" t="s">
        <v>42</v>
      </c>
      <c r="C31" s="58">
        <f t="shared" si="3"/>
        <v>1638</v>
      </c>
      <c r="D31" s="139">
        <f t="shared" si="5"/>
        <v>977</v>
      </c>
      <c r="E31" s="73">
        <f t="shared" si="4"/>
        <v>135.93360995850622</v>
      </c>
      <c r="F31" s="80">
        <f t="shared" si="6"/>
        <v>167.6560900716479</v>
      </c>
      <c r="G31" s="143"/>
      <c r="H31" s="430">
        <v>0</v>
      </c>
      <c r="I31" s="129">
        <v>5</v>
      </c>
      <c r="J31" s="327" t="s">
        <v>24</v>
      </c>
      <c r="L31" s="64"/>
      <c r="M31" s="31"/>
      <c r="S31" s="31"/>
      <c r="T31" s="31"/>
      <c r="U31" s="31"/>
    </row>
    <row r="32" spans="1:21" ht="14.25" thickBot="1">
      <c r="A32" s="89"/>
      <c r="B32" s="90" t="s">
        <v>81</v>
      </c>
      <c r="C32" s="91">
        <f>SUM(H44)</f>
        <v>92534</v>
      </c>
      <c r="D32" s="91">
        <f>SUM(L14)</f>
        <v>82319</v>
      </c>
      <c r="E32" s="94">
        <f t="shared" si="4"/>
        <v>113.5874301847419</v>
      </c>
      <c r="F32" s="92">
        <f t="shared" si="6"/>
        <v>112.40904286981134</v>
      </c>
      <c r="G32" s="93"/>
      <c r="H32" s="437">
        <v>0</v>
      </c>
      <c r="I32" s="129">
        <v>7</v>
      </c>
      <c r="J32" s="327" t="s">
        <v>26</v>
      </c>
      <c r="L32" s="64"/>
      <c r="M32" s="31"/>
      <c r="S32" s="31"/>
      <c r="T32" s="31"/>
      <c r="U32" s="31"/>
    </row>
    <row r="33" spans="8:21" ht="13.5">
      <c r="H33" s="430">
        <v>0</v>
      </c>
      <c r="I33" s="129">
        <v>8</v>
      </c>
      <c r="J33" s="327" t="s">
        <v>27</v>
      </c>
      <c r="L33" s="64"/>
      <c r="M33" s="31"/>
      <c r="S33" s="31"/>
      <c r="T33" s="31"/>
      <c r="U33" s="31"/>
    </row>
    <row r="34" spans="1:21" ht="13.5">
      <c r="A34" s="1"/>
      <c r="B34" s="1"/>
      <c r="C34" s="1"/>
      <c r="D34" s="1"/>
      <c r="E34" s="1"/>
      <c r="F34" s="1"/>
      <c r="G34" s="1"/>
      <c r="H34" s="193">
        <v>0</v>
      </c>
      <c r="I34" s="129">
        <v>10</v>
      </c>
      <c r="J34" s="327" t="s">
        <v>29</v>
      </c>
      <c r="L34" s="64"/>
      <c r="M34" s="31"/>
      <c r="S34" s="31"/>
      <c r="T34" s="31"/>
      <c r="U34" s="31"/>
    </row>
    <row r="35" spans="8:21" ht="13.5">
      <c r="H35" s="58">
        <v>0</v>
      </c>
      <c r="I35" s="129">
        <v>11</v>
      </c>
      <c r="J35" s="327" t="s">
        <v>30</v>
      </c>
      <c r="L35" s="64"/>
      <c r="M35" s="31"/>
      <c r="S35" s="31"/>
      <c r="T35" s="31"/>
      <c r="U35" s="31"/>
    </row>
    <row r="36" spans="1:21" ht="13.5">
      <c r="A36" s="1"/>
      <c r="B36" s="64"/>
      <c r="C36" s="31"/>
      <c r="E36" s="21"/>
      <c r="F36" s="1"/>
      <c r="G36" s="1"/>
      <c r="H36" s="138">
        <v>0</v>
      </c>
      <c r="I36" s="129">
        <v>13</v>
      </c>
      <c r="J36" s="327" t="s">
        <v>7</v>
      </c>
      <c r="L36" s="64"/>
      <c r="M36" s="31"/>
      <c r="S36" s="31"/>
      <c r="T36" s="31"/>
      <c r="U36" s="31"/>
    </row>
    <row r="37" spans="1:21" ht="13.5">
      <c r="A37" s="1"/>
      <c r="B37" s="23"/>
      <c r="C37" s="31"/>
      <c r="F37" s="31"/>
      <c r="G37" s="64"/>
      <c r="H37" s="59">
        <v>0</v>
      </c>
      <c r="I37" s="129">
        <v>20</v>
      </c>
      <c r="J37" s="327" t="s">
        <v>37</v>
      </c>
      <c r="L37" s="64"/>
      <c r="M37" s="31"/>
      <c r="S37" s="31"/>
      <c r="T37" s="31"/>
      <c r="U37" s="31"/>
    </row>
    <row r="38" spans="1:21" ht="13.5">
      <c r="A38" s="1"/>
      <c r="B38" s="1"/>
      <c r="C38" s="31"/>
      <c r="F38" s="31"/>
      <c r="G38" s="1"/>
      <c r="H38" s="138">
        <v>0</v>
      </c>
      <c r="I38" s="129">
        <v>28</v>
      </c>
      <c r="J38" s="327" t="s">
        <v>45</v>
      </c>
      <c r="L38" s="64"/>
      <c r="M38" s="31"/>
      <c r="S38" s="31"/>
      <c r="T38" s="31"/>
      <c r="U38" s="31"/>
    </row>
    <row r="39" spans="1:21" ht="13.5">
      <c r="A39" s="1"/>
      <c r="B39" s="64"/>
      <c r="C39" s="31"/>
      <c r="F39" s="31"/>
      <c r="G39" s="23"/>
      <c r="H39" s="138">
        <v>0</v>
      </c>
      <c r="I39" s="129">
        <v>29</v>
      </c>
      <c r="J39" s="327" t="s">
        <v>187</v>
      </c>
      <c r="L39" s="64"/>
      <c r="M39" s="31"/>
      <c r="S39" s="31"/>
      <c r="T39" s="31"/>
      <c r="U39" s="31"/>
    </row>
    <row r="40" spans="1:21" ht="13.5">
      <c r="A40" s="1"/>
      <c r="B40" s="1"/>
      <c r="C40" s="31"/>
      <c r="F40" s="1"/>
      <c r="G40" s="1"/>
      <c r="H40" s="421">
        <v>0</v>
      </c>
      <c r="I40" s="129">
        <v>30</v>
      </c>
      <c r="J40" s="327" t="s">
        <v>47</v>
      </c>
      <c r="L40" s="64"/>
      <c r="M40" s="31"/>
      <c r="S40" s="31"/>
      <c r="T40" s="31"/>
      <c r="U40" s="31"/>
    </row>
    <row r="41" spans="8:21" ht="13.5">
      <c r="H41" s="138">
        <v>0</v>
      </c>
      <c r="I41" s="129">
        <v>31</v>
      </c>
      <c r="J41" s="327" t="s">
        <v>205</v>
      </c>
      <c r="L41" s="64"/>
      <c r="M41" s="31"/>
      <c r="S41" s="31"/>
      <c r="T41" s="31"/>
      <c r="U41" s="31"/>
    </row>
    <row r="42" spans="8:21" ht="13.5">
      <c r="H42" s="59">
        <v>0</v>
      </c>
      <c r="I42" s="129">
        <v>35</v>
      </c>
      <c r="J42" s="327" t="s">
        <v>50</v>
      </c>
      <c r="L42" s="64"/>
      <c r="M42" s="31"/>
      <c r="S42" s="31"/>
      <c r="T42" s="31"/>
      <c r="U42" s="31"/>
    </row>
    <row r="43" spans="8:21" ht="13.5">
      <c r="H43" s="375">
        <v>0</v>
      </c>
      <c r="I43" s="129">
        <v>39</v>
      </c>
      <c r="J43" s="327" t="s">
        <v>53</v>
      </c>
      <c r="L43" s="64"/>
      <c r="M43" s="31"/>
      <c r="S43" s="39"/>
      <c r="T43" s="39"/>
      <c r="U43" s="39"/>
    </row>
    <row r="44" spans="8:13" ht="13.5">
      <c r="H44" s="187">
        <f>SUM(H4:H43)</f>
        <v>92534</v>
      </c>
      <c r="I44" s="129"/>
      <c r="J44" s="352" t="s">
        <v>194</v>
      </c>
      <c r="L44" s="64"/>
      <c r="M44" s="31"/>
    </row>
    <row r="45" ht="13.5">
      <c r="R45" s="161"/>
    </row>
    <row r="46" spans="18:30" ht="13.5" customHeight="1">
      <c r="R46" s="63"/>
      <c r="S46" s="162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8:22" ht="13.5" customHeight="1">
      <c r="H47" s="402" t="s">
        <v>209</v>
      </c>
      <c r="I47" s="129"/>
      <c r="J47" s="386" t="s">
        <v>106</v>
      </c>
      <c r="K47" s="5"/>
      <c r="L47" s="384" t="s">
        <v>217</v>
      </c>
      <c r="S47" s="31"/>
      <c r="T47" s="31"/>
      <c r="U47" s="31"/>
      <c r="V47" s="31"/>
    </row>
    <row r="48" spans="8:22" ht="13.5">
      <c r="H48" s="403" t="s">
        <v>199</v>
      </c>
      <c r="I48" s="192"/>
      <c r="J48" s="385" t="s">
        <v>77</v>
      </c>
      <c r="K48" s="375"/>
      <c r="L48" s="387" t="s">
        <v>199</v>
      </c>
      <c r="S48" s="31"/>
      <c r="T48" s="31"/>
      <c r="U48" s="31"/>
      <c r="V48" s="31"/>
    </row>
    <row r="49" spans="8:22" ht="13.5">
      <c r="H49" s="139">
        <v>82407</v>
      </c>
      <c r="I49" s="129">
        <v>26</v>
      </c>
      <c r="J49" s="327" t="s">
        <v>43</v>
      </c>
      <c r="K49" s="5">
        <f>SUM(I49)</f>
        <v>26</v>
      </c>
      <c r="L49" s="343">
        <v>91466</v>
      </c>
      <c r="M49" s="1"/>
      <c r="N49" s="140"/>
      <c r="O49" s="140"/>
      <c r="S49" s="31"/>
      <c r="T49" s="31"/>
      <c r="U49" s="31"/>
      <c r="V49" s="31"/>
    </row>
    <row r="50" spans="8:22" ht="13.5">
      <c r="H50" s="139">
        <v>19766</v>
      </c>
      <c r="I50" s="129">
        <v>13</v>
      </c>
      <c r="J50" s="327" t="s">
        <v>7</v>
      </c>
      <c r="K50" s="5">
        <f aca="true" t="shared" si="7" ref="K50:K58">SUM(I50)</f>
        <v>13</v>
      </c>
      <c r="L50" s="343">
        <v>20883</v>
      </c>
      <c r="M50" s="31"/>
      <c r="N50" s="141"/>
      <c r="O50" s="141"/>
      <c r="S50" s="31"/>
      <c r="T50" s="31"/>
      <c r="U50" s="31"/>
      <c r="V50" s="31"/>
    </row>
    <row r="51" spans="8:22" ht="13.5">
      <c r="H51" s="59">
        <v>14951</v>
      </c>
      <c r="I51" s="129">
        <v>16</v>
      </c>
      <c r="J51" s="327" t="s">
        <v>3</v>
      </c>
      <c r="K51" s="5">
        <f t="shared" si="7"/>
        <v>16</v>
      </c>
      <c r="L51" s="343">
        <v>18067</v>
      </c>
      <c r="M51" s="31"/>
      <c r="N51" s="141"/>
      <c r="O51" s="141"/>
      <c r="S51" s="31"/>
      <c r="T51" s="31"/>
      <c r="U51" s="31"/>
      <c r="V51" s="31"/>
    </row>
    <row r="52" spans="8:22" ht="14.25" thickBot="1">
      <c r="H52" s="138">
        <v>11044</v>
      </c>
      <c r="I52" s="129">
        <v>34</v>
      </c>
      <c r="J52" s="327" t="s">
        <v>1</v>
      </c>
      <c r="K52" s="5">
        <f t="shared" si="7"/>
        <v>34</v>
      </c>
      <c r="L52" s="343">
        <v>12762</v>
      </c>
      <c r="M52" s="31"/>
      <c r="N52" s="141"/>
      <c r="O52" s="141"/>
      <c r="S52" s="31"/>
      <c r="T52" s="31"/>
      <c r="U52" s="31"/>
      <c r="V52" s="31"/>
    </row>
    <row r="53" spans="1:22" ht="13.5">
      <c r="A53" s="82" t="s">
        <v>60</v>
      </c>
      <c r="B53" s="83" t="s">
        <v>77</v>
      </c>
      <c r="C53" s="83" t="s">
        <v>209</v>
      </c>
      <c r="D53" s="83" t="s">
        <v>195</v>
      </c>
      <c r="E53" s="83" t="s">
        <v>75</v>
      </c>
      <c r="F53" s="83" t="s">
        <v>74</v>
      </c>
      <c r="G53" s="83" t="s">
        <v>76</v>
      </c>
      <c r="H53" s="59">
        <v>8526</v>
      </c>
      <c r="I53" s="129">
        <v>25</v>
      </c>
      <c r="J53" s="327" t="s">
        <v>42</v>
      </c>
      <c r="K53" s="5">
        <f t="shared" si="7"/>
        <v>25</v>
      </c>
      <c r="L53" s="343">
        <v>7595</v>
      </c>
      <c r="M53" s="31"/>
      <c r="N53" s="141"/>
      <c r="O53" s="141"/>
      <c r="S53" s="31"/>
      <c r="T53" s="31"/>
      <c r="U53" s="31"/>
      <c r="V53" s="31"/>
    </row>
    <row r="54" spans="1:22" ht="13.5">
      <c r="A54" s="85">
        <v>1</v>
      </c>
      <c r="B54" s="327" t="s">
        <v>43</v>
      </c>
      <c r="C54" s="58">
        <f aca="true" t="shared" si="8" ref="C54:C63">SUM(H49)</f>
        <v>82407</v>
      </c>
      <c r="D54" s="151">
        <f>SUM(L49)</f>
        <v>91466</v>
      </c>
      <c r="E54" s="73">
        <f aca="true" t="shared" si="9" ref="E54:E64">SUM(N63/M63*100)</f>
        <v>107.19749199989595</v>
      </c>
      <c r="F54" s="73">
        <f>SUM(C54/D54*100)</f>
        <v>90.09577329280826</v>
      </c>
      <c r="G54" s="5"/>
      <c r="H54" s="138">
        <v>4262</v>
      </c>
      <c r="I54" s="129">
        <v>24</v>
      </c>
      <c r="J54" s="327" t="s">
        <v>41</v>
      </c>
      <c r="K54" s="5">
        <f t="shared" si="7"/>
        <v>24</v>
      </c>
      <c r="L54" s="343">
        <v>3831</v>
      </c>
      <c r="M54" s="31"/>
      <c r="N54" s="141"/>
      <c r="O54" s="141"/>
      <c r="S54" s="31"/>
      <c r="T54" s="31"/>
      <c r="U54" s="31"/>
      <c r="V54" s="31"/>
    </row>
    <row r="55" spans="1:22" ht="13.5">
      <c r="A55" s="85">
        <v>2</v>
      </c>
      <c r="B55" s="327" t="s">
        <v>7</v>
      </c>
      <c r="C55" s="58">
        <f t="shared" si="8"/>
        <v>19766</v>
      </c>
      <c r="D55" s="151">
        <f aca="true" t="shared" si="10" ref="D55:D64">SUM(L50)</f>
        <v>20883</v>
      </c>
      <c r="E55" s="73">
        <f t="shared" si="9"/>
        <v>122.43557978196233</v>
      </c>
      <c r="F55" s="73">
        <f aca="true" t="shared" si="11" ref="F55:F64">SUM(C55/D55*100)</f>
        <v>94.65115165445577</v>
      </c>
      <c r="G55" s="5"/>
      <c r="H55" s="59">
        <v>3314</v>
      </c>
      <c r="I55" s="129">
        <v>40</v>
      </c>
      <c r="J55" s="327" t="s">
        <v>2</v>
      </c>
      <c r="K55" s="5">
        <f t="shared" si="7"/>
        <v>40</v>
      </c>
      <c r="L55" s="343">
        <v>3837</v>
      </c>
      <c r="M55" s="31"/>
      <c r="N55" s="141"/>
      <c r="O55" s="141"/>
      <c r="S55" s="31"/>
      <c r="T55" s="31"/>
      <c r="U55" s="31"/>
      <c r="V55" s="31"/>
    </row>
    <row r="56" spans="1:22" ht="13.5">
      <c r="A56" s="85">
        <v>3</v>
      </c>
      <c r="B56" s="327" t="s">
        <v>3</v>
      </c>
      <c r="C56" s="58">
        <f t="shared" si="8"/>
        <v>14951</v>
      </c>
      <c r="D56" s="151">
        <f t="shared" si="10"/>
        <v>18067</v>
      </c>
      <c r="E56" s="73">
        <f t="shared" si="9"/>
        <v>109.67576291079813</v>
      </c>
      <c r="F56" s="73">
        <f t="shared" si="11"/>
        <v>82.75308573642552</v>
      </c>
      <c r="G56" s="5"/>
      <c r="H56" s="59">
        <v>3040</v>
      </c>
      <c r="I56" s="129">
        <v>33</v>
      </c>
      <c r="J56" s="327" t="s">
        <v>0</v>
      </c>
      <c r="K56" s="5">
        <f t="shared" si="7"/>
        <v>33</v>
      </c>
      <c r="L56" s="343">
        <v>5833</v>
      </c>
      <c r="M56" s="31"/>
      <c r="N56" s="141"/>
      <c r="O56" s="141"/>
      <c r="S56" s="31"/>
      <c r="T56" s="31"/>
      <c r="U56" s="31"/>
      <c r="V56" s="31"/>
    </row>
    <row r="57" spans="1:22" ht="13.5">
      <c r="A57" s="85">
        <v>4</v>
      </c>
      <c r="B57" s="327" t="s">
        <v>1</v>
      </c>
      <c r="C57" s="58">
        <f t="shared" si="8"/>
        <v>11044</v>
      </c>
      <c r="D57" s="151">
        <f t="shared" si="10"/>
        <v>12762</v>
      </c>
      <c r="E57" s="73">
        <f t="shared" si="9"/>
        <v>81.54766299933544</v>
      </c>
      <c r="F57" s="73">
        <f t="shared" si="11"/>
        <v>86.53816016298386</v>
      </c>
      <c r="G57" s="5"/>
      <c r="H57" s="205">
        <v>2958</v>
      </c>
      <c r="I57" s="129">
        <v>21</v>
      </c>
      <c r="J57" s="327" t="s">
        <v>38</v>
      </c>
      <c r="K57" s="5">
        <f t="shared" si="7"/>
        <v>21</v>
      </c>
      <c r="L57" s="343">
        <v>455</v>
      </c>
      <c r="M57" s="31"/>
      <c r="N57" s="141"/>
      <c r="O57" s="141"/>
      <c r="S57" s="31"/>
      <c r="T57" s="31"/>
      <c r="U57" s="31"/>
      <c r="V57" s="31"/>
    </row>
    <row r="58" spans="1:22" ht="14.25" thickBot="1">
      <c r="A58" s="85">
        <v>5</v>
      </c>
      <c r="B58" s="327" t="s">
        <v>42</v>
      </c>
      <c r="C58" s="58">
        <f t="shared" si="8"/>
        <v>8526</v>
      </c>
      <c r="D58" s="151">
        <f t="shared" si="10"/>
        <v>7595</v>
      </c>
      <c r="E58" s="73">
        <f t="shared" si="9"/>
        <v>95.52941176470588</v>
      </c>
      <c r="F58" s="73">
        <f t="shared" si="11"/>
        <v>112.25806451612902</v>
      </c>
      <c r="G58" s="16"/>
      <c r="H58" s="440">
        <v>2269</v>
      </c>
      <c r="I58" s="222">
        <v>36</v>
      </c>
      <c r="J58" s="332" t="s">
        <v>5</v>
      </c>
      <c r="K58" s="18">
        <f t="shared" si="7"/>
        <v>36</v>
      </c>
      <c r="L58" s="344">
        <v>1332</v>
      </c>
      <c r="M58" s="31"/>
      <c r="N58" s="141"/>
      <c r="O58" s="141"/>
      <c r="S58" s="31"/>
      <c r="T58" s="31"/>
      <c r="U58" s="31"/>
      <c r="V58" s="31"/>
    </row>
    <row r="59" spans="1:22" ht="14.25" thickTop="1">
      <c r="A59" s="85">
        <v>6</v>
      </c>
      <c r="B59" s="327" t="s">
        <v>41</v>
      </c>
      <c r="C59" s="58">
        <f t="shared" si="8"/>
        <v>4262</v>
      </c>
      <c r="D59" s="151">
        <f t="shared" si="10"/>
        <v>3831</v>
      </c>
      <c r="E59" s="73">
        <f t="shared" si="9"/>
        <v>97.17282261741906</v>
      </c>
      <c r="F59" s="73">
        <f t="shared" si="11"/>
        <v>111.25032628556512</v>
      </c>
      <c r="G59" s="5"/>
      <c r="H59" s="142">
        <v>2243</v>
      </c>
      <c r="I59" s="232">
        <v>15</v>
      </c>
      <c r="J59" s="377" t="s">
        <v>33</v>
      </c>
      <c r="K59" s="12" t="s">
        <v>100</v>
      </c>
      <c r="L59" s="345">
        <v>173157</v>
      </c>
      <c r="M59" s="31"/>
      <c r="N59" s="141"/>
      <c r="O59" s="141"/>
      <c r="S59" s="31"/>
      <c r="T59" s="31"/>
      <c r="U59" s="31"/>
      <c r="V59" s="31"/>
    </row>
    <row r="60" spans="1:22" ht="13.5">
      <c r="A60" s="85">
        <v>7</v>
      </c>
      <c r="B60" s="327" t="s">
        <v>2</v>
      </c>
      <c r="C60" s="58">
        <f t="shared" si="8"/>
        <v>3314</v>
      </c>
      <c r="D60" s="151">
        <f t="shared" si="10"/>
        <v>3837</v>
      </c>
      <c r="E60" s="73">
        <f t="shared" si="9"/>
        <v>108.83415435139574</v>
      </c>
      <c r="F60" s="73">
        <f t="shared" si="11"/>
        <v>86.36955955173312</v>
      </c>
      <c r="G60" s="5"/>
      <c r="H60" s="142">
        <v>1080</v>
      </c>
      <c r="I60" s="232">
        <v>17</v>
      </c>
      <c r="J60" s="327" t="s">
        <v>34</v>
      </c>
      <c r="K60" s="1"/>
      <c r="L60" s="163"/>
      <c r="M60" s="31"/>
      <c r="N60" s="1"/>
      <c r="O60" s="1"/>
      <c r="S60" s="31"/>
      <c r="T60" s="31"/>
      <c r="U60" s="31"/>
      <c r="V60" s="31"/>
    </row>
    <row r="61" spans="1:22" ht="13.5">
      <c r="A61" s="85">
        <v>8</v>
      </c>
      <c r="B61" s="327" t="s">
        <v>0</v>
      </c>
      <c r="C61" s="58">
        <f t="shared" si="8"/>
        <v>3040</v>
      </c>
      <c r="D61" s="151">
        <f t="shared" si="10"/>
        <v>5833</v>
      </c>
      <c r="E61" s="73">
        <f t="shared" si="9"/>
        <v>59.889676910953504</v>
      </c>
      <c r="F61" s="73">
        <f t="shared" si="11"/>
        <v>52.11726384364821</v>
      </c>
      <c r="G61" s="15"/>
      <c r="H61" s="142">
        <v>925</v>
      </c>
      <c r="I61" s="232">
        <v>38</v>
      </c>
      <c r="J61" s="327" t="s">
        <v>52</v>
      </c>
      <c r="K61" s="68"/>
      <c r="S61" s="31"/>
      <c r="T61" s="31"/>
      <c r="U61" s="31"/>
      <c r="V61" s="31"/>
    </row>
    <row r="62" spans="1:22" ht="13.5">
      <c r="A62" s="85">
        <v>9</v>
      </c>
      <c r="B62" s="327" t="s">
        <v>38</v>
      </c>
      <c r="C62" s="58">
        <f t="shared" si="8"/>
        <v>2958</v>
      </c>
      <c r="D62" s="151">
        <f t="shared" si="10"/>
        <v>455</v>
      </c>
      <c r="E62" s="73">
        <f t="shared" si="9"/>
        <v>236.26198083067092</v>
      </c>
      <c r="F62" s="73">
        <f t="shared" si="11"/>
        <v>650.1098901098901</v>
      </c>
      <c r="G62" s="16"/>
      <c r="H62" s="205">
        <v>819</v>
      </c>
      <c r="I62" s="376">
        <v>1</v>
      </c>
      <c r="J62" s="327" t="s">
        <v>4</v>
      </c>
      <c r="K62" s="68"/>
      <c r="L62" s="1" t="s">
        <v>91</v>
      </c>
      <c r="M62" s="144" t="s">
        <v>93</v>
      </c>
      <c r="N62" s="57" t="s">
        <v>113</v>
      </c>
      <c r="O62" s="1"/>
      <c r="S62" s="31"/>
      <c r="T62" s="31"/>
      <c r="U62" s="31"/>
      <c r="V62" s="31"/>
    </row>
    <row r="63" spans="1:22" ht="14.25" thickBot="1">
      <c r="A63" s="88">
        <v>10</v>
      </c>
      <c r="B63" s="332" t="s">
        <v>5</v>
      </c>
      <c r="C63" s="58">
        <f t="shared" si="8"/>
        <v>2269</v>
      </c>
      <c r="D63" s="229">
        <f t="shared" si="10"/>
        <v>1332</v>
      </c>
      <c r="E63" s="87">
        <f t="shared" si="9"/>
        <v>122.84786139685977</v>
      </c>
      <c r="F63" s="73">
        <f t="shared" si="11"/>
        <v>170.34534534534535</v>
      </c>
      <c r="G63" s="143"/>
      <c r="H63" s="205">
        <v>491</v>
      </c>
      <c r="I63" s="129">
        <v>12</v>
      </c>
      <c r="J63" s="327" t="s">
        <v>31</v>
      </c>
      <c r="K63" s="5">
        <f>SUM(K49)</f>
        <v>26</v>
      </c>
      <c r="L63" s="327" t="s">
        <v>43</v>
      </c>
      <c r="M63" s="357">
        <v>76874</v>
      </c>
      <c r="N63" s="139">
        <f>SUM(H49)</f>
        <v>82407</v>
      </c>
      <c r="O63" s="61"/>
      <c r="S63" s="31"/>
      <c r="T63" s="31"/>
      <c r="U63" s="31"/>
      <c r="V63" s="31"/>
    </row>
    <row r="64" spans="1:22" ht="14.25" thickBot="1">
      <c r="A64" s="89"/>
      <c r="B64" s="90" t="s">
        <v>81</v>
      </c>
      <c r="C64" s="155">
        <f>SUM(H89)</f>
        <v>159790</v>
      </c>
      <c r="D64" s="230">
        <f t="shared" si="10"/>
        <v>173157</v>
      </c>
      <c r="E64" s="87">
        <f t="shared" si="9"/>
        <v>106.45924247976282</v>
      </c>
      <c r="F64" s="94">
        <f t="shared" si="11"/>
        <v>92.2804160386239</v>
      </c>
      <c r="G64" s="93"/>
      <c r="H64" s="439">
        <v>343</v>
      </c>
      <c r="I64" s="129">
        <v>27</v>
      </c>
      <c r="J64" s="327" t="s">
        <v>44</v>
      </c>
      <c r="K64" s="5">
        <f aca="true" t="shared" si="12" ref="K64:K72">SUM(K50)</f>
        <v>13</v>
      </c>
      <c r="L64" s="327" t="s">
        <v>7</v>
      </c>
      <c r="M64" s="357">
        <v>16144</v>
      </c>
      <c r="N64" s="139">
        <f aca="true" t="shared" si="13" ref="N64:N72">SUM(H50)</f>
        <v>19766</v>
      </c>
      <c r="O64" s="61"/>
      <c r="S64" s="31"/>
      <c r="T64" s="31"/>
      <c r="U64" s="31"/>
      <c r="V64" s="31"/>
    </row>
    <row r="65" spans="8:22" ht="13.5">
      <c r="H65" s="58">
        <v>286</v>
      </c>
      <c r="I65" s="129">
        <v>3</v>
      </c>
      <c r="J65" s="327" t="s">
        <v>22</v>
      </c>
      <c r="K65" s="5">
        <f t="shared" si="12"/>
        <v>16</v>
      </c>
      <c r="L65" s="327" t="s">
        <v>3</v>
      </c>
      <c r="M65" s="357">
        <v>13632</v>
      </c>
      <c r="N65" s="139">
        <f t="shared" si="13"/>
        <v>14951</v>
      </c>
      <c r="O65" s="61"/>
      <c r="S65" s="31"/>
      <c r="T65" s="31"/>
      <c r="U65" s="31"/>
      <c r="V65" s="31"/>
    </row>
    <row r="66" spans="8:22" ht="13.5">
      <c r="H66" s="59">
        <v>278</v>
      </c>
      <c r="I66" s="129">
        <v>31</v>
      </c>
      <c r="J66" s="327" t="s">
        <v>188</v>
      </c>
      <c r="K66" s="5">
        <f t="shared" si="12"/>
        <v>34</v>
      </c>
      <c r="L66" s="327" t="s">
        <v>1</v>
      </c>
      <c r="M66" s="357">
        <v>13543</v>
      </c>
      <c r="N66" s="139">
        <f t="shared" si="13"/>
        <v>11044</v>
      </c>
      <c r="O66" s="61"/>
      <c r="S66" s="31"/>
      <c r="T66" s="31"/>
      <c r="U66" s="31"/>
      <c r="V66" s="31"/>
    </row>
    <row r="67" spans="2:22" ht="13.5">
      <c r="B67" s="1"/>
      <c r="C67" s="1"/>
      <c r="D67" s="1"/>
      <c r="E67" s="1"/>
      <c r="H67" s="138">
        <v>237</v>
      </c>
      <c r="I67" s="129">
        <v>23</v>
      </c>
      <c r="J67" s="327" t="s">
        <v>40</v>
      </c>
      <c r="K67" s="5">
        <f t="shared" si="12"/>
        <v>25</v>
      </c>
      <c r="L67" s="327" t="s">
        <v>42</v>
      </c>
      <c r="M67" s="357">
        <v>8925</v>
      </c>
      <c r="N67" s="139">
        <f t="shared" si="13"/>
        <v>8526</v>
      </c>
      <c r="O67" s="61"/>
      <c r="S67" s="31"/>
      <c r="T67" s="31"/>
      <c r="U67" s="31"/>
      <c r="V67" s="31"/>
    </row>
    <row r="68" spans="2:22" ht="13.5">
      <c r="B68" s="69"/>
      <c r="C68" s="31"/>
      <c r="D68" s="1"/>
      <c r="F68" s="1"/>
      <c r="H68" s="59">
        <v>208</v>
      </c>
      <c r="I68" s="129">
        <v>30</v>
      </c>
      <c r="J68" s="327" t="s">
        <v>47</v>
      </c>
      <c r="K68" s="5">
        <f t="shared" si="12"/>
        <v>24</v>
      </c>
      <c r="L68" s="327" t="s">
        <v>41</v>
      </c>
      <c r="M68" s="357">
        <v>4386</v>
      </c>
      <c r="N68" s="139">
        <f t="shared" si="13"/>
        <v>4262</v>
      </c>
      <c r="O68" s="61"/>
      <c r="S68" s="31"/>
      <c r="T68" s="31"/>
      <c r="U68" s="31"/>
      <c r="V68" s="31"/>
    </row>
    <row r="69" spans="2:22" ht="13.5">
      <c r="B69" s="69"/>
      <c r="C69" s="31"/>
      <c r="D69" s="1"/>
      <c r="F69" s="1"/>
      <c r="H69" s="59">
        <v>188</v>
      </c>
      <c r="I69" s="129">
        <v>14</v>
      </c>
      <c r="J69" s="327" t="s">
        <v>32</v>
      </c>
      <c r="K69" s="5">
        <f t="shared" si="12"/>
        <v>40</v>
      </c>
      <c r="L69" s="327" t="s">
        <v>2</v>
      </c>
      <c r="M69" s="357">
        <v>3045</v>
      </c>
      <c r="N69" s="139">
        <f t="shared" si="13"/>
        <v>3314</v>
      </c>
      <c r="O69" s="61"/>
      <c r="S69" s="31"/>
      <c r="T69" s="31"/>
      <c r="U69" s="31"/>
      <c r="V69" s="31"/>
    </row>
    <row r="70" spans="2:22" ht="13.5">
      <c r="B70" s="74"/>
      <c r="C70" s="1"/>
      <c r="D70" s="1"/>
      <c r="F70" s="1"/>
      <c r="H70" s="59">
        <v>112</v>
      </c>
      <c r="I70" s="129">
        <v>37</v>
      </c>
      <c r="J70" s="327" t="s">
        <v>51</v>
      </c>
      <c r="K70" s="5">
        <f t="shared" si="12"/>
        <v>33</v>
      </c>
      <c r="L70" s="327" t="s">
        <v>0</v>
      </c>
      <c r="M70" s="357">
        <v>5076</v>
      </c>
      <c r="N70" s="139">
        <f t="shared" si="13"/>
        <v>3040</v>
      </c>
      <c r="O70" s="61"/>
      <c r="S70" s="31"/>
      <c r="T70" s="31"/>
      <c r="U70" s="31"/>
      <c r="V70" s="31"/>
    </row>
    <row r="71" spans="2:22" ht="13.5">
      <c r="B71" s="68"/>
      <c r="C71" s="1"/>
      <c r="D71" s="1"/>
      <c r="H71" s="59">
        <v>42</v>
      </c>
      <c r="I71" s="129">
        <v>29</v>
      </c>
      <c r="J71" s="327" t="s">
        <v>187</v>
      </c>
      <c r="K71" s="5">
        <f t="shared" si="12"/>
        <v>21</v>
      </c>
      <c r="L71" s="327" t="s">
        <v>38</v>
      </c>
      <c r="M71" s="357">
        <v>1252</v>
      </c>
      <c r="N71" s="139">
        <f t="shared" si="13"/>
        <v>2958</v>
      </c>
      <c r="O71" s="61"/>
      <c r="S71" s="31"/>
      <c r="T71" s="31"/>
      <c r="U71" s="31"/>
      <c r="V71" s="31"/>
    </row>
    <row r="72" spans="2:22" ht="14.25" thickBot="1">
      <c r="B72" s="68"/>
      <c r="C72" s="1"/>
      <c r="D72" s="1"/>
      <c r="H72" s="138">
        <v>1</v>
      </c>
      <c r="I72" s="129">
        <v>19</v>
      </c>
      <c r="J72" s="327" t="s">
        <v>36</v>
      </c>
      <c r="K72" s="5">
        <f t="shared" si="12"/>
        <v>36</v>
      </c>
      <c r="L72" s="332" t="s">
        <v>5</v>
      </c>
      <c r="M72" s="358">
        <v>1847</v>
      </c>
      <c r="N72" s="353">
        <f t="shared" si="13"/>
        <v>2269</v>
      </c>
      <c r="O72" s="61"/>
      <c r="S72" s="31"/>
      <c r="T72" s="31"/>
      <c r="U72" s="31"/>
      <c r="V72" s="31"/>
    </row>
    <row r="73" spans="2:22" ht="14.25" thickTop="1">
      <c r="B73" s="68"/>
      <c r="C73" s="1"/>
      <c r="D73" s="1"/>
      <c r="H73" s="138">
        <v>0</v>
      </c>
      <c r="I73" s="129">
        <v>2</v>
      </c>
      <c r="J73" s="327" t="s">
        <v>6</v>
      </c>
      <c r="K73" s="58"/>
      <c r="L73" s="354" t="s">
        <v>168</v>
      </c>
      <c r="M73" s="356">
        <v>150095</v>
      </c>
      <c r="N73" s="355">
        <f>SUM(H89)</f>
        <v>159790</v>
      </c>
      <c r="O73" s="61"/>
      <c r="S73" s="31"/>
      <c r="T73" s="31"/>
      <c r="U73" s="31"/>
      <c r="V73" s="31"/>
    </row>
    <row r="74" spans="2:22" ht="13.5">
      <c r="B74" s="68"/>
      <c r="C74" s="1"/>
      <c r="D74" s="1"/>
      <c r="H74" s="59">
        <v>0</v>
      </c>
      <c r="I74" s="129">
        <v>4</v>
      </c>
      <c r="J74" s="327" t="s">
        <v>23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 ht="13.5">
      <c r="B75" s="68"/>
      <c r="C75" s="1"/>
      <c r="D75" s="1"/>
      <c r="H75" s="138">
        <v>0</v>
      </c>
      <c r="I75" s="129">
        <v>5</v>
      </c>
      <c r="J75" s="327" t="s">
        <v>24</v>
      </c>
      <c r="L75" s="64"/>
      <c r="M75" s="31"/>
      <c r="N75" s="31"/>
      <c r="O75" s="31"/>
      <c r="S75" s="31"/>
      <c r="T75" s="31"/>
      <c r="U75" s="31"/>
      <c r="V75" s="31"/>
    </row>
    <row r="76" spans="2:22" ht="13.5">
      <c r="B76" s="68"/>
      <c r="C76" s="1"/>
      <c r="D76" s="1"/>
      <c r="H76" s="138">
        <v>0</v>
      </c>
      <c r="I76" s="129">
        <v>6</v>
      </c>
      <c r="J76" s="327" t="s">
        <v>25</v>
      </c>
      <c r="L76" s="64"/>
      <c r="M76" s="31"/>
      <c r="N76" s="1"/>
      <c r="O76" s="1"/>
      <c r="S76" s="31"/>
      <c r="T76" s="31"/>
      <c r="U76" s="31"/>
      <c r="V76" s="31"/>
    </row>
    <row r="77" spans="2:22" ht="13.5">
      <c r="B77" s="68"/>
      <c r="C77" s="1"/>
      <c r="D77" s="1"/>
      <c r="H77" s="59">
        <v>0</v>
      </c>
      <c r="I77" s="129">
        <v>7</v>
      </c>
      <c r="J77" s="327" t="s">
        <v>26</v>
      </c>
      <c r="L77" s="64"/>
      <c r="M77" s="31"/>
      <c r="N77" s="31"/>
      <c r="O77" s="31"/>
      <c r="S77" s="31"/>
      <c r="T77" s="31"/>
      <c r="U77" s="31"/>
      <c r="V77" s="31"/>
    </row>
    <row r="78" spans="8:22" ht="13.5">
      <c r="H78" s="58">
        <v>0</v>
      </c>
      <c r="I78" s="129">
        <v>8</v>
      </c>
      <c r="J78" s="327" t="s">
        <v>27</v>
      </c>
      <c r="L78" s="64"/>
      <c r="M78" s="31"/>
      <c r="N78" s="31"/>
      <c r="O78" s="31"/>
      <c r="S78" s="31"/>
      <c r="T78" s="31"/>
      <c r="U78" s="31"/>
      <c r="V78" s="31"/>
    </row>
    <row r="79" spans="8:22" ht="13.5">
      <c r="H79" s="59">
        <v>0</v>
      </c>
      <c r="I79" s="129">
        <v>9</v>
      </c>
      <c r="J79" s="327" t="s">
        <v>28</v>
      </c>
      <c r="L79" s="64"/>
      <c r="M79" s="31"/>
      <c r="N79" s="31"/>
      <c r="O79" s="31"/>
      <c r="S79" s="31"/>
      <c r="T79" s="31"/>
      <c r="U79" s="31"/>
      <c r="V79" s="31"/>
    </row>
    <row r="80" spans="8:22" ht="13.5">
      <c r="H80" s="193">
        <v>0</v>
      </c>
      <c r="I80" s="129">
        <v>10</v>
      </c>
      <c r="J80" s="327" t="s">
        <v>29</v>
      </c>
      <c r="L80" s="64"/>
      <c r="M80" s="31"/>
      <c r="N80" s="31"/>
      <c r="O80" s="31"/>
      <c r="S80" s="31"/>
      <c r="T80" s="31"/>
      <c r="U80" s="31"/>
      <c r="V80" s="31"/>
    </row>
    <row r="81" spans="8:22" ht="13.5">
      <c r="H81" s="58">
        <v>0</v>
      </c>
      <c r="I81" s="129">
        <v>11</v>
      </c>
      <c r="J81" s="327" t="s">
        <v>30</v>
      </c>
      <c r="L81" s="64"/>
      <c r="M81" s="31"/>
      <c r="N81" s="31"/>
      <c r="O81" s="31"/>
      <c r="S81" s="31"/>
      <c r="T81" s="31"/>
      <c r="U81" s="31"/>
      <c r="V81" s="31"/>
    </row>
    <row r="82" spans="8:22" ht="13.5">
      <c r="H82" s="138">
        <v>0</v>
      </c>
      <c r="I82" s="129">
        <v>18</v>
      </c>
      <c r="J82" s="327" t="s">
        <v>35</v>
      </c>
      <c r="L82" s="64"/>
      <c r="M82" s="31"/>
      <c r="N82" s="31"/>
      <c r="O82" s="31"/>
      <c r="S82" s="31"/>
      <c r="T82" s="31"/>
      <c r="U82" s="31"/>
      <c r="V82" s="31"/>
    </row>
    <row r="83" spans="8:22" ht="13.5">
      <c r="H83" s="138">
        <v>0</v>
      </c>
      <c r="I83" s="129">
        <v>20</v>
      </c>
      <c r="J83" s="327" t="s">
        <v>37</v>
      </c>
      <c r="L83" s="64"/>
      <c r="M83" s="31"/>
      <c r="N83" s="31"/>
      <c r="O83" s="31"/>
      <c r="S83" s="31"/>
      <c r="T83" s="31"/>
      <c r="U83" s="31"/>
      <c r="V83" s="31"/>
    </row>
    <row r="84" spans="8:22" ht="13.5">
      <c r="H84" s="59">
        <v>0</v>
      </c>
      <c r="I84" s="129">
        <v>22</v>
      </c>
      <c r="J84" s="327" t="s">
        <v>39</v>
      </c>
      <c r="L84" s="64"/>
      <c r="M84" s="31"/>
      <c r="N84" s="31"/>
      <c r="O84" s="31"/>
      <c r="S84" s="31"/>
      <c r="T84" s="31"/>
      <c r="U84" s="31"/>
      <c r="V84" s="31"/>
    </row>
    <row r="85" spans="8:22" ht="13.5">
      <c r="H85" s="59">
        <v>0</v>
      </c>
      <c r="I85" s="129">
        <v>28</v>
      </c>
      <c r="J85" s="327" t="s">
        <v>45</v>
      </c>
      <c r="L85" s="32"/>
      <c r="M85" s="31"/>
      <c r="N85" s="31"/>
      <c r="O85" s="31"/>
      <c r="S85" s="31"/>
      <c r="T85" s="31"/>
      <c r="U85" s="31"/>
      <c r="V85" s="31"/>
    </row>
    <row r="86" spans="8:22" ht="13.5">
      <c r="H86" s="138">
        <v>0</v>
      </c>
      <c r="I86" s="129">
        <v>32</v>
      </c>
      <c r="J86" s="327" t="s">
        <v>49</v>
      </c>
      <c r="L86" s="64"/>
      <c r="M86" s="31"/>
      <c r="N86" s="31"/>
      <c r="O86" s="31"/>
      <c r="S86" s="31"/>
      <c r="T86" s="31"/>
      <c r="U86" s="31"/>
      <c r="V86" s="31"/>
    </row>
    <row r="87" spans="8:20" ht="13.5">
      <c r="H87" s="59">
        <v>0</v>
      </c>
      <c r="I87" s="129">
        <v>35</v>
      </c>
      <c r="J87" s="327" t="s">
        <v>50</v>
      </c>
      <c r="L87" s="64"/>
      <c r="M87" s="31"/>
      <c r="N87" s="31"/>
      <c r="O87" s="31"/>
      <c r="S87" s="39"/>
      <c r="T87" s="39"/>
    </row>
    <row r="88" spans="8:17" ht="13.5">
      <c r="H88" s="59">
        <v>0</v>
      </c>
      <c r="I88" s="129">
        <v>39</v>
      </c>
      <c r="J88" s="327" t="s">
        <v>53</v>
      </c>
      <c r="L88" s="64"/>
      <c r="M88" s="31"/>
      <c r="N88" s="31"/>
      <c r="O88" s="31"/>
      <c r="Q88" s="31"/>
    </row>
    <row r="89" spans="8:15" ht="13.5">
      <c r="H89" s="188">
        <f>SUM(H49:H88)</f>
        <v>159790</v>
      </c>
      <c r="I89" s="129"/>
      <c r="J89" s="5" t="s">
        <v>179</v>
      </c>
      <c r="L89" s="64"/>
      <c r="M89" s="31"/>
      <c r="N89" s="31"/>
      <c r="O89" s="31"/>
    </row>
    <row r="90" spans="9:16" ht="13.5">
      <c r="I90" s="351"/>
      <c r="J90" s="123"/>
      <c r="L90" s="64"/>
      <c r="M90" s="31"/>
      <c r="N90" s="31"/>
      <c r="O90" s="31"/>
      <c r="P90" s="1"/>
    </row>
    <row r="91" spans="9:16" ht="18.75">
      <c r="I91" s="140"/>
      <c r="J91" s="39"/>
      <c r="L91" s="64"/>
      <c r="M91" s="31"/>
      <c r="N91" s="31"/>
      <c r="O91" s="31"/>
      <c r="P91" s="62"/>
    </row>
    <row r="92" spans="9:16" ht="13.5">
      <c r="I92" s="140"/>
      <c r="J92" s="1"/>
      <c r="L92" s="64"/>
      <c r="M92" s="31"/>
      <c r="N92" s="31"/>
      <c r="O92" s="31"/>
      <c r="P92" s="1"/>
    </row>
    <row r="93" spans="10:16" ht="13.5">
      <c r="J93" s="1"/>
      <c r="L93" s="64"/>
      <c r="M93" s="31"/>
      <c r="N93" s="1"/>
      <c r="O93" s="1"/>
      <c r="P93" s="63"/>
    </row>
    <row r="94" spans="10:16" ht="13.5">
      <c r="J94" s="1"/>
      <c r="L94" s="64"/>
      <c r="M94" s="31"/>
      <c r="N94" s="31"/>
      <c r="O94" s="31"/>
      <c r="P94" s="31"/>
    </row>
    <row r="95" spans="10:16" ht="13.5">
      <c r="J95" s="1"/>
      <c r="L95" s="64"/>
      <c r="M95" s="31"/>
      <c r="N95" s="31"/>
      <c r="O95" s="31"/>
      <c r="P95" s="31"/>
    </row>
    <row r="96" spans="10:16" ht="13.5">
      <c r="J96" s="1"/>
      <c r="L96" s="64"/>
      <c r="M96" s="31"/>
      <c r="N96" s="31"/>
      <c r="O96" s="31"/>
      <c r="P96" s="31"/>
    </row>
    <row r="97" spans="10:16" ht="13.5">
      <c r="J97" s="1"/>
      <c r="L97" s="64"/>
      <c r="M97" s="31"/>
      <c r="N97" s="31"/>
      <c r="O97" s="31"/>
      <c r="P97" s="31"/>
    </row>
    <row r="98" spans="10:16" ht="13.5">
      <c r="J98" s="1"/>
      <c r="L98" s="64"/>
      <c r="M98" s="31"/>
      <c r="N98" s="31"/>
      <c r="O98" s="31"/>
      <c r="P98" s="31"/>
    </row>
    <row r="99" spans="10:16" ht="13.5">
      <c r="J99" s="1"/>
      <c r="L99" s="64"/>
      <c r="M99" s="31"/>
      <c r="N99" s="31"/>
      <c r="O99" s="31"/>
      <c r="P99" s="31"/>
    </row>
    <row r="100" spans="10:16" ht="13.5">
      <c r="J100" s="1"/>
      <c r="L100" s="64"/>
      <c r="M100" s="31"/>
      <c r="N100" s="31"/>
      <c r="O100" s="31"/>
      <c r="P100" s="31"/>
    </row>
    <row r="101" spans="10:16" ht="13.5">
      <c r="J101" s="1"/>
      <c r="L101" s="64"/>
      <c r="M101" s="31"/>
      <c r="N101" s="31"/>
      <c r="O101" s="31"/>
      <c r="P101" s="31"/>
    </row>
    <row r="102" spans="10:16" ht="13.5">
      <c r="J102" s="1"/>
      <c r="L102" s="64"/>
      <c r="M102" s="31"/>
      <c r="N102" s="31"/>
      <c r="O102" s="31"/>
      <c r="P102" s="31"/>
    </row>
    <row r="103" spans="10:16" ht="13.5">
      <c r="J103" s="1"/>
      <c r="L103" s="64"/>
      <c r="M103" s="31"/>
      <c r="N103" s="31"/>
      <c r="O103" s="31"/>
      <c r="P103" s="31"/>
    </row>
    <row r="104" spans="10:16" ht="13.5">
      <c r="J104" s="1"/>
      <c r="L104" s="64"/>
      <c r="M104" s="31"/>
      <c r="N104" s="31"/>
      <c r="O104" s="31"/>
      <c r="P104" s="31"/>
    </row>
    <row r="105" spans="10:16" ht="13.5">
      <c r="J105" s="1"/>
      <c r="L105" s="64"/>
      <c r="M105" s="31"/>
      <c r="N105" s="31"/>
      <c r="O105" s="31"/>
      <c r="P105" s="31"/>
    </row>
    <row r="106" spans="10:17" ht="13.5">
      <c r="J106" s="1"/>
      <c r="L106" s="64"/>
      <c r="M106" s="31"/>
      <c r="N106" s="31"/>
      <c r="O106" s="31"/>
      <c r="P106" s="31"/>
      <c r="Q106" s="31"/>
    </row>
    <row r="107" spans="10:17" ht="13.5">
      <c r="J107" s="1"/>
      <c r="L107" s="64"/>
      <c r="M107" s="31"/>
      <c r="N107" s="31"/>
      <c r="O107" s="31"/>
      <c r="P107" s="31"/>
      <c r="Q107" s="31"/>
    </row>
    <row r="108" spans="10:17" ht="13.5">
      <c r="J108" s="1"/>
      <c r="L108" s="64"/>
      <c r="M108" s="31"/>
      <c r="N108" s="31"/>
      <c r="O108" s="31"/>
      <c r="P108" s="31"/>
      <c r="Q108" s="31"/>
    </row>
    <row r="109" spans="10:17" ht="13.5">
      <c r="J109" s="1"/>
      <c r="L109" s="64"/>
      <c r="M109" s="31"/>
      <c r="N109" s="31"/>
      <c r="O109" s="31"/>
      <c r="P109" s="31"/>
      <c r="Q109" s="31"/>
    </row>
    <row r="110" spans="10:17" ht="13.5">
      <c r="J110" s="1"/>
      <c r="L110" s="64"/>
      <c r="M110" s="31"/>
      <c r="N110" s="31"/>
      <c r="O110" s="31"/>
      <c r="P110" s="31"/>
      <c r="Q110" s="31"/>
    </row>
    <row r="111" spans="10:17" ht="13.5">
      <c r="J111" s="1"/>
      <c r="K111" s="31"/>
      <c r="L111" s="31"/>
      <c r="M111" s="1"/>
      <c r="N111" s="31"/>
      <c r="O111" s="31"/>
      <c r="P111" s="31"/>
      <c r="Q111" s="31"/>
    </row>
    <row r="112" spans="10:17" ht="13.5">
      <c r="J112" s="1"/>
      <c r="K112" s="31"/>
      <c r="L112" s="31"/>
      <c r="M112" s="1"/>
      <c r="N112" s="31"/>
      <c r="O112" s="31"/>
      <c r="P112" s="31"/>
      <c r="Q112" s="31"/>
    </row>
    <row r="113" spans="10:17" ht="13.5">
      <c r="J113" s="1"/>
      <c r="K113" s="31"/>
      <c r="L113" s="31"/>
      <c r="M113" s="1"/>
      <c r="N113" s="31"/>
      <c r="O113" s="31"/>
      <c r="P113" s="31"/>
      <c r="Q113" s="31"/>
    </row>
    <row r="114" spans="10:17" ht="13.5">
      <c r="J114" s="1"/>
      <c r="K114" s="31"/>
      <c r="L114" s="31"/>
      <c r="M114" s="1"/>
      <c r="N114" s="31"/>
      <c r="O114" s="31"/>
      <c r="P114" s="31"/>
      <c r="Q114" s="31"/>
    </row>
    <row r="115" spans="10:17" ht="13.5">
      <c r="J115" s="1"/>
      <c r="K115" s="31"/>
      <c r="L115" s="31"/>
      <c r="M115" s="1"/>
      <c r="N115" s="31"/>
      <c r="O115" s="31"/>
      <c r="P115" s="31"/>
      <c r="Q115" s="31"/>
    </row>
    <row r="116" spans="10:17" ht="13.5">
      <c r="J116" s="1"/>
      <c r="K116" s="31"/>
      <c r="L116" s="31"/>
      <c r="M116" s="1"/>
      <c r="N116" s="31"/>
      <c r="O116" s="31"/>
      <c r="P116" s="31"/>
      <c r="Q116" s="31"/>
    </row>
    <row r="117" spans="10:17" ht="13.5">
      <c r="J117" s="1"/>
      <c r="K117" s="31"/>
      <c r="L117" s="31"/>
      <c r="M117" s="1"/>
      <c r="N117" s="31"/>
      <c r="O117" s="31"/>
      <c r="P117" s="31"/>
      <c r="Q117" s="31"/>
    </row>
    <row r="118" spans="10:17" ht="13.5">
      <c r="J118" s="1"/>
      <c r="K118" s="31"/>
      <c r="L118" s="31"/>
      <c r="M118" s="1"/>
      <c r="N118" s="31"/>
      <c r="O118" s="31"/>
      <c r="P118" s="31"/>
      <c r="Q118" s="31"/>
    </row>
    <row r="119" spans="10:17" ht="13.5">
      <c r="J119" s="1"/>
      <c r="K119" s="31"/>
      <c r="L119" s="31"/>
      <c r="M119" s="1"/>
      <c r="N119" s="31"/>
      <c r="O119" s="31"/>
      <c r="P119" s="31"/>
      <c r="Q119" s="31"/>
    </row>
    <row r="120" spans="10:17" ht="13.5">
      <c r="J120" s="1"/>
      <c r="K120" s="31"/>
      <c r="L120" s="31"/>
      <c r="M120" s="1"/>
      <c r="N120" s="31"/>
      <c r="O120" s="31"/>
      <c r="P120" s="31"/>
      <c r="Q120" s="31"/>
    </row>
    <row r="121" spans="10:17" ht="13.5">
      <c r="J121" s="1"/>
      <c r="K121" s="31"/>
      <c r="L121" s="31"/>
      <c r="M121" s="1"/>
      <c r="N121" s="31"/>
      <c r="O121" s="31"/>
      <c r="P121" s="31"/>
      <c r="Q121" s="31"/>
    </row>
    <row r="122" spans="10:16" ht="13.5">
      <c r="J122" s="1"/>
      <c r="K122" s="31"/>
      <c r="L122" s="31"/>
      <c r="M122" s="1"/>
      <c r="N122" s="31"/>
      <c r="O122" s="31"/>
      <c r="P122" s="31"/>
    </row>
    <row r="123" spans="10:16" ht="13.5">
      <c r="J123" s="1"/>
      <c r="K123" s="31"/>
      <c r="L123" s="31"/>
      <c r="M123" s="1"/>
      <c r="N123" s="31"/>
      <c r="O123" s="31"/>
      <c r="P123" s="31"/>
    </row>
    <row r="124" spans="10:16" ht="13.5">
      <c r="J124" s="1"/>
      <c r="K124" s="31"/>
      <c r="L124" s="31"/>
      <c r="M124" s="1"/>
      <c r="N124" s="31"/>
      <c r="O124" s="31"/>
      <c r="P124" s="31"/>
    </row>
    <row r="125" spans="10:16" ht="13.5">
      <c r="J125" s="1"/>
      <c r="K125" s="31"/>
      <c r="L125" s="31"/>
      <c r="M125" s="1"/>
      <c r="N125" s="31"/>
      <c r="O125" s="31"/>
      <c r="P125" s="31"/>
    </row>
    <row r="126" spans="10:16" ht="13.5">
      <c r="J126" s="1"/>
      <c r="K126" s="31"/>
      <c r="L126" s="31"/>
      <c r="M126" s="1"/>
      <c r="N126" s="31"/>
      <c r="O126" s="31"/>
      <c r="P126" s="31"/>
    </row>
    <row r="127" spans="10:16" ht="13.5">
      <c r="J127" s="1"/>
      <c r="K127" s="31"/>
      <c r="L127" s="31"/>
      <c r="M127" s="1"/>
      <c r="N127" s="31"/>
      <c r="O127" s="31"/>
      <c r="P127" s="31"/>
    </row>
    <row r="128" spans="10:16" ht="13.5">
      <c r="J128" s="1"/>
      <c r="K128" s="31"/>
      <c r="L128" s="31"/>
      <c r="M128" s="1"/>
      <c r="N128" s="31"/>
      <c r="O128" s="31"/>
      <c r="P128" s="31"/>
    </row>
    <row r="129" spans="10:16" ht="13.5">
      <c r="J129" s="1"/>
      <c r="K129" s="31"/>
      <c r="L129" s="31"/>
      <c r="M129" s="1"/>
      <c r="N129" s="31"/>
      <c r="O129" s="31"/>
      <c r="P129" s="31"/>
    </row>
    <row r="130" spans="10:16" ht="13.5">
      <c r="J130" s="1"/>
      <c r="K130" s="31"/>
      <c r="L130" s="31"/>
      <c r="M130" s="1"/>
      <c r="N130" s="31"/>
      <c r="O130" s="31"/>
      <c r="P130" s="31"/>
    </row>
    <row r="131" spans="10:16" ht="13.5">
      <c r="J131" s="1"/>
      <c r="K131" s="31"/>
      <c r="L131" s="31"/>
      <c r="M131" s="1"/>
      <c r="N131" s="31"/>
      <c r="O131" s="31"/>
      <c r="P131" s="31"/>
    </row>
    <row r="132" spans="10:16" ht="13.5">
      <c r="J132" s="1"/>
      <c r="K132" s="31"/>
      <c r="L132" s="31"/>
      <c r="M132" s="1"/>
      <c r="N132" s="31"/>
      <c r="O132" s="31"/>
      <c r="P132" s="31"/>
    </row>
    <row r="133" spans="10:16" ht="13.5">
      <c r="J133" s="1"/>
      <c r="K133" s="31"/>
      <c r="L133" s="31"/>
      <c r="M133" s="1"/>
      <c r="N133" s="31"/>
      <c r="O133" s="31"/>
      <c r="P133" s="31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5.25390625" style="0" customWidth="1"/>
    <col min="9" max="9" width="4.75390625" style="65" customWidth="1"/>
    <col min="10" max="10" width="18.753906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5" customWidth="1"/>
    <col min="19" max="30" width="7.625" style="0" customWidth="1"/>
  </cols>
  <sheetData>
    <row r="1" spans="8:31" ht="13.5" customHeight="1">
      <c r="H1" s="20" t="s">
        <v>97</v>
      </c>
      <c r="J1" s="156"/>
      <c r="Q1" s="31"/>
      <c r="R1" s="16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05" t="s">
        <v>209</v>
      </c>
      <c r="I2" s="129"/>
      <c r="J2" s="404" t="s">
        <v>203</v>
      </c>
      <c r="K2" s="5"/>
      <c r="L2" s="388" t="s">
        <v>195</v>
      </c>
      <c r="Q2" s="1"/>
      <c r="R2" s="167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"/>
    </row>
    <row r="3" spans="8:31" ht="13.5">
      <c r="H3" s="383" t="s">
        <v>199</v>
      </c>
      <c r="I3" s="129"/>
      <c r="J3" s="240" t="s">
        <v>200</v>
      </c>
      <c r="K3" s="5"/>
      <c r="L3" s="57" t="s">
        <v>199</v>
      </c>
      <c r="M3" s="128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39">
        <v>26711</v>
      </c>
      <c r="I4" s="129">
        <v>33</v>
      </c>
      <c r="J4" s="42" t="s">
        <v>0</v>
      </c>
      <c r="K4" s="185">
        <f>SUM(I4)</f>
        <v>33</v>
      </c>
      <c r="L4" s="362">
        <v>30625</v>
      </c>
      <c r="M4" s="61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38">
        <v>24440</v>
      </c>
      <c r="I5" s="129">
        <v>31</v>
      </c>
      <c r="J5" s="42" t="s">
        <v>94</v>
      </c>
      <c r="K5" s="185">
        <f aca="true" t="shared" si="0" ref="K5:K13">SUM(I5)</f>
        <v>31</v>
      </c>
      <c r="L5" s="362">
        <v>34832</v>
      </c>
      <c r="M5" s="61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38">
        <v>20235</v>
      </c>
      <c r="I6" s="129">
        <v>3</v>
      </c>
      <c r="J6" s="42" t="s">
        <v>22</v>
      </c>
      <c r="K6" s="185">
        <f t="shared" si="0"/>
        <v>3</v>
      </c>
      <c r="L6" s="362">
        <v>29186</v>
      </c>
      <c r="M6" s="61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38">
        <v>18696</v>
      </c>
      <c r="I7" s="129">
        <v>2</v>
      </c>
      <c r="J7" s="42" t="s">
        <v>6</v>
      </c>
      <c r="K7" s="185">
        <f t="shared" si="0"/>
        <v>2</v>
      </c>
      <c r="L7" s="362">
        <v>5125</v>
      </c>
      <c r="M7" s="61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59">
        <v>18298</v>
      </c>
      <c r="I8" s="129">
        <v>13</v>
      </c>
      <c r="J8" s="42" t="s">
        <v>7</v>
      </c>
      <c r="K8" s="185">
        <f t="shared" si="0"/>
        <v>13</v>
      </c>
      <c r="L8" s="362">
        <v>14225</v>
      </c>
      <c r="M8" s="61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38">
        <v>14659</v>
      </c>
      <c r="I9" s="129">
        <v>16</v>
      </c>
      <c r="J9" s="42" t="s">
        <v>3</v>
      </c>
      <c r="K9" s="185">
        <f t="shared" si="0"/>
        <v>16</v>
      </c>
      <c r="L9" s="362">
        <v>14998</v>
      </c>
      <c r="M9" s="61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38">
        <v>14638</v>
      </c>
      <c r="I10" s="129">
        <v>40</v>
      </c>
      <c r="J10" s="42" t="s">
        <v>2</v>
      </c>
      <c r="K10" s="185">
        <f t="shared" si="0"/>
        <v>40</v>
      </c>
      <c r="L10" s="362">
        <v>9974</v>
      </c>
      <c r="M10" s="61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38">
        <v>10918</v>
      </c>
      <c r="I11" s="129">
        <v>34</v>
      </c>
      <c r="J11" s="42" t="s">
        <v>1</v>
      </c>
      <c r="K11" s="185">
        <f t="shared" si="0"/>
        <v>34</v>
      </c>
      <c r="L11" s="362">
        <v>12472</v>
      </c>
      <c r="M11" s="61"/>
      <c r="N11" s="36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38">
        <v>10459</v>
      </c>
      <c r="I12" s="129">
        <v>36</v>
      </c>
      <c r="J12" s="42" t="s">
        <v>5</v>
      </c>
      <c r="K12" s="185">
        <f t="shared" si="0"/>
        <v>36</v>
      </c>
      <c r="L12" s="362">
        <v>13797</v>
      </c>
      <c r="M12" s="61"/>
      <c r="Q12" s="1"/>
      <c r="R12" s="64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206">
        <v>9893</v>
      </c>
      <c r="I13" s="222">
        <v>26</v>
      </c>
      <c r="J13" s="78" t="s">
        <v>43</v>
      </c>
      <c r="K13" s="185">
        <f t="shared" si="0"/>
        <v>26</v>
      </c>
      <c r="L13" s="363">
        <v>5789</v>
      </c>
      <c r="M13" s="6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138">
        <v>8958</v>
      </c>
      <c r="I14" s="192">
        <v>17</v>
      </c>
      <c r="J14" s="77" t="s">
        <v>34</v>
      </c>
      <c r="K14" s="164" t="s">
        <v>9</v>
      </c>
      <c r="L14" s="364">
        <v>209605</v>
      </c>
      <c r="M14" s="1"/>
      <c r="N14" s="72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38">
        <v>7433</v>
      </c>
      <c r="I15" s="129">
        <v>38</v>
      </c>
      <c r="J15" s="42" t="s">
        <v>52</v>
      </c>
      <c r="K15" s="68"/>
      <c r="L15" s="32"/>
      <c r="M15" s="1"/>
      <c r="N15" s="72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38">
        <v>3887</v>
      </c>
      <c r="I16" s="129">
        <v>14</v>
      </c>
      <c r="J16" s="42" t="s">
        <v>32</v>
      </c>
      <c r="K16" s="68"/>
      <c r="L16" s="41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38">
        <v>2763</v>
      </c>
      <c r="I17" s="129">
        <v>24</v>
      </c>
      <c r="J17" s="42" t="s">
        <v>41</v>
      </c>
      <c r="L17" s="4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193">
        <v>2218</v>
      </c>
      <c r="I18" s="129">
        <v>9</v>
      </c>
      <c r="J18" s="42" t="s">
        <v>28</v>
      </c>
      <c r="K18" s="1"/>
      <c r="L18" s="406" t="s">
        <v>203</v>
      </c>
      <c r="M18" t="s">
        <v>93</v>
      </c>
      <c r="N18" s="57" t="s">
        <v>113</v>
      </c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39">
        <v>1976</v>
      </c>
      <c r="I19" s="129">
        <v>12</v>
      </c>
      <c r="J19" s="42" t="s">
        <v>31</v>
      </c>
      <c r="K19" s="185">
        <f>SUM(I4)</f>
        <v>33</v>
      </c>
      <c r="L19" s="42" t="s">
        <v>0</v>
      </c>
      <c r="M19" s="340">
        <v>32841</v>
      </c>
      <c r="N19" s="139">
        <f>SUM(H4)</f>
        <v>26711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2" t="s">
        <v>60</v>
      </c>
      <c r="B20" s="83" t="s">
        <v>77</v>
      </c>
      <c r="C20" s="83" t="s">
        <v>209</v>
      </c>
      <c r="D20" s="83" t="s">
        <v>195</v>
      </c>
      <c r="E20" s="83" t="s">
        <v>75</v>
      </c>
      <c r="F20" s="83" t="s">
        <v>74</v>
      </c>
      <c r="G20" s="84" t="s">
        <v>76</v>
      </c>
      <c r="H20" s="138">
        <v>1888</v>
      </c>
      <c r="I20" s="129">
        <v>25</v>
      </c>
      <c r="J20" s="42" t="s">
        <v>42</v>
      </c>
      <c r="K20" s="185">
        <f aca="true" t="shared" si="1" ref="K20:K28">SUM(I5)</f>
        <v>31</v>
      </c>
      <c r="L20" s="42" t="s">
        <v>94</v>
      </c>
      <c r="M20" s="341">
        <v>34723</v>
      </c>
      <c r="N20" s="139">
        <f aca="true" t="shared" si="2" ref="N20:N28">SUM(H5)</f>
        <v>24440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5">
        <v>1</v>
      </c>
      <c r="B21" s="42" t="s">
        <v>0</v>
      </c>
      <c r="C21" s="58">
        <f>SUM(H4)</f>
        <v>26711</v>
      </c>
      <c r="D21" s="9">
        <f>SUM(L4)</f>
        <v>30625</v>
      </c>
      <c r="E21" s="73">
        <f aca="true" t="shared" si="3" ref="E21:E30">SUM(N19/M19*100)</f>
        <v>81.33430772509972</v>
      </c>
      <c r="F21" s="73">
        <f aca="true" t="shared" si="4" ref="F21:F31">SUM(C21/D21*100)</f>
        <v>87.2195918367347</v>
      </c>
      <c r="G21" s="86"/>
      <c r="H21" s="138">
        <v>1609</v>
      </c>
      <c r="I21" s="129">
        <v>39</v>
      </c>
      <c r="J21" s="42" t="s">
        <v>53</v>
      </c>
      <c r="K21" s="185">
        <f t="shared" si="1"/>
        <v>3</v>
      </c>
      <c r="L21" s="42" t="s">
        <v>22</v>
      </c>
      <c r="M21" s="341">
        <v>25387</v>
      </c>
      <c r="N21" s="139">
        <f t="shared" si="2"/>
        <v>20235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5">
        <v>2</v>
      </c>
      <c r="B22" s="42" t="s">
        <v>94</v>
      </c>
      <c r="C22" s="58">
        <f aca="true" t="shared" si="5" ref="C22:C30">SUM(H5)</f>
        <v>24440</v>
      </c>
      <c r="D22" s="9">
        <f aca="true" t="shared" si="6" ref="D22:D30">SUM(L5)</f>
        <v>34832</v>
      </c>
      <c r="E22" s="73">
        <f t="shared" si="3"/>
        <v>70.38562336203668</v>
      </c>
      <c r="F22" s="73">
        <f t="shared" si="4"/>
        <v>70.16536518144235</v>
      </c>
      <c r="G22" s="86"/>
      <c r="H22" s="59">
        <v>657</v>
      </c>
      <c r="I22" s="129">
        <v>19</v>
      </c>
      <c r="J22" s="42" t="s">
        <v>36</v>
      </c>
      <c r="K22" s="185">
        <f t="shared" si="1"/>
        <v>2</v>
      </c>
      <c r="L22" s="42" t="s">
        <v>6</v>
      </c>
      <c r="M22" s="341">
        <v>14459</v>
      </c>
      <c r="N22" s="139">
        <f t="shared" si="2"/>
        <v>18696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5">
        <v>3</v>
      </c>
      <c r="B23" s="42" t="s">
        <v>22</v>
      </c>
      <c r="C23" s="58">
        <f t="shared" si="5"/>
        <v>20235</v>
      </c>
      <c r="D23" s="9">
        <f t="shared" si="6"/>
        <v>29186</v>
      </c>
      <c r="E23" s="73">
        <f t="shared" si="3"/>
        <v>79.70614881632332</v>
      </c>
      <c r="F23" s="73">
        <f t="shared" si="4"/>
        <v>69.33118618515726</v>
      </c>
      <c r="G23" s="86"/>
      <c r="H23" s="138">
        <v>653</v>
      </c>
      <c r="I23" s="129">
        <v>10</v>
      </c>
      <c r="J23" s="42" t="s">
        <v>29</v>
      </c>
      <c r="K23" s="185">
        <f t="shared" si="1"/>
        <v>13</v>
      </c>
      <c r="L23" s="42" t="s">
        <v>7</v>
      </c>
      <c r="M23" s="341">
        <v>12453</v>
      </c>
      <c r="N23" s="139">
        <f t="shared" si="2"/>
        <v>18298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5">
        <v>4</v>
      </c>
      <c r="B24" s="42" t="s">
        <v>6</v>
      </c>
      <c r="C24" s="58">
        <f t="shared" si="5"/>
        <v>18696</v>
      </c>
      <c r="D24" s="9">
        <f t="shared" si="6"/>
        <v>5125</v>
      </c>
      <c r="E24" s="73">
        <f t="shared" si="3"/>
        <v>129.3035479632063</v>
      </c>
      <c r="F24" s="73">
        <f t="shared" si="4"/>
        <v>364.8</v>
      </c>
      <c r="G24" s="86"/>
      <c r="H24" s="138">
        <v>605</v>
      </c>
      <c r="I24" s="129">
        <v>4</v>
      </c>
      <c r="J24" s="42" t="s">
        <v>23</v>
      </c>
      <c r="K24" s="185">
        <f t="shared" si="1"/>
        <v>16</v>
      </c>
      <c r="L24" s="42" t="s">
        <v>3</v>
      </c>
      <c r="M24" s="341">
        <v>21125</v>
      </c>
      <c r="N24" s="139">
        <f t="shared" si="2"/>
        <v>14659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5">
        <v>5</v>
      </c>
      <c r="B25" s="42" t="s">
        <v>7</v>
      </c>
      <c r="C25" s="58">
        <f t="shared" si="5"/>
        <v>18298</v>
      </c>
      <c r="D25" s="9">
        <f t="shared" si="6"/>
        <v>14225</v>
      </c>
      <c r="E25" s="73">
        <f t="shared" si="3"/>
        <v>146.93648116919618</v>
      </c>
      <c r="F25" s="73">
        <f t="shared" si="4"/>
        <v>128.63268892794375</v>
      </c>
      <c r="G25" s="96"/>
      <c r="H25" s="138">
        <v>423</v>
      </c>
      <c r="I25" s="129">
        <v>1</v>
      </c>
      <c r="J25" s="42" t="s">
        <v>4</v>
      </c>
      <c r="K25" s="185">
        <f t="shared" si="1"/>
        <v>40</v>
      </c>
      <c r="L25" s="42" t="s">
        <v>2</v>
      </c>
      <c r="M25" s="341">
        <v>6718</v>
      </c>
      <c r="N25" s="139">
        <f t="shared" si="2"/>
        <v>14638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5">
        <v>6</v>
      </c>
      <c r="B26" s="42" t="s">
        <v>3</v>
      </c>
      <c r="C26" s="58">
        <f t="shared" si="5"/>
        <v>14659</v>
      </c>
      <c r="D26" s="9">
        <f t="shared" si="6"/>
        <v>14998</v>
      </c>
      <c r="E26" s="73">
        <f t="shared" si="3"/>
        <v>69.39171597633135</v>
      </c>
      <c r="F26" s="73">
        <f t="shared" si="4"/>
        <v>97.73969862648353</v>
      </c>
      <c r="G26" s="86"/>
      <c r="H26" s="59">
        <v>298</v>
      </c>
      <c r="I26" s="129">
        <v>18</v>
      </c>
      <c r="J26" s="42" t="s">
        <v>35</v>
      </c>
      <c r="K26" s="185">
        <f t="shared" si="1"/>
        <v>34</v>
      </c>
      <c r="L26" s="42" t="s">
        <v>1</v>
      </c>
      <c r="M26" s="341">
        <v>12302</v>
      </c>
      <c r="N26" s="139">
        <f t="shared" si="2"/>
        <v>10918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5">
        <v>7</v>
      </c>
      <c r="B27" s="42" t="s">
        <v>2</v>
      </c>
      <c r="C27" s="58">
        <f t="shared" si="5"/>
        <v>14638</v>
      </c>
      <c r="D27" s="9">
        <f t="shared" si="6"/>
        <v>9974</v>
      </c>
      <c r="E27" s="73">
        <f t="shared" si="3"/>
        <v>217.89222983030663</v>
      </c>
      <c r="F27" s="73">
        <f t="shared" si="4"/>
        <v>146.76158010828152</v>
      </c>
      <c r="G27" s="86"/>
      <c r="H27" s="138">
        <v>282</v>
      </c>
      <c r="I27" s="129">
        <v>32</v>
      </c>
      <c r="J27" s="42" t="s">
        <v>49</v>
      </c>
      <c r="K27" s="185">
        <f t="shared" si="1"/>
        <v>36</v>
      </c>
      <c r="L27" s="42" t="s">
        <v>5</v>
      </c>
      <c r="M27" s="341">
        <v>6578</v>
      </c>
      <c r="N27" s="139">
        <f t="shared" si="2"/>
        <v>10459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5">
        <v>8</v>
      </c>
      <c r="B28" s="42" t="s">
        <v>1</v>
      </c>
      <c r="C28" s="58">
        <f t="shared" si="5"/>
        <v>10918</v>
      </c>
      <c r="D28" s="9">
        <f t="shared" si="6"/>
        <v>12472</v>
      </c>
      <c r="E28" s="73">
        <f t="shared" si="3"/>
        <v>88.74979678101121</v>
      </c>
      <c r="F28" s="73">
        <f t="shared" si="4"/>
        <v>87.54008980115458</v>
      </c>
      <c r="G28" s="97"/>
      <c r="H28" s="138">
        <v>180</v>
      </c>
      <c r="I28" s="129">
        <v>11</v>
      </c>
      <c r="J28" s="42" t="s">
        <v>30</v>
      </c>
      <c r="K28" s="389">
        <f t="shared" si="1"/>
        <v>26</v>
      </c>
      <c r="L28" s="78" t="s">
        <v>43</v>
      </c>
      <c r="M28" s="390">
        <v>13798</v>
      </c>
      <c r="N28" s="353">
        <f t="shared" si="2"/>
        <v>9893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5">
        <v>9</v>
      </c>
      <c r="B29" s="42" t="s">
        <v>5</v>
      </c>
      <c r="C29" s="58">
        <f t="shared" si="5"/>
        <v>10459</v>
      </c>
      <c r="D29" s="9">
        <f t="shared" si="6"/>
        <v>13797</v>
      </c>
      <c r="E29" s="73">
        <f t="shared" si="3"/>
        <v>158.9996959562177</v>
      </c>
      <c r="F29" s="73">
        <f t="shared" si="4"/>
        <v>75.8063347104443</v>
      </c>
      <c r="G29" s="96"/>
      <c r="H29" s="59">
        <v>120</v>
      </c>
      <c r="I29" s="129">
        <v>22</v>
      </c>
      <c r="J29" s="42" t="s">
        <v>39</v>
      </c>
      <c r="K29" s="182"/>
      <c r="L29" s="182" t="s">
        <v>92</v>
      </c>
      <c r="M29" s="391">
        <v>219592</v>
      </c>
      <c r="N29" s="368">
        <f>SUM(H44)</f>
        <v>203246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98">
        <v>10</v>
      </c>
      <c r="B30" s="78" t="s">
        <v>43</v>
      </c>
      <c r="C30" s="58">
        <f t="shared" si="5"/>
        <v>9893</v>
      </c>
      <c r="D30" s="9">
        <f t="shared" si="6"/>
        <v>5789</v>
      </c>
      <c r="E30" s="81">
        <f t="shared" si="3"/>
        <v>71.69879692709088</v>
      </c>
      <c r="F30" s="87">
        <f t="shared" si="4"/>
        <v>170.8930730696148</v>
      </c>
      <c r="G30" s="99"/>
      <c r="H30" s="138">
        <v>113</v>
      </c>
      <c r="I30" s="129">
        <v>20</v>
      </c>
      <c r="J30" s="112" t="s">
        <v>37</v>
      </c>
      <c r="K30" s="1"/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9"/>
      <c r="B31" s="90" t="s">
        <v>82</v>
      </c>
      <c r="C31" s="91">
        <f>SUM(H44)</f>
        <v>203246</v>
      </c>
      <c r="D31" s="91">
        <f>SUM(L14)</f>
        <v>209605</v>
      </c>
      <c r="E31" s="94">
        <f>SUM(N29/M29*100)</f>
        <v>92.55619512550548</v>
      </c>
      <c r="F31" s="87">
        <f t="shared" si="4"/>
        <v>96.96619832542163</v>
      </c>
      <c r="G31" s="95"/>
      <c r="H31" s="138">
        <v>111</v>
      </c>
      <c r="I31" s="129">
        <v>21</v>
      </c>
      <c r="J31" s="165" t="s">
        <v>38</v>
      </c>
      <c r="K31" s="1"/>
      <c r="L31" s="72"/>
      <c r="M31" s="31"/>
      <c r="N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39">
        <v>47</v>
      </c>
      <c r="I32" s="129">
        <v>15</v>
      </c>
      <c r="J32" s="165" t="s">
        <v>33</v>
      </c>
      <c r="K32" s="1"/>
      <c r="L32" s="72"/>
      <c r="M32" s="31"/>
      <c r="N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1"/>
      <c r="D33" s="1"/>
      <c r="E33" s="22"/>
      <c r="H33" s="138">
        <v>45</v>
      </c>
      <c r="I33" s="129">
        <v>37</v>
      </c>
      <c r="J33" s="165" t="s">
        <v>51</v>
      </c>
      <c r="K33" s="1"/>
      <c r="L33" s="72"/>
      <c r="M33" s="31"/>
      <c r="N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38">
        <v>27</v>
      </c>
      <c r="I34" s="129">
        <v>5</v>
      </c>
      <c r="J34" s="165" t="s">
        <v>24</v>
      </c>
      <c r="K34" s="1"/>
      <c r="L34" s="72"/>
      <c r="M34" s="31"/>
      <c r="N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1"/>
      <c r="D35" s="1"/>
      <c r="E35" s="22"/>
      <c r="F35" s="1"/>
      <c r="H35" s="193">
        <v>3</v>
      </c>
      <c r="I35" s="129">
        <v>23</v>
      </c>
      <c r="J35" s="165" t="s">
        <v>40</v>
      </c>
      <c r="K35" s="1"/>
      <c r="L35" s="72"/>
      <c r="M35" s="31"/>
      <c r="N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39">
        <v>3</v>
      </c>
      <c r="I36" s="129">
        <v>27</v>
      </c>
      <c r="J36" s="165" t="s">
        <v>44</v>
      </c>
      <c r="K36" s="1"/>
      <c r="L36" s="72"/>
      <c r="M36" s="31"/>
      <c r="N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38">
        <v>0</v>
      </c>
      <c r="I37" s="129">
        <v>6</v>
      </c>
      <c r="J37" s="165" t="s">
        <v>25</v>
      </c>
      <c r="K37" s="1"/>
      <c r="L37" s="72"/>
      <c r="M37" s="31"/>
      <c r="N37" s="31"/>
      <c r="Q37" s="1"/>
      <c r="R37" s="64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38">
        <v>0</v>
      </c>
      <c r="I38" s="129">
        <v>7</v>
      </c>
      <c r="J38" s="165" t="s">
        <v>26</v>
      </c>
      <c r="K38" s="1"/>
      <c r="L38" s="72"/>
      <c r="M38" s="31"/>
      <c r="N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38">
        <v>0</v>
      </c>
      <c r="I39" s="129">
        <v>8</v>
      </c>
      <c r="J39" s="165" t="s">
        <v>27</v>
      </c>
      <c r="K39" s="1"/>
      <c r="L39" s="72"/>
      <c r="M39" s="31"/>
      <c r="N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38">
        <v>0</v>
      </c>
      <c r="I40" s="129">
        <v>28</v>
      </c>
      <c r="J40" s="165" t="s">
        <v>45</v>
      </c>
      <c r="K40" s="1"/>
      <c r="L40" s="72"/>
      <c r="M40" s="31"/>
      <c r="N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38">
        <v>0</v>
      </c>
      <c r="I41" s="129">
        <v>29</v>
      </c>
      <c r="J41" s="165" t="s">
        <v>79</v>
      </c>
      <c r="K41" s="1"/>
      <c r="L41" s="1"/>
      <c r="N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38">
        <v>0</v>
      </c>
      <c r="I42" s="129">
        <v>30</v>
      </c>
      <c r="J42" s="165" t="s">
        <v>47</v>
      </c>
      <c r="K42" s="1"/>
      <c r="L42" s="1"/>
      <c r="M42" s="64"/>
      <c r="N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38">
        <v>0</v>
      </c>
      <c r="I43" s="129">
        <v>35</v>
      </c>
      <c r="J43" s="77" t="s">
        <v>50</v>
      </c>
      <c r="K43" s="1"/>
      <c r="L43" s="1"/>
      <c r="M43" s="64"/>
      <c r="N43" s="31"/>
      <c r="Q43" s="1"/>
      <c r="R43" s="64"/>
      <c r="S43" s="39"/>
      <c r="T43" s="39"/>
      <c r="U43" s="39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89">
        <f>SUM(H4:H43)</f>
        <v>203246</v>
      </c>
      <c r="I44" s="129"/>
      <c r="J44" s="5" t="s">
        <v>72</v>
      </c>
      <c r="K44" s="1"/>
      <c r="L44" s="1"/>
      <c r="M44" s="64"/>
      <c r="N44" s="3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4"/>
      <c r="N45" s="31"/>
      <c r="Q45" s="1"/>
      <c r="R45" s="168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4"/>
      <c r="N46" s="31"/>
      <c r="Q46" s="1"/>
      <c r="R46" s="166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4"/>
      <c r="N47" s="31"/>
      <c r="Q47" s="1"/>
      <c r="R47" s="167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1"/>
    </row>
    <row r="48" spans="3:31" ht="13.5">
      <c r="C48" s="1"/>
      <c r="D48" s="1"/>
      <c r="E48" s="1"/>
      <c r="F48" s="1"/>
      <c r="G48" s="1"/>
      <c r="H48" s="407" t="s">
        <v>209</v>
      </c>
      <c r="I48" s="129"/>
      <c r="J48" s="408" t="s">
        <v>162</v>
      </c>
      <c r="K48" s="5"/>
      <c r="L48" s="384" t="s">
        <v>217</v>
      </c>
      <c r="M48" s="64"/>
      <c r="N48" s="31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6" t="s">
        <v>199</v>
      </c>
      <c r="I49" s="129"/>
      <c r="J49" s="240" t="s">
        <v>21</v>
      </c>
      <c r="K49" s="5"/>
      <c r="L49" s="147" t="s">
        <v>199</v>
      </c>
      <c r="M49" s="128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139">
        <v>29911</v>
      </c>
      <c r="I50" s="129">
        <v>16</v>
      </c>
      <c r="J50" s="42" t="s">
        <v>3</v>
      </c>
      <c r="K50" s="190">
        <f>SUM(I50)</f>
        <v>16</v>
      </c>
      <c r="L50" s="343">
        <v>28653</v>
      </c>
      <c r="M50" s="6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138">
        <v>2304</v>
      </c>
      <c r="I51" s="129">
        <v>40</v>
      </c>
      <c r="J51" s="42" t="s">
        <v>2</v>
      </c>
      <c r="K51" s="190">
        <f aca="true" t="shared" si="7" ref="K51:K59">SUM(I51)</f>
        <v>40</v>
      </c>
      <c r="L51" s="343">
        <v>2087</v>
      </c>
      <c r="M51" s="6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59">
        <v>2247</v>
      </c>
      <c r="I52" s="129">
        <v>26</v>
      </c>
      <c r="J52" s="42" t="s">
        <v>43</v>
      </c>
      <c r="K52" s="190">
        <f t="shared" si="7"/>
        <v>26</v>
      </c>
      <c r="L52" s="343">
        <v>5392</v>
      </c>
      <c r="M52" s="6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2" t="s">
        <v>60</v>
      </c>
      <c r="B53" s="83" t="s">
        <v>77</v>
      </c>
      <c r="C53" s="83" t="s">
        <v>209</v>
      </c>
      <c r="D53" s="83" t="s">
        <v>195</v>
      </c>
      <c r="E53" s="83" t="s">
        <v>75</v>
      </c>
      <c r="F53" s="83" t="s">
        <v>74</v>
      </c>
      <c r="G53" s="84" t="s">
        <v>76</v>
      </c>
      <c r="H53" s="59">
        <v>1586</v>
      </c>
      <c r="I53" s="129">
        <v>33</v>
      </c>
      <c r="J53" s="42" t="s">
        <v>0</v>
      </c>
      <c r="K53" s="190">
        <f t="shared" si="7"/>
        <v>33</v>
      </c>
      <c r="L53" s="343">
        <v>1530</v>
      </c>
      <c r="M53" s="6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5">
        <v>1</v>
      </c>
      <c r="B54" s="42" t="s">
        <v>3</v>
      </c>
      <c r="C54" s="58">
        <f>SUM(H50)</f>
        <v>29911</v>
      </c>
      <c r="D54" s="151">
        <f>SUM(L50)</f>
        <v>28653</v>
      </c>
      <c r="E54" s="73">
        <f aca="true" t="shared" si="8" ref="E54:E63">SUM(N67/M67*100)</f>
        <v>120.06181511660579</v>
      </c>
      <c r="F54" s="73">
        <f aca="true" t="shared" si="9" ref="F54:F61">SUM(C54/D54*100)</f>
        <v>104.39046522179179</v>
      </c>
      <c r="G54" s="86"/>
      <c r="H54" s="138">
        <v>1043</v>
      </c>
      <c r="I54" s="129">
        <v>34</v>
      </c>
      <c r="J54" s="42" t="s">
        <v>1</v>
      </c>
      <c r="K54" s="190">
        <f t="shared" si="7"/>
        <v>34</v>
      </c>
      <c r="L54" s="343">
        <v>1016</v>
      </c>
      <c r="M54" s="6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5">
        <v>2</v>
      </c>
      <c r="B55" s="42" t="s">
        <v>2</v>
      </c>
      <c r="C55" s="58">
        <f aca="true" t="shared" si="10" ref="C55:C63">SUM(H51)</f>
        <v>2304</v>
      </c>
      <c r="D55" s="151">
        <f aca="true" t="shared" si="11" ref="D55:D63">SUM(L51)</f>
        <v>2087</v>
      </c>
      <c r="E55" s="73">
        <f t="shared" si="8"/>
        <v>119.31641636457795</v>
      </c>
      <c r="F55" s="73">
        <f t="shared" si="9"/>
        <v>110.39770004791566</v>
      </c>
      <c r="G55" s="86"/>
      <c r="H55" s="59">
        <v>870</v>
      </c>
      <c r="I55" s="129">
        <v>25</v>
      </c>
      <c r="J55" s="42" t="s">
        <v>42</v>
      </c>
      <c r="K55" s="190">
        <f t="shared" si="7"/>
        <v>25</v>
      </c>
      <c r="L55" s="343">
        <v>1055</v>
      </c>
      <c r="M55" s="6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5">
        <v>3</v>
      </c>
      <c r="B56" s="42" t="s">
        <v>43</v>
      </c>
      <c r="C56" s="58">
        <f t="shared" si="10"/>
        <v>2247</v>
      </c>
      <c r="D56" s="151">
        <f t="shared" si="11"/>
        <v>5392</v>
      </c>
      <c r="E56" s="73">
        <f t="shared" si="8"/>
        <v>110.90819348469891</v>
      </c>
      <c r="F56" s="73">
        <f t="shared" si="9"/>
        <v>41.67284866468843</v>
      </c>
      <c r="G56" s="86"/>
      <c r="H56" s="59">
        <v>847</v>
      </c>
      <c r="I56" s="129">
        <v>36</v>
      </c>
      <c r="J56" s="42" t="s">
        <v>5</v>
      </c>
      <c r="K56" s="190">
        <f t="shared" si="7"/>
        <v>36</v>
      </c>
      <c r="L56" s="343">
        <v>1205</v>
      </c>
      <c r="M56" s="6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5">
        <v>4</v>
      </c>
      <c r="B57" s="42" t="s">
        <v>0</v>
      </c>
      <c r="C57" s="58">
        <f t="shared" si="10"/>
        <v>1586</v>
      </c>
      <c r="D57" s="151">
        <f t="shared" si="11"/>
        <v>1530</v>
      </c>
      <c r="E57" s="73">
        <f t="shared" si="8"/>
        <v>66.66666666666666</v>
      </c>
      <c r="F57" s="73">
        <f t="shared" si="9"/>
        <v>103.66013071895426</v>
      </c>
      <c r="G57" s="86"/>
      <c r="H57" s="59">
        <v>746</v>
      </c>
      <c r="I57" s="129">
        <v>24</v>
      </c>
      <c r="J57" s="42" t="s">
        <v>41</v>
      </c>
      <c r="K57" s="190">
        <f t="shared" si="7"/>
        <v>24</v>
      </c>
      <c r="L57" s="343">
        <v>606</v>
      </c>
      <c r="M57" s="6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5">
        <v>5</v>
      </c>
      <c r="B58" s="42" t="s">
        <v>1</v>
      </c>
      <c r="C58" s="58">
        <f t="shared" si="10"/>
        <v>1043</v>
      </c>
      <c r="D58" s="151">
        <f t="shared" si="11"/>
        <v>1016</v>
      </c>
      <c r="E58" s="73">
        <f t="shared" si="8"/>
        <v>111.19402985074626</v>
      </c>
      <c r="F58" s="73">
        <f t="shared" si="9"/>
        <v>102.65748031496062</v>
      </c>
      <c r="G58" s="96"/>
      <c r="H58" s="59">
        <v>600</v>
      </c>
      <c r="I58" s="129">
        <v>1</v>
      </c>
      <c r="J58" s="42" t="s">
        <v>4</v>
      </c>
      <c r="K58" s="190">
        <f t="shared" si="7"/>
        <v>1</v>
      </c>
      <c r="L58" s="343">
        <v>451</v>
      </c>
      <c r="M58" s="6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5">
        <v>6</v>
      </c>
      <c r="B59" s="42" t="s">
        <v>42</v>
      </c>
      <c r="C59" s="58">
        <f t="shared" si="10"/>
        <v>870</v>
      </c>
      <c r="D59" s="151">
        <f t="shared" si="11"/>
        <v>1055</v>
      </c>
      <c r="E59" s="73">
        <f t="shared" si="8"/>
        <v>90.53069719042664</v>
      </c>
      <c r="F59" s="73">
        <f t="shared" si="9"/>
        <v>82.46445497630332</v>
      </c>
      <c r="G59" s="86"/>
      <c r="H59" s="422">
        <v>374</v>
      </c>
      <c r="I59" s="222">
        <v>31</v>
      </c>
      <c r="J59" s="78" t="s">
        <v>208</v>
      </c>
      <c r="K59" s="369">
        <f t="shared" si="7"/>
        <v>31</v>
      </c>
      <c r="L59" s="344">
        <v>239</v>
      </c>
      <c r="M59" s="6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5">
        <v>7</v>
      </c>
      <c r="B60" s="42" t="s">
        <v>5</v>
      </c>
      <c r="C60" s="58">
        <f t="shared" si="10"/>
        <v>847</v>
      </c>
      <c r="D60" s="151">
        <f t="shared" si="11"/>
        <v>1205</v>
      </c>
      <c r="E60" s="73">
        <f t="shared" si="8"/>
        <v>104.5679012345679</v>
      </c>
      <c r="F60" s="73">
        <f t="shared" si="9"/>
        <v>70.29045643153526</v>
      </c>
      <c r="G60" s="86"/>
      <c r="H60" s="59">
        <v>283</v>
      </c>
      <c r="I60" s="192">
        <v>19</v>
      </c>
      <c r="J60" s="77" t="s">
        <v>36</v>
      </c>
      <c r="K60" s="370" t="s">
        <v>9</v>
      </c>
      <c r="L60" s="371">
        <v>45624</v>
      </c>
      <c r="M60" s="64"/>
      <c r="N60" s="3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5">
        <v>8</v>
      </c>
      <c r="B61" s="42" t="s">
        <v>41</v>
      </c>
      <c r="C61" s="58">
        <f t="shared" si="10"/>
        <v>746</v>
      </c>
      <c r="D61" s="151">
        <f t="shared" si="11"/>
        <v>606</v>
      </c>
      <c r="E61" s="73">
        <f t="shared" si="8"/>
        <v>192.2680412371134</v>
      </c>
      <c r="F61" s="73">
        <f t="shared" si="9"/>
        <v>123.1023102310231</v>
      </c>
      <c r="G61" s="97"/>
      <c r="H61" s="59">
        <v>241</v>
      </c>
      <c r="I61" s="129">
        <v>14</v>
      </c>
      <c r="J61" s="42" t="s">
        <v>32</v>
      </c>
      <c r="K61" s="74"/>
      <c r="L61" s="1"/>
      <c r="M61" s="64"/>
      <c r="N61" s="3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5">
        <v>9</v>
      </c>
      <c r="B62" s="42" t="s">
        <v>4</v>
      </c>
      <c r="C62" s="58">
        <f t="shared" si="10"/>
        <v>600</v>
      </c>
      <c r="D62" s="151">
        <f t="shared" si="11"/>
        <v>451</v>
      </c>
      <c r="E62" s="73">
        <f t="shared" si="8"/>
        <v>141.1764705882353</v>
      </c>
      <c r="F62" s="73">
        <f>SUM(C62/D62*100)</f>
        <v>133.03769401330376</v>
      </c>
      <c r="G62" s="96"/>
      <c r="H62" s="59">
        <v>182</v>
      </c>
      <c r="I62" s="129">
        <v>38</v>
      </c>
      <c r="J62" s="42" t="s">
        <v>52</v>
      </c>
      <c r="K62" s="74"/>
      <c r="L62" s="1"/>
      <c r="M62" s="64"/>
      <c r="N62" s="31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98">
        <v>10</v>
      </c>
      <c r="B63" s="78" t="s">
        <v>208</v>
      </c>
      <c r="C63" s="58">
        <f t="shared" si="10"/>
        <v>374</v>
      </c>
      <c r="D63" s="151">
        <f t="shared" si="11"/>
        <v>239</v>
      </c>
      <c r="E63" s="81">
        <f t="shared" si="8"/>
        <v>122.62295081967214</v>
      </c>
      <c r="F63" s="81">
        <f>SUM(C63/D63*100)</f>
        <v>156.48535564853557</v>
      </c>
      <c r="G63" s="99"/>
      <c r="H63" s="59">
        <v>118</v>
      </c>
      <c r="I63" s="129">
        <v>13</v>
      </c>
      <c r="J63" s="42" t="s">
        <v>7</v>
      </c>
      <c r="K63" s="74"/>
      <c r="L63" s="1"/>
      <c r="M63" s="64"/>
      <c r="N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9"/>
      <c r="B64" s="90" t="s">
        <v>83</v>
      </c>
      <c r="C64" s="91">
        <f>SUM(H90)</f>
        <v>41616</v>
      </c>
      <c r="D64" s="91">
        <f>SUM(L60)</f>
        <v>45624</v>
      </c>
      <c r="E64" s="94">
        <f>SUM(N77/M77*100)</f>
        <v>113.30556236216613</v>
      </c>
      <c r="F64" s="94">
        <f>SUM(C64/D64*100)</f>
        <v>91.21514992109417</v>
      </c>
      <c r="G64" s="95"/>
      <c r="H64" s="193">
        <v>109</v>
      </c>
      <c r="I64" s="129">
        <v>17</v>
      </c>
      <c r="J64" s="42" t="s">
        <v>34</v>
      </c>
      <c r="K64" s="68"/>
      <c r="L64" s="1"/>
      <c r="M64" s="64"/>
      <c r="N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139">
        <v>102</v>
      </c>
      <c r="I65" s="129">
        <v>15</v>
      </c>
      <c r="J65" s="42" t="s">
        <v>33</v>
      </c>
      <c r="L65" s="1"/>
      <c r="M65" s="64"/>
      <c r="N65" s="31"/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59">
        <v>27</v>
      </c>
      <c r="I66" s="129">
        <v>9</v>
      </c>
      <c r="J66" s="42" t="s">
        <v>28</v>
      </c>
      <c r="K66" s="1"/>
      <c r="L66" s="409" t="s">
        <v>162</v>
      </c>
      <c r="M66" s="171" t="s">
        <v>104</v>
      </c>
      <c r="N66" s="57" t="s">
        <v>113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1"/>
      <c r="H67" s="59">
        <v>18</v>
      </c>
      <c r="I67" s="129">
        <v>4</v>
      </c>
      <c r="J67" s="42" t="s">
        <v>23</v>
      </c>
      <c r="K67" s="5">
        <f>SUM(I50)</f>
        <v>16</v>
      </c>
      <c r="L67" s="42" t="s">
        <v>3</v>
      </c>
      <c r="M67" s="365">
        <v>24913</v>
      </c>
      <c r="N67" s="139">
        <f>SUM(H50)</f>
        <v>29911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1"/>
      <c r="H68" s="59">
        <v>6</v>
      </c>
      <c r="I68" s="129">
        <v>12</v>
      </c>
      <c r="J68" s="42" t="s">
        <v>31</v>
      </c>
      <c r="K68" s="5">
        <f aca="true" t="shared" si="12" ref="K68:K76">SUM(I51)</f>
        <v>40</v>
      </c>
      <c r="L68" s="42" t="s">
        <v>2</v>
      </c>
      <c r="M68" s="366">
        <v>1931</v>
      </c>
      <c r="N68" s="139">
        <f aca="true" t="shared" si="13" ref="N68:N76">SUM(H51)</f>
        <v>2304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59">
        <v>2</v>
      </c>
      <c r="I69" s="129">
        <v>23</v>
      </c>
      <c r="J69" s="42" t="s">
        <v>40</v>
      </c>
      <c r="K69" s="5">
        <f t="shared" si="12"/>
        <v>26</v>
      </c>
      <c r="L69" s="42" t="s">
        <v>43</v>
      </c>
      <c r="M69" s="366">
        <v>2026</v>
      </c>
      <c r="N69" s="139">
        <f t="shared" si="13"/>
        <v>2247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59">
        <v>0</v>
      </c>
      <c r="I70" s="129">
        <v>2</v>
      </c>
      <c r="J70" s="42" t="s">
        <v>6</v>
      </c>
      <c r="K70" s="5">
        <f t="shared" si="12"/>
        <v>33</v>
      </c>
      <c r="L70" s="42" t="s">
        <v>0</v>
      </c>
      <c r="M70" s="366">
        <v>2379</v>
      </c>
      <c r="N70" s="139">
        <f t="shared" si="13"/>
        <v>1586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59">
        <v>0</v>
      </c>
      <c r="I71" s="129">
        <v>3</v>
      </c>
      <c r="J71" s="42" t="s">
        <v>22</v>
      </c>
      <c r="K71" s="5">
        <f t="shared" si="12"/>
        <v>34</v>
      </c>
      <c r="L71" s="42" t="s">
        <v>1</v>
      </c>
      <c r="M71" s="366">
        <v>938</v>
      </c>
      <c r="N71" s="139">
        <f t="shared" si="13"/>
        <v>1043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59">
        <v>0</v>
      </c>
      <c r="I72" s="129">
        <v>5</v>
      </c>
      <c r="J72" s="42" t="s">
        <v>24</v>
      </c>
      <c r="K72" s="5">
        <f t="shared" si="12"/>
        <v>25</v>
      </c>
      <c r="L72" s="42" t="s">
        <v>42</v>
      </c>
      <c r="M72" s="366">
        <v>961</v>
      </c>
      <c r="N72" s="139">
        <f t="shared" si="13"/>
        <v>870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59">
        <v>0</v>
      </c>
      <c r="I73" s="129">
        <v>6</v>
      </c>
      <c r="J73" s="42" t="s">
        <v>25</v>
      </c>
      <c r="K73" s="5">
        <f t="shared" si="12"/>
        <v>36</v>
      </c>
      <c r="L73" s="42" t="s">
        <v>5</v>
      </c>
      <c r="M73" s="366">
        <v>810</v>
      </c>
      <c r="N73" s="139">
        <f t="shared" si="13"/>
        <v>847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138">
        <v>0</v>
      </c>
      <c r="I74" s="129">
        <v>7</v>
      </c>
      <c r="J74" s="42" t="s">
        <v>26</v>
      </c>
      <c r="K74" s="5">
        <f t="shared" si="12"/>
        <v>24</v>
      </c>
      <c r="L74" s="42" t="s">
        <v>41</v>
      </c>
      <c r="M74" s="366">
        <v>388</v>
      </c>
      <c r="N74" s="139">
        <f t="shared" si="13"/>
        <v>746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59">
        <v>0</v>
      </c>
      <c r="I75" s="129">
        <v>8</v>
      </c>
      <c r="J75" s="42" t="s">
        <v>27</v>
      </c>
      <c r="K75" s="5">
        <f t="shared" si="12"/>
        <v>1</v>
      </c>
      <c r="L75" s="42" t="s">
        <v>4</v>
      </c>
      <c r="M75" s="366">
        <v>425</v>
      </c>
      <c r="N75" s="139">
        <f t="shared" si="13"/>
        <v>600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59">
        <v>0</v>
      </c>
      <c r="I76" s="129">
        <v>10</v>
      </c>
      <c r="J76" s="42" t="s">
        <v>29</v>
      </c>
      <c r="K76" s="18">
        <f t="shared" si="12"/>
        <v>31</v>
      </c>
      <c r="L76" s="78" t="s">
        <v>208</v>
      </c>
      <c r="M76" s="367">
        <v>305</v>
      </c>
      <c r="N76" s="353">
        <f t="shared" si="13"/>
        <v>374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59">
        <v>0</v>
      </c>
      <c r="I77" s="129">
        <v>11</v>
      </c>
      <c r="J77" s="42" t="s">
        <v>30</v>
      </c>
      <c r="K77" s="5"/>
      <c r="L77" s="182" t="s">
        <v>92</v>
      </c>
      <c r="M77" s="372">
        <v>36729</v>
      </c>
      <c r="N77" s="368">
        <f>SUM(H90)</f>
        <v>41616</v>
      </c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58">
        <v>0</v>
      </c>
      <c r="I78" s="129">
        <v>18</v>
      </c>
      <c r="J78" s="42" t="s">
        <v>35</v>
      </c>
      <c r="M78" s="65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59">
        <v>0</v>
      </c>
      <c r="I79" s="129">
        <v>20</v>
      </c>
      <c r="J79" s="42" t="s">
        <v>37</v>
      </c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0">
        <v>0</v>
      </c>
      <c r="I80" s="129">
        <v>21</v>
      </c>
      <c r="J80" s="42" t="s">
        <v>107</v>
      </c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58">
        <v>0</v>
      </c>
      <c r="I81" s="129">
        <v>22</v>
      </c>
      <c r="J81" s="42" t="s">
        <v>39</v>
      </c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59">
        <v>0</v>
      </c>
      <c r="I82" s="129">
        <v>27</v>
      </c>
      <c r="J82" s="42" t="s">
        <v>44</v>
      </c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138">
        <v>0</v>
      </c>
      <c r="I83" s="129">
        <v>28</v>
      </c>
      <c r="J83" s="42" t="s">
        <v>45</v>
      </c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59">
        <v>0</v>
      </c>
      <c r="I84" s="129">
        <v>29</v>
      </c>
      <c r="J84" s="42" t="s">
        <v>79</v>
      </c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138">
        <v>0</v>
      </c>
      <c r="I85" s="129">
        <v>30</v>
      </c>
      <c r="J85" s="42" t="s">
        <v>47</v>
      </c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59">
        <v>0</v>
      </c>
      <c r="I86" s="129">
        <v>32</v>
      </c>
      <c r="J86" s="42" t="s">
        <v>49</v>
      </c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59">
        <v>0</v>
      </c>
      <c r="I87" s="129">
        <v>35</v>
      </c>
      <c r="J87" s="42" t="s">
        <v>50</v>
      </c>
      <c r="Q87" s="1"/>
      <c r="R87" s="64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59">
        <v>0</v>
      </c>
      <c r="I88" s="129">
        <v>37</v>
      </c>
      <c r="J88" s="42" t="s">
        <v>51</v>
      </c>
      <c r="Q88" s="1"/>
      <c r="R88" s="64"/>
      <c r="S88" s="39"/>
      <c r="T88" s="39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138">
        <v>0</v>
      </c>
      <c r="I89" s="129">
        <v>39</v>
      </c>
      <c r="J89" s="42" t="s">
        <v>53</v>
      </c>
      <c r="Q89" s="1"/>
      <c r="R89" s="64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87">
        <f>SUM(H50:H89)</f>
        <v>41616</v>
      </c>
      <c r="I90" s="129"/>
      <c r="J90" s="5" t="s">
        <v>72</v>
      </c>
      <c r="Q90" s="1"/>
      <c r="R90" s="168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68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68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68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68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68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28" t="s">
        <v>201</v>
      </c>
      <c r="I1" t="s">
        <v>73</v>
      </c>
      <c r="J1" s="62"/>
      <c r="K1" s="1"/>
      <c r="L1" s="63"/>
      <c r="N1" s="63"/>
      <c r="O1" s="64"/>
      <c r="Q1" s="1"/>
      <c r="R1" s="16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392" t="s">
        <v>218</v>
      </c>
      <c r="I2" s="5"/>
      <c r="J2" s="397" t="s">
        <v>201</v>
      </c>
      <c r="K2" s="127"/>
      <c r="L2" s="384" t="s">
        <v>219</v>
      </c>
      <c r="N2" s="64"/>
      <c r="O2" s="2"/>
      <c r="Q2" s="1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30" ht="13.5" customHeight="1">
      <c r="H3" s="28" t="s">
        <v>199</v>
      </c>
      <c r="I3" s="5"/>
      <c r="J3" s="240" t="s">
        <v>21</v>
      </c>
      <c r="K3" s="127"/>
      <c r="L3" s="147" t="s">
        <v>199</v>
      </c>
      <c r="N3" s="64"/>
      <c r="O3" s="2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39">
        <v>57388</v>
      </c>
      <c r="I4" s="129">
        <v>33</v>
      </c>
      <c r="J4" s="328" t="s">
        <v>0</v>
      </c>
      <c r="K4" s="191">
        <f>SUM(I4)</f>
        <v>33</v>
      </c>
      <c r="L4" s="343">
        <v>56530</v>
      </c>
      <c r="M4" s="148"/>
      <c r="N4" s="145"/>
      <c r="O4" s="2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38">
        <v>20960</v>
      </c>
      <c r="I5" s="129">
        <v>34</v>
      </c>
      <c r="J5" s="328" t="s">
        <v>1</v>
      </c>
      <c r="K5" s="191">
        <f aca="true" t="shared" si="0" ref="K5:K13">SUM(I5)</f>
        <v>34</v>
      </c>
      <c r="L5" s="373">
        <v>17678</v>
      </c>
      <c r="M5" s="148"/>
      <c r="N5" s="145"/>
      <c r="O5" s="2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38">
        <v>18022</v>
      </c>
      <c r="I6" s="129">
        <v>40</v>
      </c>
      <c r="J6" s="328" t="s">
        <v>2</v>
      </c>
      <c r="K6" s="191">
        <f t="shared" si="0"/>
        <v>40</v>
      </c>
      <c r="L6" s="373">
        <v>17122</v>
      </c>
      <c r="M6" s="148"/>
      <c r="N6" s="140"/>
      <c r="O6" s="2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38">
        <v>8158</v>
      </c>
      <c r="I7" s="129">
        <v>13</v>
      </c>
      <c r="J7" s="328" t="s">
        <v>7</v>
      </c>
      <c r="K7" s="191">
        <f t="shared" si="0"/>
        <v>13</v>
      </c>
      <c r="L7" s="373">
        <v>8876</v>
      </c>
      <c r="M7" s="148"/>
      <c r="O7" s="2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38">
        <v>6309</v>
      </c>
      <c r="I8" s="129">
        <v>25</v>
      </c>
      <c r="J8" s="328" t="s">
        <v>42</v>
      </c>
      <c r="K8" s="191">
        <f t="shared" si="0"/>
        <v>25</v>
      </c>
      <c r="L8" s="373">
        <v>6372</v>
      </c>
      <c r="M8" s="148"/>
      <c r="N8" s="145"/>
      <c r="O8" s="2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38">
        <v>6009</v>
      </c>
      <c r="I9" s="129">
        <v>24</v>
      </c>
      <c r="J9" s="328" t="s">
        <v>41</v>
      </c>
      <c r="K9" s="191">
        <f t="shared" si="0"/>
        <v>24</v>
      </c>
      <c r="L9" s="373">
        <v>6445</v>
      </c>
      <c r="M9" s="148"/>
      <c r="O9" s="2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38">
        <v>3073</v>
      </c>
      <c r="I10" s="129">
        <v>12</v>
      </c>
      <c r="J10" s="328" t="s">
        <v>31</v>
      </c>
      <c r="K10" s="191">
        <f t="shared" si="0"/>
        <v>12</v>
      </c>
      <c r="L10" s="373">
        <v>1866</v>
      </c>
      <c r="M10" s="148"/>
      <c r="O10" s="2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38">
        <v>2985</v>
      </c>
      <c r="I11" s="129">
        <v>14</v>
      </c>
      <c r="J11" s="328" t="s">
        <v>32</v>
      </c>
      <c r="K11" s="191">
        <f t="shared" si="0"/>
        <v>14</v>
      </c>
      <c r="L11" s="373">
        <v>3124</v>
      </c>
      <c r="M11" s="148"/>
      <c r="O11" s="2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38">
        <v>2094</v>
      </c>
      <c r="I12" s="129">
        <v>26</v>
      </c>
      <c r="J12" s="328" t="s">
        <v>43</v>
      </c>
      <c r="K12" s="191">
        <f t="shared" si="0"/>
        <v>26</v>
      </c>
      <c r="L12" s="373">
        <v>1969</v>
      </c>
      <c r="M12" s="148"/>
      <c r="O12" s="1"/>
      <c r="Q12" s="1"/>
      <c r="R12" s="64"/>
      <c r="S12" s="31"/>
      <c r="T12" s="31"/>
      <c r="U12" s="141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06">
        <v>1823</v>
      </c>
      <c r="I13" s="222">
        <v>22</v>
      </c>
      <c r="J13" s="333" t="s">
        <v>39</v>
      </c>
      <c r="K13" s="393">
        <f t="shared" si="0"/>
        <v>22</v>
      </c>
      <c r="L13" s="344">
        <v>1326</v>
      </c>
      <c r="M13" s="149"/>
      <c r="N13" s="150"/>
      <c r="O13" s="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38">
        <v>1386</v>
      </c>
      <c r="I14" s="192">
        <v>20</v>
      </c>
      <c r="J14" s="416" t="s">
        <v>37</v>
      </c>
      <c r="K14" s="127" t="s">
        <v>9</v>
      </c>
      <c r="L14" s="396">
        <v>129598</v>
      </c>
      <c r="N14" s="64"/>
      <c r="O14" s="1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38">
        <v>1261</v>
      </c>
      <c r="I15" s="129">
        <v>31</v>
      </c>
      <c r="J15" s="328" t="s">
        <v>48</v>
      </c>
      <c r="K15" s="68"/>
      <c r="L15" s="31"/>
      <c r="N15" s="72"/>
      <c r="O15" s="1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38">
        <v>1077</v>
      </c>
      <c r="I16" s="129">
        <v>36</v>
      </c>
      <c r="J16" s="328" t="s">
        <v>5</v>
      </c>
      <c r="K16" s="68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38">
        <v>1034</v>
      </c>
      <c r="I17" s="129">
        <v>9</v>
      </c>
      <c r="J17" s="328" t="s">
        <v>28</v>
      </c>
      <c r="K17" s="61"/>
      <c r="L17" s="3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193">
        <v>809</v>
      </c>
      <c r="I18" s="129">
        <v>21</v>
      </c>
      <c r="J18" s="328" t="s">
        <v>38</v>
      </c>
      <c r="K18" s="61"/>
      <c r="L18" s="31"/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39">
        <v>671</v>
      </c>
      <c r="I19" s="129">
        <v>17</v>
      </c>
      <c r="J19" s="328" t="s">
        <v>34</v>
      </c>
      <c r="K19" s="1"/>
      <c r="L19" s="72" t="s">
        <v>105</v>
      </c>
      <c r="M19" s="144" t="s">
        <v>93</v>
      </c>
      <c r="N19" s="57" t="s">
        <v>113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38">
        <v>618</v>
      </c>
      <c r="I20" s="129">
        <v>38</v>
      </c>
      <c r="J20" s="328" t="s">
        <v>52</v>
      </c>
      <c r="K20" s="191">
        <f>SUM(I4)</f>
        <v>33</v>
      </c>
      <c r="L20" s="328" t="s">
        <v>0</v>
      </c>
      <c r="M20" s="338">
        <v>54723</v>
      </c>
      <c r="N20" s="139">
        <f>SUM(H4)</f>
        <v>57388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2" t="s">
        <v>60</v>
      </c>
      <c r="B21" s="83" t="s">
        <v>77</v>
      </c>
      <c r="C21" s="83" t="s">
        <v>209</v>
      </c>
      <c r="D21" s="83" t="s">
        <v>195</v>
      </c>
      <c r="E21" s="83" t="s">
        <v>75</v>
      </c>
      <c r="F21" s="83" t="s">
        <v>74</v>
      </c>
      <c r="G21" s="84" t="s">
        <v>76</v>
      </c>
      <c r="H21" s="138">
        <v>439</v>
      </c>
      <c r="I21" s="129">
        <v>6</v>
      </c>
      <c r="J21" s="328" t="s">
        <v>25</v>
      </c>
      <c r="K21" s="191">
        <f aca="true" t="shared" si="1" ref="K21:K29">SUM(I5)</f>
        <v>34</v>
      </c>
      <c r="L21" s="328" t="s">
        <v>1</v>
      </c>
      <c r="M21" s="339">
        <v>18489</v>
      </c>
      <c r="N21" s="139">
        <f aca="true" t="shared" si="2" ref="N21:N29">SUM(H5)</f>
        <v>20960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5">
        <v>1</v>
      </c>
      <c r="B22" s="328" t="s">
        <v>0</v>
      </c>
      <c r="C22" s="58">
        <f>SUM(H4)</f>
        <v>57388</v>
      </c>
      <c r="D22" s="151">
        <f>SUM(L4)</f>
        <v>56530</v>
      </c>
      <c r="E22" s="79">
        <f aca="true" t="shared" si="3" ref="E22:E31">SUM(N20/M20*100)</f>
        <v>104.86998154340954</v>
      </c>
      <c r="F22" s="73">
        <f aca="true" t="shared" si="4" ref="F22:F32">SUM(C22/D22*100)</f>
        <v>101.51777817088272</v>
      </c>
      <c r="G22" s="86"/>
      <c r="H22" s="138">
        <v>350</v>
      </c>
      <c r="I22" s="129">
        <v>2</v>
      </c>
      <c r="J22" s="328" t="s">
        <v>6</v>
      </c>
      <c r="K22" s="191">
        <f t="shared" si="1"/>
        <v>40</v>
      </c>
      <c r="L22" s="328" t="s">
        <v>2</v>
      </c>
      <c r="M22" s="339">
        <v>21963</v>
      </c>
      <c r="N22" s="139">
        <f t="shared" si="2"/>
        <v>18022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5">
        <v>2</v>
      </c>
      <c r="B23" s="328" t="s">
        <v>1</v>
      </c>
      <c r="C23" s="58">
        <f aca="true" t="shared" si="5" ref="C23:C31">SUM(H5)</f>
        <v>20960</v>
      </c>
      <c r="D23" s="151">
        <f aca="true" t="shared" si="6" ref="D23:D31">SUM(L5)</f>
        <v>17678</v>
      </c>
      <c r="E23" s="79">
        <f t="shared" si="3"/>
        <v>113.36470333711937</v>
      </c>
      <c r="F23" s="73">
        <f t="shared" si="4"/>
        <v>118.56544858015612</v>
      </c>
      <c r="G23" s="86"/>
      <c r="H23" s="138">
        <v>238</v>
      </c>
      <c r="I23" s="129">
        <v>32</v>
      </c>
      <c r="J23" s="328" t="s">
        <v>49</v>
      </c>
      <c r="K23" s="191">
        <f t="shared" si="1"/>
        <v>13</v>
      </c>
      <c r="L23" s="328" t="s">
        <v>7</v>
      </c>
      <c r="M23" s="339">
        <v>8174</v>
      </c>
      <c r="N23" s="139">
        <f t="shared" si="2"/>
        <v>8158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5">
        <v>3</v>
      </c>
      <c r="B24" s="328" t="s">
        <v>2</v>
      </c>
      <c r="C24" s="58">
        <f t="shared" si="5"/>
        <v>18022</v>
      </c>
      <c r="D24" s="151">
        <f t="shared" si="6"/>
        <v>17122</v>
      </c>
      <c r="E24" s="79">
        <f t="shared" si="3"/>
        <v>82.05618540272276</v>
      </c>
      <c r="F24" s="73">
        <f t="shared" si="4"/>
        <v>105.25639528092512</v>
      </c>
      <c r="G24" s="86"/>
      <c r="H24" s="138">
        <v>193</v>
      </c>
      <c r="I24" s="129">
        <v>1</v>
      </c>
      <c r="J24" s="328" t="s">
        <v>4</v>
      </c>
      <c r="K24" s="191">
        <f t="shared" si="1"/>
        <v>25</v>
      </c>
      <c r="L24" s="328" t="s">
        <v>42</v>
      </c>
      <c r="M24" s="339">
        <v>5879</v>
      </c>
      <c r="N24" s="139">
        <f t="shared" si="2"/>
        <v>6309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5">
        <v>4</v>
      </c>
      <c r="B25" s="328" t="s">
        <v>7</v>
      </c>
      <c r="C25" s="58">
        <f t="shared" si="5"/>
        <v>8158</v>
      </c>
      <c r="D25" s="151">
        <f t="shared" si="6"/>
        <v>8876</v>
      </c>
      <c r="E25" s="79">
        <f t="shared" si="3"/>
        <v>99.804257401517</v>
      </c>
      <c r="F25" s="73">
        <f t="shared" si="4"/>
        <v>91.91077061739522</v>
      </c>
      <c r="G25" s="86"/>
      <c r="H25" s="138">
        <v>120</v>
      </c>
      <c r="I25" s="129">
        <v>18</v>
      </c>
      <c r="J25" s="328" t="s">
        <v>35</v>
      </c>
      <c r="K25" s="191">
        <f t="shared" si="1"/>
        <v>24</v>
      </c>
      <c r="L25" s="328" t="s">
        <v>41</v>
      </c>
      <c r="M25" s="339">
        <v>6896</v>
      </c>
      <c r="N25" s="139">
        <f t="shared" si="2"/>
        <v>6009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5">
        <v>5</v>
      </c>
      <c r="B26" s="328" t="s">
        <v>42</v>
      </c>
      <c r="C26" s="58">
        <f t="shared" si="5"/>
        <v>6309</v>
      </c>
      <c r="D26" s="151">
        <f t="shared" si="6"/>
        <v>6372</v>
      </c>
      <c r="E26" s="79">
        <f t="shared" si="3"/>
        <v>107.31416907637352</v>
      </c>
      <c r="F26" s="73">
        <f t="shared" si="4"/>
        <v>99.01129943502825</v>
      </c>
      <c r="G26" s="96"/>
      <c r="H26" s="138">
        <v>111</v>
      </c>
      <c r="I26" s="129">
        <v>11</v>
      </c>
      <c r="J26" s="328" t="s">
        <v>30</v>
      </c>
      <c r="K26" s="191">
        <f t="shared" si="1"/>
        <v>12</v>
      </c>
      <c r="L26" s="328" t="s">
        <v>31</v>
      </c>
      <c r="M26" s="339">
        <v>1989</v>
      </c>
      <c r="N26" s="139">
        <f t="shared" si="2"/>
        <v>3073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5">
        <v>6</v>
      </c>
      <c r="B27" s="328" t="s">
        <v>41</v>
      </c>
      <c r="C27" s="58">
        <f t="shared" si="5"/>
        <v>6009</v>
      </c>
      <c r="D27" s="151">
        <f t="shared" si="6"/>
        <v>6445</v>
      </c>
      <c r="E27" s="79">
        <f t="shared" si="3"/>
        <v>87.13747099767981</v>
      </c>
      <c r="F27" s="73">
        <f t="shared" si="4"/>
        <v>93.23506594259115</v>
      </c>
      <c r="G27" s="100"/>
      <c r="H27" s="138">
        <v>101</v>
      </c>
      <c r="I27" s="129">
        <v>29</v>
      </c>
      <c r="J27" s="328" t="s">
        <v>187</v>
      </c>
      <c r="K27" s="191">
        <f t="shared" si="1"/>
        <v>14</v>
      </c>
      <c r="L27" s="328" t="s">
        <v>32</v>
      </c>
      <c r="M27" s="339">
        <v>2497</v>
      </c>
      <c r="N27" s="139">
        <f t="shared" si="2"/>
        <v>2985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5">
        <v>7</v>
      </c>
      <c r="B28" s="328" t="s">
        <v>31</v>
      </c>
      <c r="C28" s="58">
        <f t="shared" si="5"/>
        <v>3073</v>
      </c>
      <c r="D28" s="151">
        <f t="shared" si="6"/>
        <v>1866</v>
      </c>
      <c r="E28" s="79">
        <f t="shared" si="3"/>
        <v>154.49974861739568</v>
      </c>
      <c r="F28" s="73">
        <f t="shared" si="4"/>
        <v>164.6838156484459</v>
      </c>
      <c r="G28" s="86"/>
      <c r="H28" s="138">
        <v>29</v>
      </c>
      <c r="I28" s="129">
        <v>15</v>
      </c>
      <c r="J28" s="328" t="s">
        <v>33</v>
      </c>
      <c r="K28" s="191">
        <f t="shared" si="1"/>
        <v>26</v>
      </c>
      <c r="L28" s="328" t="s">
        <v>43</v>
      </c>
      <c r="M28" s="339">
        <v>1738</v>
      </c>
      <c r="N28" s="139">
        <f t="shared" si="2"/>
        <v>2094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5">
        <v>8</v>
      </c>
      <c r="B29" s="328" t="s">
        <v>32</v>
      </c>
      <c r="C29" s="58">
        <f t="shared" si="5"/>
        <v>2985</v>
      </c>
      <c r="D29" s="151">
        <f t="shared" si="6"/>
        <v>3124</v>
      </c>
      <c r="E29" s="79">
        <f t="shared" si="3"/>
        <v>119.5434521425711</v>
      </c>
      <c r="F29" s="73">
        <f t="shared" si="4"/>
        <v>95.550576184379</v>
      </c>
      <c r="G29" s="97"/>
      <c r="H29" s="138">
        <v>16</v>
      </c>
      <c r="I29" s="129">
        <v>16</v>
      </c>
      <c r="J29" s="328" t="s">
        <v>3</v>
      </c>
      <c r="K29" s="393">
        <f t="shared" si="1"/>
        <v>22</v>
      </c>
      <c r="L29" s="333" t="s">
        <v>39</v>
      </c>
      <c r="M29" s="394">
        <v>1018</v>
      </c>
      <c r="N29" s="139">
        <f t="shared" si="2"/>
        <v>1823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Bot="1" thickTop="1">
      <c r="A30" s="85">
        <v>9</v>
      </c>
      <c r="B30" s="328" t="s">
        <v>43</v>
      </c>
      <c r="C30" s="58">
        <f t="shared" si="5"/>
        <v>2094</v>
      </c>
      <c r="D30" s="151">
        <f t="shared" si="6"/>
        <v>1969</v>
      </c>
      <c r="E30" s="79">
        <f t="shared" si="3"/>
        <v>120.48331415420024</v>
      </c>
      <c r="F30" s="73">
        <f t="shared" si="4"/>
        <v>106.3484002031488</v>
      </c>
      <c r="G30" s="96"/>
      <c r="H30" s="138">
        <v>3</v>
      </c>
      <c r="I30" s="129">
        <v>39</v>
      </c>
      <c r="J30" s="328" t="s">
        <v>53</v>
      </c>
      <c r="K30" s="182"/>
      <c r="L30" s="333"/>
      <c r="M30" s="395">
        <v>132530</v>
      </c>
      <c r="N30" s="139">
        <f>SUM(H44)</f>
        <v>135278</v>
      </c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98">
        <v>10</v>
      </c>
      <c r="B31" s="333" t="s">
        <v>39</v>
      </c>
      <c r="C31" s="58">
        <f t="shared" si="5"/>
        <v>1823</v>
      </c>
      <c r="D31" s="151">
        <f t="shared" si="6"/>
        <v>1326</v>
      </c>
      <c r="E31" s="80">
        <f t="shared" si="3"/>
        <v>179.07662082514736</v>
      </c>
      <c r="F31" s="87">
        <f t="shared" si="4"/>
        <v>137.48114630467572</v>
      </c>
      <c r="G31" s="99"/>
      <c r="H31" s="138">
        <v>1</v>
      </c>
      <c r="I31" s="129">
        <v>23</v>
      </c>
      <c r="J31" s="328" t="s">
        <v>40</v>
      </c>
      <c r="K31" s="61"/>
      <c r="L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9"/>
      <c r="B32" s="90" t="s">
        <v>83</v>
      </c>
      <c r="C32" s="91">
        <f>SUM(H44)</f>
        <v>135278</v>
      </c>
      <c r="D32" s="91">
        <f>SUM(L14)</f>
        <v>129598</v>
      </c>
      <c r="E32" s="92">
        <f>SUM(N30/M30*100)</f>
        <v>102.07349279408436</v>
      </c>
      <c r="F32" s="87">
        <f t="shared" si="4"/>
        <v>104.38278368493341</v>
      </c>
      <c r="G32" s="95"/>
      <c r="H32" s="139">
        <v>0</v>
      </c>
      <c r="I32" s="129">
        <v>3</v>
      </c>
      <c r="J32" s="328" t="s">
        <v>22</v>
      </c>
      <c r="K32" s="61"/>
      <c r="L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38">
        <v>0</v>
      </c>
      <c r="I33" s="129">
        <v>4</v>
      </c>
      <c r="J33" s="328" t="s">
        <v>23</v>
      </c>
      <c r="K33" s="61"/>
      <c r="L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93">
        <v>0</v>
      </c>
      <c r="I34" s="129">
        <v>5</v>
      </c>
      <c r="J34" s="328" t="s">
        <v>24</v>
      </c>
      <c r="K34" s="61"/>
      <c r="L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39">
        <v>0</v>
      </c>
      <c r="I35" s="129">
        <v>7</v>
      </c>
      <c r="J35" s="328" t="s">
        <v>26</v>
      </c>
      <c r="K35" s="61"/>
      <c r="L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38">
        <v>0</v>
      </c>
      <c r="I36" s="129">
        <v>8</v>
      </c>
      <c r="J36" s="328" t="s">
        <v>27</v>
      </c>
      <c r="K36" s="61"/>
      <c r="L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38">
        <v>0</v>
      </c>
      <c r="I37" s="129">
        <v>10</v>
      </c>
      <c r="J37" s="328" t="s">
        <v>29</v>
      </c>
      <c r="K37" s="61"/>
      <c r="L37" s="31"/>
      <c r="Q37" s="1"/>
      <c r="R37" s="64"/>
      <c r="S37" s="31"/>
      <c r="T37" s="31"/>
      <c r="U37" s="31"/>
      <c r="V37" s="141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38">
        <v>0</v>
      </c>
      <c r="I38" s="129">
        <v>19</v>
      </c>
      <c r="J38" s="328" t="s">
        <v>36</v>
      </c>
      <c r="K38" s="61"/>
      <c r="L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38">
        <v>0</v>
      </c>
      <c r="I39" s="129">
        <v>27</v>
      </c>
      <c r="J39" s="328" t="s">
        <v>44</v>
      </c>
      <c r="K39" s="61"/>
      <c r="L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38">
        <v>0</v>
      </c>
      <c r="I40" s="129">
        <v>28</v>
      </c>
      <c r="J40" s="328" t="s">
        <v>45</v>
      </c>
      <c r="K40" s="61"/>
      <c r="L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38">
        <v>0</v>
      </c>
      <c r="I41" s="129">
        <v>30</v>
      </c>
      <c r="J41" s="328" t="s">
        <v>47</v>
      </c>
      <c r="K41" s="61"/>
      <c r="L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38">
        <v>0</v>
      </c>
      <c r="I42" s="129">
        <v>35</v>
      </c>
      <c r="J42" s="328" t="s">
        <v>50</v>
      </c>
      <c r="K42" s="61"/>
      <c r="L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38">
        <v>0</v>
      </c>
      <c r="I43" s="129">
        <v>37</v>
      </c>
      <c r="J43" s="328" t="s">
        <v>51</v>
      </c>
      <c r="K43" s="61"/>
      <c r="L43" s="31"/>
      <c r="Q43" s="1"/>
      <c r="R43" s="64"/>
      <c r="S43" s="39"/>
      <c r="T43" s="39"/>
      <c r="U43" s="39"/>
      <c r="V43" s="39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87">
        <f>SUM(H4:H43)</f>
        <v>135278</v>
      </c>
      <c r="I44" s="5"/>
      <c r="J44" s="327" t="s">
        <v>206</v>
      </c>
      <c r="K44" s="76"/>
      <c r="L44" s="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6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3"/>
      <c r="S46" s="162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9:30" ht="13.5" customHeight="1">
      <c r="I47" t="s">
        <v>73</v>
      </c>
      <c r="J47" s="62"/>
      <c r="K47" s="1"/>
      <c r="L47" s="63"/>
      <c r="N47" s="63"/>
      <c r="Q47" s="1"/>
      <c r="R47" s="64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399" t="s">
        <v>209</v>
      </c>
      <c r="I48" s="5"/>
      <c r="J48" s="386" t="s">
        <v>204</v>
      </c>
      <c r="K48" s="127"/>
      <c r="L48" s="410" t="s">
        <v>196</v>
      </c>
      <c r="N48" s="64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199</v>
      </c>
      <c r="I49" s="5"/>
      <c r="J49" s="240" t="s">
        <v>21</v>
      </c>
      <c r="K49" s="152"/>
      <c r="L49" s="146" t="s">
        <v>199</v>
      </c>
      <c r="N49" s="64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39">
        <v>106966</v>
      </c>
      <c r="I50" s="328">
        <v>17</v>
      </c>
      <c r="J50" s="327" t="s">
        <v>34</v>
      </c>
      <c r="K50" s="194">
        <f>SUM(I50)</f>
        <v>17</v>
      </c>
      <c r="L50" s="411">
        <v>8711</v>
      </c>
      <c r="M50" s="124"/>
      <c r="N50" s="64"/>
      <c r="O50" s="3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38">
        <v>28827</v>
      </c>
      <c r="I51" s="328">
        <v>16</v>
      </c>
      <c r="J51" s="327" t="s">
        <v>3</v>
      </c>
      <c r="K51" s="194">
        <f aca="true" t="shared" si="7" ref="K51:K59">SUM(I51)</f>
        <v>16</v>
      </c>
      <c r="L51" s="412">
        <v>60118</v>
      </c>
      <c r="M51" s="124"/>
      <c r="N51" s="64"/>
      <c r="O51" s="3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38">
        <v>20332</v>
      </c>
      <c r="I52" s="328">
        <v>36</v>
      </c>
      <c r="J52" s="327" t="s">
        <v>5</v>
      </c>
      <c r="K52" s="194">
        <f t="shared" si="7"/>
        <v>36</v>
      </c>
      <c r="L52" s="412">
        <v>15297</v>
      </c>
      <c r="M52" s="124"/>
      <c r="N52" s="64"/>
      <c r="O52" s="3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38">
        <v>19891</v>
      </c>
      <c r="I53" s="328">
        <v>38</v>
      </c>
      <c r="J53" s="327" t="s">
        <v>52</v>
      </c>
      <c r="K53" s="194">
        <f t="shared" si="7"/>
        <v>38</v>
      </c>
      <c r="L53" s="412">
        <v>9212</v>
      </c>
      <c r="M53" s="124"/>
      <c r="N53" s="64"/>
      <c r="O53" s="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2" t="s">
        <v>60</v>
      </c>
      <c r="B54" s="83" t="s">
        <v>77</v>
      </c>
      <c r="C54" s="83" t="s">
        <v>209</v>
      </c>
      <c r="D54" s="83" t="s">
        <v>195</v>
      </c>
      <c r="E54" s="83" t="s">
        <v>75</v>
      </c>
      <c r="F54" s="83" t="s">
        <v>74</v>
      </c>
      <c r="G54" s="84" t="s">
        <v>76</v>
      </c>
      <c r="H54" s="138">
        <v>11854</v>
      </c>
      <c r="I54" s="328">
        <v>26</v>
      </c>
      <c r="J54" s="327" t="s">
        <v>43</v>
      </c>
      <c r="K54" s="194">
        <f t="shared" si="7"/>
        <v>26</v>
      </c>
      <c r="L54" s="412">
        <v>37184</v>
      </c>
      <c r="M54" s="124"/>
      <c r="N54" s="64"/>
      <c r="O54" s="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5">
        <v>1</v>
      </c>
      <c r="B55" s="327" t="s">
        <v>34</v>
      </c>
      <c r="C55" s="58">
        <f>SUM(H50)</f>
        <v>106966</v>
      </c>
      <c r="D55" s="9">
        <f>SUM(L50)</f>
        <v>8711</v>
      </c>
      <c r="E55" s="73">
        <f>SUM(N66/M66*100)</f>
        <v>161.2147701582517</v>
      </c>
      <c r="F55" s="73">
        <f aca="true" t="shared" si="8" ref="F55:F65">SUM(C55/D55*100)</f>
        <v>1227.9416829296292</v>
      </c>
      <c r="G55" s="86"/>
      <c r="H55" s="138">
        <v>10866</v>
      </c>
      <c r="I55" s="328">
        <v>40</v>
      </c>
      <c r="J55" s="327" t="s">
        <v>2</v>
      </c>
      <c r="K55" s="194">
        <f t="shared" si="7"/>
        <v>40</v>
      </c>
      <c r="L55" s="412">
        <v>8487</v>
      </c>
      <c r="M55" s="124"/>
      <c r="N55" s="64"/>
      <c r="O55" s="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5">
        <v>2</v>
      </c>
      <c r="B56" s="327" t="s">
        <v>3</v>
      </c>
      <c r="C56" s="58">
        <f aca="true" t="shared" si="9" ref="C56:C64">SUM(H51)</f>
        <v>28827</v>
      </c>
      <c r="D56" s="9">
        <f aca="true" t="shared" si="10" ref="D56:D64">SUM(L51)</f>
        <v>60118</v>
      </c>
      <c r="E56" s="73">
        <f aca="true" t="shared" si="11" ref="E56:E65">SUM(N67/M67*100)</f>
        <v>100.54410379826307</v>
      </c>
      <c r="F56" s="73">
        <f t="shared" si="8"/>
        <v>47.950696962640144</v>
      </c>
      <c r="G56" s="86"/>
      <c r="H56" s="138">
        <v>9282</v>
      </c>
      <c r="I56" s="328">
        <v>24</v>
      </c>
      <c r="J56" s="327" t="s">
        <v>41</v>
      </c>
      <c r="K56" s="194">
        <f t="shared" si="7"/>
        <v>24</v>
      </c>
      <c r="L56" s="412">
        <v>9223</v>
      </c>
      <c r="M56" s="124"/>
      <c r="N56" s="64"/>
      <c r="O56" s="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5">
        <v>3</v>
      </c>
      <c r="B57" s="327" t="s">
        <v>5</v>
      </c>
      <c r="C57" s="58">
        <f t="shared" si="9"/>
        <v>20332</v>
      </c>
      <c r="D57" s="9">
        <f t="shared" si="10"/>
        <v>15297</v>
      </c>
      <c r="E57" s="73">
        <f t="shared" si="11"/>
        <v>97.5296205689068</v>
      </c>
      <c r="F57" s="73">
        <f t="shared" si="8"/>
        <v>132.9149506439171</v>
      </c>
      <c r="G57" s="86"/>
      <c r="H57" s="138">
        <v>6305</v>
      </c>
      <c r="I57" s="327">
        <v>25</v>
      </c>
      <c r="J57" s="327" t="s">
        <v>42</v>
      </c>
      <c r="K57" s="194">
        <f t="shared" si="7"/>
        <v>25</v>
      </c>
      <c r="L57" s="412">
        <v>1944</v>
      </c>
      <c r="M57" s="124"/>
      <c r="N57" s="64"/>
      <c r="O57" s="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5">
        <v>4</v>
      </c>
      <c r="B58" s="327" t="s">
        <v>52</v>
      </c>
      <c r="C58" s="58">
        <f t="shared" si="9"/>
        <v>19891</v>
      </c>
      <c r="D58" s="9">
        <f t="shared" si="10"/>
        <v>9212</v>
      </c>
      <c r="E58" s="73">
        <f t="shared" si="11"/>
        <v>106.67131442055022</v>
      </c>
      <c r="F58" s="73">
        <f t="shared" si="8"/>
        <v>215.9248805905341</v>
      </c>
      <c r="G58" s="86"/>
      <c r="H58" s="231">
        <v>6145</v>
      </c>
      <c r="I58" s="438">
        <v>35</v>
      </c>
      <c r="J58" s="331" t="s">
        <v>50</v>
      </c>
      <c r="K58" s="194">
        <f t="shared" si="7"/>
        <v>35</v>
      </c>
      <c r="L58" s="412">
        <v>3206</v>
      </c>
      <c r="M58" s="124"/>
      <c r="N58" s="64"/>
      <c r="O58" s="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5">
        <v>5</v>
      </c>
      <c r="B59" s="327" t="s">
        <v>43</v>
      </c>
      <c r="C59" s="58">
        <f t="shared" si="9"/>
        <v>11854</v>
      </c>
      <c r="D59" s="9">
        <f t="shared" si="10"/>
        <v>37184</v>
      </c>
      <c r="E59" s="73">
        <f t="shared" si="11"/>
        <v>103.81853214223156</v>
      </c>
      <c r="F59" s="73">
        <f t="shared" si="8"/>
        <v>31.879302925989673</v>
      </c>
      <c r="G59" s="96"/>
      <c r="H59" s="223">
        <v>4764</v>
      </c>
      <c r="I59" s="332">
        <v>1</v>
      </c>
      <c r="J59" s="332" t="s">
        <v>4</v>
      </c>
      <c r="K59" s="194">
        <f t="shared" si="7"/>
        <v>1</v>
      </c>
      <c r="L59" s="413">
        <v>6026</v>
      </c>
      <c r="M59" s="124"/>
      <c r="N59" s="64"/>
      <c r="O59" s="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5">
        <v>6</v>
      </c>
      <c r="B60" s="327" t="s">
        <v>2</v>
      </c>
      <c r="C60" s="58">
        <f t="shared" si="9"/>
        <v>10866</v>
      </c>
      <c r="D60" s="9">
        <f t="shared" si="10"/>
        <v>8487</v>
      </c>
      <c r="E60" s="73">
        <f t="shared" si="11"/>
        <v>95.93007857332039</v>
      </c>
      <c r="F60" s="73">
        <f t="shared" si="8"/>
        <v>128.0311063980205</v>
      </c>
      <c r="G60" s="86"/>
      <c r="H60" s="138">
        <v>4418</v>
      </c>
      <c r="I60" s="416">
        <v>37</v>
      </c>
      <c r="J60" s="377" t="s">
        <v>51</v>
      </c>
      <c r="K60" s="127" t="s">
        <v>9</v>
      </c>
      <c r="L60" s="414">
        <v>193013</v>
      </c>
      <c r="O60" s="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5">
        <v>7</v>
      </c>
      <c r="B61" s="327" t="s">
        <v>41</v>
      </c>
      <c r="C61" s="58">
        <f t="shared" si="9"/>
        <v>9282</v>
      </c>
      <c r="D61" s="9">
        <f t="shared" si="10"/>
        <v>9223</v>
      </c>
      <c r="E61" s="73">
        <f t="shared" si="11"/>
        <v>115.85122316525212</v>
      </c>
      <c r="F61" s="73">
        <f t="shared" si="8"/>
        <v>100.6397050851133</v>
      </c>
      <c r="G61" s="86"/>
      <c r="H61" s="138">
        <v>3979</v>
      </c>
      <c r="I61" s="328">
        <v>30</v>
      </c>
      <c r="J61" s="327" t="s">
        <v>197</v>
      </c>
      <c r="K61" s="68"/>
      <c r="L61" s="31"/>
      <c r="N61" s="72"/>
      <c r="O61" s="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5">
        <v>8</v>
      </c>
      <c r="B62" s="327" t="s">
        <v>42</v>
      </c>
      <c r="C62" s="58">
        <f t="shared" si="9"/>
        <v>6305</v>
      </c>
      <c r="D62" s="9">
        <f t="shared" si="10"/>
        <v>1944</v>
      </c>
      <c r="E62" s="73">
        <f t="shared" si="11"/>
        <v>109.44280506856447</v>
      </c>
      <c r="F62" s="73">
        <f t="shared" si="8"/>
        <v>324.3312757201646</v>
      </c>
      <c r="G62" s="97"/>
      <c r="H62" s="138">
        <v>3680</v>
      </c>
      <c r="I62" s="328">
        <v>14</v>
      </c>
      <c r="J62" s="327" t="s">
        <v>32</v>
      </c>
      <c r="K62" s="68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5">
        <v>9</v>
      </c>
      <c r="B63" s="331" t="s">
        <v>50</v>
      </c>
      <c r="C63" s="58">
        <f t="shared" si="9"/>
        <v>6145</v>
      </c>
      <c r="D63" s="9">
        <f t="shared" si="10"/>
        <v>3206</v>
      </c>
      <c r="E63" s="73">
        <f t="shared" si="11"/>
        <v>118.65224946900945</v>
      </c>
      <c r="F63" s="73">
        <f t="shared" si="8"/>
        <v>191.6718652526513</v>
      </c>
      <c r="G63" s="96"/>
      <c r="H63" s="138">
        <v>3277</v>
      </c>
      <c r="I63" s="328">
        <v>34</v>
      </c>
      <c r="J63" s="327" t="s">
        <v>1</v>
      </c>
      <c r="K63" s="61"/>
      <c r="L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98">
        <v>10</v>
      </c>
      <c r="B64" s="332" t="s">
        <v>4</v>
      </c>
      <c r="C64" s="58">
        <f t="shared" si="9"/>
        <v>4764</v>
      </c>
      <c r="D64" s="9">
        <f t="shared" si="10"/>
        <v>6026</v>
      </c>
      <c r="E64" s="81">
        <f t="shared" si="11"/>
        <v>80.71840054218909</v>
      </c>
      <c r="F64" s="81">
        <f t="shared" si="8"/>
        <v>79.05741785595751</v>
      </c>
      <c r="G64" s="99"/>
      <c r="H64" s="193">
        <v>3123</v>
      </c>
      <c r="I64" s="328">
        <v>33</v>
      </c>
      <c r="J64" s="327" t="s">
        <v>0</v>
      </c>
      <c r="K64" s="61"/>
      <c r="L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9"/>
      <c r="B65" s="90" t="s">
        <v>83</v>
      </c>
      <c r="C65" s="91">
        <f>SUM(H90)</f>
        <v>252064</v>
      </c>
      <c r="D65" s="91">
        <f>SUM(L60)</f>
        <v>193013</v>
      </c>
      <c r="E65" s="94">
        <f t="shared" si="11"/>
        <v>121.37601602527062</v>
      </c>
      <c r="F65" s="94">
        <f t="shared" si="8"/>
        <v>130.59431230020775</v>
      </c>
      <c r="G65" s="95"/>
      <c r="H65" s="139">
        <v>2132</v>
      </c>
      <c r="I65" s="327">
        <v>15</v>
      </c>
      <c r="J65" s="327" t="s">
        <v>33</v>
      </c>
      <c r="K65" s="1"/>
      <c r="L65" s="415" t="s">
        <v>204</v>
      </c>
      <c r="M65" s="235" t="s">
        <v>122</v>
      </c>
      <c r="N65" t="s">
        <v>113</v>
      </c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38">
        <v>1911</v>
      </c>
      <c r="I66" s="327">
        <v>39</v>
      </c>
      <c r="J66" s="327" t="s">
        <v>53</v>
      </c>
      <c r="K66" s="185">
        <f>SUM(I50)</f>
        <v>17</v>
      </c>
      <c r="L66" s="327" t="s">
        <v>34</v>
      </c>
      <c r="M66" s="347">
        <v>66350</v>
      </c>
      <c r="N66" s="139">
        <f>SUM(H50)</f>
        <v>106966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38">
        <v>1842</v>
      </c>
      <c r="I67" s="328">
        <v>29</v>
      </c>
      <c r="J67" s="327" t="s">
        <v>187</v>
      </c>
      <c r="K67" s="185">
        <f aca="true" t="shared" si="12" ref="K67:K75">SUM(I51)</f>
        <v>16</v>
      </c>
      <c r="L67" s="327" t="s">
        <v>3</v>
      </c>
      <c r="M67" s="348">
        <v>28671</v>
      </c>
      <c r="N67" s="139">
        <f aca="true" t="shared" si="13" ref="N67:N75">SUM(H51)</f>
        <v>28827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1"/>
      <c r="D68" s="1"/>
      <c r="H68" s="138">
        <v>938</v>
      </c>
      <c r="I68" s="327">
        <v>9</v>
      </c>
      <c r="J68" s="327" t="s">
        <v>28</v>
      </c>
      <c r="K68" s="185">
        <f t="shared" si="12"/>
        <v>36</v>
      </c>
      <c r="L68" s="327" t="s">
        <v>5</v>
      </c>
      <c r="M68" s="348">
        <v>20847</v>
      </c>
      <c r="N68" s="139">
        <f t="shared" si="13"/>
        <v>20332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38">
        <v>331</v>
      </c>
      <c r="I69" s="327">
        <v>13</v>
      </c>
      <c r="J69" s="327" t="s">
        <v>7</v>
      </c>
      <c r="K69" s="185">
        <f t="shared" si="12"/>
        <v>38</v>
      </c>
      <c r="L69" s="327" t="s">
        <v>52</v>
      </c>
      <c r="M69" s="348">
        <v>18647</v>
      </c>
      <c r="N69" s="139">
        <f t="shared" si="13"/>
        <v>19891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38">
        <v>276</v>
      </c>
      <c r="I70" s="327">
        <v>28</v>
      </c>
      <c r="J70" s="327" t="s">
        <v>45</v>
      </c>
      <c r="K70" s="185">
        <f t="shared" si="12"/>
        <v>26</v>
      </c>
      <c r="L70" s="327" t="s">
        <v>43</v>
      </c>
      <c r="M70" s="348">
        <v>11418</v>
      </c>
      <c r="N70" s="139">
        <f t="shared" si="13"/>
        <v>11854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38">
        <v>246</v>
      </c>
      <c r="I71" s="327">
        <v>22</v>
      </c>
      <c r="J71" s="327" t="s">
        <v>39</v>
      </c>
      <c r="K71" s="185">
        <f t="shared" si="12"/>
        <v>40</v>
      </c>
      <c r="L71" s="327" t="s">
        <v>2</v>
      </c>
      <c r="M71" s="348">
        <v>11327</v>
      </c>
      <c r="N71" s="139">
        <f t="shared" si="13"/>
        <v>10866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38">
        <v>221</v>
      </c>
      <c r="I72" s="327">
        <v>27</v>
      </c>
      <c r="J72" s="327" t="s">
        <v>44</v>
      </c>
      <c r="K72" s="185">
        <f t="shared" si="12"/>
        <v>24</v>
      </c>
      <c r="L72" s="327" t="s">
        <v>41</v>
      </c>
      <c r="M72" s="348">
        <v>8012</v>
      </c>
      <c r="N72" s="139">
        <f t="shared" si="13"/>
        <v>9282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38">
        <v>159</v>
      </c>
      <c r="I73" s="327">
        <v>32</v>
      </c>
      <c r="J73" s="327" t="s">
        <v>49</v>
      </c>
      <c r="K73" s="185">
        <f t="shared" si="12"/>
        <v>25</v>
      </c>
      <c r="L73" s="327" t="s">
        <v>42</v>
      </c>
      <c r="M73" s="348">
        <v>5761</v>
      </c>
      <c r="N73" s="139">
        <f t="shared" si="13"/>
        <v>6305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38">
        <v>130</v>
      </c>
      <c r="I74" s="327">
        <v>21</v>
      </c>
      <c r="J74" s="327" t="s">
        <v>38</v>
      </c>
      <c r="K74" s="185">
        <f t="shared" si="12"/>
        <v>35</v>
      </c>
      <c r="L74" s="331" t="s">
        <v>50</v>
      </c>
      <c r="M74" s="348">
        <v>5179</v>
      </c>
      <c r="N74" s="139">
        <f t="shared" si="13"/>
        <v>6145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38">
        <v>86</v>
      </c>
      <c r="I75" s="327">
        <v>3</v>
      </c>
      <c r="J75" s="327" t="s">
        <v>22</v>
      </c>
      <c r="K75" s="185">
        <f t="shared" si="12"/>
        <v>1</v>
      </c>
      <c r="L75" s="332" t="s">
        <v>4</v>
      </c>
      <c r="M75" s="349">
        <v>5902</v>
      </c>
      <c r="N75" s="139">
        <f t="shared" si="13"/>
        <v>4764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8:30" ht="13.5" customHeight="1" thickBot="1">
      <c r="H76" s="138">
        <v>49</v>
      </c>
      <c r="I76" s="327">
        <v>4</v>
      </c>
      <c r="J76" s="327" t="s">
        <v>23</v>
      </c>
      <c r="K76" s="5"/>
      <c r="L76" s="332" t="s">
        <v>226</v>
      </c>
      <c r="M76" s="350">
        <v>207672</v>
      </c>
      <c r="N76" s="346">
        <f>SUM(H90)</f>
        <v>252064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38">
        <v>28</v>
      </c>
      <c r="I77" s="327">
        <v>23</v>
      </c>
      <c r="J77" s="327" t="s">
        <v>40</v>
      </c>
      <c r="K77" s="61"/>
      <c r="L77" s="31"/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39">
        <v>3</v>
      </c>
      <c r="I78" s="327">
        <v>11</v>
      </c>
      <c r="J78" s="327" t="s">
        <v>30</v>
      </c>
      <c r="K78" s="61"/>
      <c r="L78" s="31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38">
        <v>3</v>
      </c>
      <c r="I79" s="327">
        <v>20</v>
      </c>
      <c r="J79" s="327" t="s">
        <v>37</v>
      </c>
      <c r="K79" s="61"/>
      <c r="L79" s="31"/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193">
        <v>0</v>
      </c>
      <c r="I80" s="327">
        <v>2</v>
      </c>
      <c r="J80" s="327" t="s">
        <v>6</v>
      </c>
      <c r="K80" s="61"/>
      <c r="L80" s="31"/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39">
        <v>0</v>
      </c>
      <c r="I81" s="327">
        <v>5</v>
      </c>
      <c r="J81" s="327" t="s">
        <v>24</v>
      </c>
      <c r="K81" s="61"/>
      <c r="L81" s="31"/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38">
        <v>0</v>
      </c>
      <c r="I82" s="327">
        <v>6</v>
      </c>
      <c r="J82" s="327" t="s">
        <v>25</v>
      </c>
      <c r="K82" s="61"/>
      <c r="L82" s="31"/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38">
        <v>0</v>
      </c>
      <c r="I83" s="327">
        <v>7</v>
      </c>
      <c r="J83" s="327" t="s">
        <v>26</v>
      </c>
      <c r="K83" s="61"/>
      <c r="L83" s="31"/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38">
        <v>0</v>
      </c>
      <c r="I84" s="327">
        <v>8</v>
      </c>
      <c r="J84" s="327" t="s">
        <v>27</v>
      </c>
      <c r="K84" s="61"/>
      <c r="L84" s="31"/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38">
        <v>0</v>
      </c>
      <c r="I85" s="327">
        <v>10</v>
      </c>
      <c r="J85" s="327" t="s">
        <v>29</v>
      </c>
      <c r="K85" s="61"/>
      <c r="L85" s="31"/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38">
        <v>0</v>
      </c>
      <c r="I86" s="328">
        <v>12</v>
      </c>
      <c r="J86" s="328" t="s">
        <v>31</v>
      </c>
      <c r="K86" s="61"/>
      <c r="L86" s="31"/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38">
        <v>0</v>
      </c>
      <c r="I87" s="327">
        <v>18</v>
      </c>
      <c r="J87" s="327" t="s">
        <v>35</v>
      </c>
      <c r="K87" s="61"/>
      <c r="L87" s="31"/>
      <c r="Q87" s="1"/>
      <c r="R87" s="64"/>
      <c r="S87" s="39"/>
      <c r="T87" s="39"/>
      <c r="U87" s="39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38">
        <v>0</v>
      </c>
      <c r="I88" s="327">
        <v>19</v>
      </c>
      <c r="J88" s="327" t="s">
        <v>36</v>
      </c>
      <c r="K88" s="61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38">
        <v>0</v>
      </c>
      <c r="I89" s="327">
        <v>31</v>
      </c>
      <c r="J89" s="327" t="s">
        <v>48</v>
      </c>
      <c r="K89" s="61"/>
      <c r="L89" s="31"/>
    </row>
    <row r="90" spans="8:12" ht="13.5" customHeight="1">
      <c r="H90" s="187">
        <f>SUM(H50:H89)</f>
        <v>252064</v>
      </c>
      <c r="I90" s="5"/>
      <c r="J90" s="10" t="s">
        <v>72</v>
      </c>
      <c r="K90" s="76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61" t="s">
        <v>237</v>
      </c>
      <c r="B1" s="461"/>
      <c r="C1" s="461"/>
      <c r="D1" s="461"/>
      <c r="E1" s="461"/>
      <c r="F1" s="461"/>
      <c r="G1" s="461"/>
      <c r="I1" s="158" t="s">
        <v>99</v>
      </c>
    </row>
    <row r="2" spans="1:12" ht="13.5">
      <c r="A2" s="1"/>
      <c r="B2" s="1"/>
      <c r="C2" s="1"/>
      <c r="D2" s="1"/>
      <c r="E2" s="1"/>
      <c r="F2" s="1"/>
      <c r="G2" s="1"/>
      <c r="I2" s="237" t="s">
        <v>209</v>
      </c>
      <c r="J2" s="237" t="s">
        <v>220</v>
      </c>
      <c r="K2" s="234" t="s">
        <v>195</v>
      </c>
      <c r="L2" s="234" t="s">
        <v>221</v>
      </c>
    </row>
    <row r="3" spans="9:12" ht="13.5">
      <c r="I3" s="42" t="s">
        <v>117</v>
      </c>
      <c r="J3" s="186">
        <v>229688</v>
      </c>
      <c r="K3" s="42" t="s">
        <v>117</v>
      </c>
      <c r="L3" s="198">
        <v>235986</v>
      </c>
    </row>
    <row r="4" spans="9:12" ht="13.5">
      <c r="I4" s="42" t="s">
        <v>172</v>
      </c>
      <c r="J4" s="186">
        <v>111426</v>
      </c>
      <c r="K4" s="42" t="s">
        <v>172</v>
      </c>
      <c r="L4" s="198">
        <v>88678</v>
      </c>
    </row>
    <row r="5" spans="9:12" ht="13.5">
      <c r="I5" s="42" t="s">
        <v>167</v>
      </c>
      <c r="J5" s="186">
        <v>91388</v>
      </c>
      <c r="K5" s="42" t="s">
        <v>167</v>
      </c>
      <c r="L5" s="198">
        <v>82261</v>
      </c>
    </row>
    <row r="6" spans="9:12" ht="13.5">
      <c r="I6" s="42" t="s">
        <v>170</v>
      </c>
      <c r="J6" s="186">
        <v>81350</v>
      </c>
      <c r="K6" s="42" t="s">
        <v>170</v>
      </c>
      <c r="L6" s="198">
        <v>83919</v>
      </c>
    </row>
    <row r="7" spans="9:12" ht="13.5">
      <c r="I7" s="42" t="s">
        <v>120</v>
      </c>
      <c r="J7" s="186">
        <v>71131</v>
      </c>
      <c r="K7" s="42" t="s">
        <v>120</v>
      </c>
      <c r="L7" s="198">
        <v>66583</v>
      </c>
    </row>
    <row r="8" spans="9:12" ht="13.5">
      <c r="I8" s="42" t="s">
        <v>169</v>
      </c>
      <c r="J8" s="186">
        <v>65591</v>
      </c>
      <c r="K8" s="42" t="s">
        <v>169</v>
      </c>
      <c r="L8" s="198">
        <v>45724</v>
      </c>
    </row>
    <row r="9" spans="9:12" ht="13.5">
      <c r="I9" s="42" t="s">
        <v>185</v>
      </c>
      <c r="J9" s="186">
        <v>58730</v>
      </c>
      <c r="K9" s="42" t="s">
        <v>185</v>
      </c>
      <c r="L9" s="198">
        <v>51228</v>
      </c>
    </row>
    <row r="10" spans="9:12" ht="13.5">
      <c r="I10" s="5" t="s">
        <v>177</v>
      </c>
      <c r="J10" s="186">
        <v>50835</v>
      </c>
      <c r="K10" s="5" t="s">
        <v>177</v>
      </c>
      <c r="L10" s="198">
        <v>36773</v>
      </c>
    </row>
    <row r="11" spans="9:12" ht="13.5">
      <c r="I11" s="112" t="s">
        <v>175</v>
      </c>
      <c r="J11" s="186">
        <v>48648</v>
      </c>
      <c r="K11" s="112" t="s">
        <v>175</v>
      </c>
      <c r="L11" s="198">
        <v>37338</v>
      </c>
    </row>
    <row r="12" spans="9:12" ht="14.25" thickBot="1">
      <c r="I12" s="112" t="s">
        <v>184</v>
      </c>
      <c r="J12" s="195">
        <v>41258</v>
      </c>
      <c r="K12" s="112" t="s">
        <v>184</v>
      </c>
      <c r="L12" s="199">
        <v>37883</v>
      </c>
    </row>
    <row r="13" spans="1:12" ht="15.75" thickBot="1" thickTop="1">
      <c r="A13" s="44"/>
      <c r="B13" s="45"/>
      <c r="C13" s="34"/>
      <c r="D13" s="46"/>
      <c r="E13" s="47"/>
      <c r="F13" s="36"/>
      <c r="G13" s="36"/>
      <c r="I13" s="130" t="s">
        <v>8</v>
      </c>
      <c r="J13" s="201">
        <v>1200039</v>
      </c>
      <c r="K13" s="37" t="s">
        <v>19</v>
      </c>
      <c r="L13" s="203">
        <v>1095834</v>
      </c>
    </row>
    <row r="14" ht="14.25" thickTop="1"/>
    <row r="15" ht="13.5">
      <c r="I15" s="35"/>
    </row>
    <row r="16" spans="9:10" ht="13.5">
      <c r="I16" s="36"/>
      <c r="J16" s="8"/>
    </row>
    <row r="17" spans="9:12" ht="13.5">
      <c r="I17" s="38"/>
      <c r="J17" s="39"/>
      <c r="K17" s="1"/>
      <c r="L17" s="1"/>
    </row>
    <row r="18" spans="9:12" ht="13.5">
      <c r="I18" s="40"/>
      <c r="J18" s="2"/>
      <c r="K18" s="2"/>
      <c r="L18" s="22"/>
    </row>
    <row r="19" spans="9:13" ht="13.5">
      <c r="I19" s="40"/>
      <c r="J19" s="2"/>
      <c r="K19" s="2"/>
      <c r="L19" s="22"/>
      <c r="M19" s="8"/>
    </row>
    <row r="20" spans="9:13" ht="13.5">
      <c r="I20" s="40"/>
      <c r="J20" s="2"/>
      <c r="K20" s="2"/>
      <c r="L20" s="22"/>
      <c r="M20" s="8"/>
    </row>
    <row r="21" spans="9:12" ht="13.5">
      <c r="I21" s="40"/>
      <c r="J21" s="2"/>
      <c r="K21" s="2"/>
      <c r="L21" s="22"/>
    </row>
    <row r="22" spans="9:12" ht="14.25">
      <c r="I22" s="3" t="s">
        <v>10</v>
      </c>
      <c r="J22" s="4"/>
      <c r="L22" s="22"/>
    </row>
    <row r="23" spans="9:13" ht="13.5">
      <c r="I23" t="s">
        <v>220</v>
      </c>
      <c r="K23" t="s">
        <v>220</v>
      </c>
      <c r="L23" s="22" t="s">
        <v>93</v>
      </c>
      <c r="M23" s="8"/>
    </row>
    <row r="24" spans="9:14" ht="13.5">
      <c r="I24" s="186">
        <f>SUM(J3)</f>
        <v>229688</v>
      </c>
      <c r="J24" s="42" t="s">
        <v>117</v>
      </c>
      <c r="K24" s="186">
        <f>SUM(I24)</f>
        <v>229688</v>
      </c>
      <c r="L24" s="225">
        <v>230301</v>
      </c>
      <c r="M24" s="153"/>
      <c r="N24" s="1"/>
    </row>
    <row r="25" spans="9:14" ht="13.5">
      <c r="I25" s="186">
        <f aca="true" t="shared" si="0" ref="I25:I33">SUM(J4)</f>
        <v>111426</v>
      </c>
      <c r="J25" s="42" t="s">
        <v>172</v>
      </c>
      <c r="K25" s="186">
        <f aca="true" t="shared" si="1" ref="K25:K33">SUM(I25)</f>
        <v>111426</v>
      </c>
      <c r="L25" s="225">
        <v>105070</v>
      </c>
      <c r="M25" s="207"/>
      <c r="N25" s="1"/>
    </row>
    <row r="26" spans="9:14" ht="13.5">
      <c r="I26" s="186">
        <f t="shared" si="0"/>
        <v>91388</v>
      </c>
      <c r="J26" s="42" t="s">
        <v>167</v>
      </c>
      <c r="K26" s="186">
        <f t="shared" si="1"/>
        <v>91388</v>
      </c>
      <c r="L26" s="225">
        <v>85077</v>
      </c>
      <c r="M26" s="153"/>
      <c r="N26" s="1"/>
    </row>
    <row r="27" spans="9:14" ht="13.5">
      <c r="I27" s="186">
        <f t="shared" si="0"/>
        <v>81350</v>
      </c>
      <c r="J27" s="42" t="s">
        <v>170</v>
      </c>
      <c r="K27" s="186">
        <f t="shared" si="1"/>
        <v>81350</v>
      </c>
      <c r="L27" s="225">
        <v>86753</v>
      </c>
      <c r="M27" s="153"/>
      <c r="N27" s="1"/>
    </row>
    <row r="28" spans="9:14" ht="13.5">
      <c r="I28" s="186">
        <f t="shared" si="0"/>
        <v>71131</v>
      </c>
      <c r="J28" s="42" t="s">
        <v>120</v>
      </c>
      <c r="K28" s="186">
        <f t="shared" si="1"/>
        <v>71131</v>
      </c>
      <c r="L28" s="225">
        <v>68242</v>
      </c>
      <c r="M28" s="153"/>
      <c r="N28" s="2"/>
    </row>
    <row r="29" spans="9:14" ht="13.5">
      <c r="I29" s="186">
        <f t="shared" si="0"/>
        <v>65591</v>
      </c>
      <c r="J29" s="42" t="s">
        <v>169</v>
      </c>
      <c r="K29" s="186">
        <f t="shared" si="1"/>
        <v>65591</v>
      </c>
      <c r="L29" s="225">
        <v>63530</v>
      </c>
      <c r="M29" s="153"/>
      <c r="N29" s="1"/>
    </row>
    <row r="30" spans="9:14" ht="13.5">
      <c r="I30" s="186">
        <f t="shared" si="0"/>
        <v>58730</v>
      </c>
      <c r="J30" s="42" t="s">
        <v>185</v>
      </c>
      <c r="K30" s="186">
        <f t="shared" si="1"/>
        <v>58730</v>
      </c>
      <c r="L30" s="225">
        <v>60809</v>
      </c>
      <c r="M30" s="153"/>
      <c r="N30" s="1"/>
    </row>
    <row r="31" spans="9:14" ht="13.5">
      <c r="I31" s="186">
        <f t="shared" si="0"/>
        <v>50835</v>
      </c>
      <c r="J31" s="5" t="s">
        <v>177</v>
      </c>
      <c r="K31" s="186">
        <f t="shared" si="1"/>
        <v>50835</v>
      </c>
      <c r="L31" s="225">
        <v>49176</v>
      </c>
      <c r="M31" s="153"/>
      <c r="N31" s="1"/>
    </row>
    <row r="32" spans="9:14" ht="13.5">
      <c r="I32" s="186">
        <f t="shared" si="0"/>
        <v>48648</v>
      </c>
      <c r="J32" s="112" t="s">
        <v>175</v>
      </c>
      <c r="K32" s="186">
        <f t="shared" si="1"/>
        <v>48648</v>
      </c>
      <c r="L32" s="226">
        <v>40490</v>
      </c>
      <c r="M32" s="153"/>
      <c r="N32" s="39"/>
    </row>
    <row r="33" spans="9:14" ht="13.5">
      <c r="I33" s="186">
        <f t="shared" si="0"/>
        <v>41258</v>
      </c>
      <c r="J33" s="112" t="s">
        <v>184</v>
      </c>
      <c r="K33" s="186">
        <f t="shared" si="1"/>
        <v>41258</v>
      </c>
      <c r="L33" s="225">
        <v>45143</v>
      </c>
      <c r="M33" s="153"/>
      <c r="N33" s="39"/>
    </row>
    <row r="34" spans="8:12" ht="14.25" thickBot="1">
      <c r="H34" s="8"/>
      <c r="I34" s="196">
        <f>SUM(J13-(I24+I25+I26+I27+I28+I29+I30+I31+I32+I33))</f>
        <v>349994</v>
      </c>
      <c r="J34" s="197" t="s">
        <v>101</v>
      </c>
      <c r="K34" s="196">
        <f>SUM(I34)</f>
        <v>349994</v>
      </c>
      <c r="L34" s="196" t="s">
        <v>119</v>
      </c>
    </row>
    <row r="35" spans="8:12" ht="15.75" thickBot="1" thickTop="1">
      <c r="H35" s="8"/>
      <c r="I35" s="176">
        <f>SUM(I24:I34)</f>
        <v>1200039</v>
      </c>
      <c r="J35" s="220" t="s">
        <v>9</v>
      </c>
      <c r="K35" s="200">
        <f>SUM(J13)</f>
        <v>1200039</v>
      </c>
      <c r="L35" s="224">
        <v>1179882</v>
      </c>
    </row>
    <row r="36" ht="14.25" thickTop="1"/>
    <row r="37" spans="9:11" ht="13.5">
      <c r="I37" s="41" t="s">
        <v>221</v>
      </c>
      <c r="J37" s="41"/>
      <c r="K37" s="41" t="s">
        <v>221</v>
      </c>
    </row>
    <row r="38" spans="9:11" ht="13.5">
      <c r="I38" s="198">
        <f>SUM(L3)</f>
        <v>235986</v>
      </c>
      <c r="J38" s="42" t="s">
        <v>117</v>
      </c>
      <c r="K38" s="198">
        <f>SUM(I38)</f>
        <v>235986</v>
      </c>
    </row>
    <row r="39" spans="9:11" ht="13.5">
      <c r="I39" s="198">
        <f aca="true" t="shared" si="2" ref="I39:I47">SUM(L4)</f>
        <v>88678</v>
      </c>
      <c r="J39" s="42" t="s">
        <v>172</v>
      </c>
      <c r="K39" s="198">
        <f aca="true" t="shared" si="3" ref="K39:K47">SUM(I39)</f>
        <v>88678</v>
      </c>
    </row>
    <row r="40" spans="9:11" ht="13.5">
      <c r="I40" s="198">
        <f t="shared" si="2"/>
        <v>82261</v>
      </c>
      <c r="J40" s="42" t="s">
        <v>167</v>
      </c>
      <c r="K40" s="198">
        <f t="shared" si="3"/>
        <v>82261</v>
      </c>
    </row>
    <row r="41" spans="9:11" ht="13.5">
      <c r="I41" s="198">
        <f t="shared" si="2"/>
        <v>83919</v>
      </c>
      <c r="J41" s="42" t="s">
        <v>170</v>
      </c>
      <c r="K41" s="198">
        <f t="shared" si="3"/>
        <v>83919</v>
      </c>
    </row>
    <row r="42" spans="9:11" ht="13.5">
      <c r="I42" s="198">
        <f t="shared" si="2"/>
        <v>66583</v>
      </c>
      <c r="J42" s="42" t="s">
        <v>120</v>
      </c>
      <c r="K42" s="198">
        <f t="shared" si="3"/>
        <v>66583</v>
      </c>
    </row>
    <row r="43" spans="9:11" ht="13.5">
      <c r="I43" s="198">
        <f>SUM(L8)</f>
        <v>45724</v>
      </c>
      <c r="J43" s="42" t="s">
        <v>169</v>
      </c>
      <c r="K43" s="198">
        <f t="shared" si="3"/>
        <v>45724</v>
      </c>
    </row>
    <row r="44" spans="9:11" ht="13.5">
      <c r="I44" s="198">
        <f t="shared" si="2"/>
        <v>51228</v>
      </c>
      <c r="J44" s="42" t="s">
        <v>185</v>
      </c>
      <c r="K44" s="198">
        <f t="shared" si="3"/>
        <v>51228</v>
      </c>
    </row>
    <row r="45" spans="9:11" ht="13.5">
      <c r="I45" s="198">
        <f>SUM(L10)</f>
        <v>36773</v>
      </c>
      <c r="J45" s="5" t="s">
        <v>177</v>
      </c>
      <c r="K45" s="198">
        <f t="shared" si="3"/>
        <v>36773</v>
      </c>
    </row>
    <row r="46" spans="9:13" ht="13.5">
      <c r="I46" s="198">
        <f t="shared" si="2"/>
        <v>37338</v>
      </c>
      <c r="J46" s="112" t="s">
        <v>175</v>
      </c>
      <c r="K46" s="198">
        <f t="shared" si="3"/>
        <v>37338</v>
      </c>
      <c r="M46" s="8"/>
    </row>
    <row r="47" spans="9:13" ht="14.25" thickBot="1">
      <c r="I47" s="198">
        <f t="shared" si="2"/>
        <v>37883</v>
      </c>
      <c r="J47" s="112" t="s">
        <v>184</v>
      </c>
      <c r="K47" s="198">
        <f t="shared" si="3"/>
        <v>37883</v>
      </c>
      <c r="M47" s="8"/>
    </row>
    <row r="48" spans="9:11" ht="15" thickBot="1" thickTop="1">
      <c r="I48" s="173">
        <f>SUM(L13-(I38+I39+I40+I41+I42+I43+I44+I45+I46+I47))</f>
        <v>329461</v>
      </c>
      <c r="J48" s="112" t="s">
        <v>181</v>
      </c>
      <c r="K48" s="174">
        <f>SUM(I48)</f>
        <v>329461</v>
      </c>
    </row>
    <row r="49" spans="9:12" ht="15" thickBot="1" thickTop="1">
      <c r="I49" s="420">
        <f>SUM(I38:I48)</f>
        <v>1095834</v>
      </c>
      <c r="J49" s="175"/>
      <c r="K49" s="202">
        <f>SUM(L13)</f>
        <v>1095834</v>
      </c>
      <c r="L49" s="8"/>
    </row>
    <row r="50" ht="15" thickBot="1" thickTop="1"/>
    <row r="51" spans="1:9" ht="13.5">
      <c r="A51" s="42" t="s">
        <v>61</v>
      </c>
      <c r="B51" s="28" t="s">
        <v>62</v>
      </c>
      <c r="C51" s="83" t="s">
        <v>209</v>
      </c>
      <c r="D51" s="83" t="s">
        <v>195</v>
      </c>
      <c r="E51" s="28" t="s">
        <v>55</v>
      </c>
      <c r="F51" s="28" t="s">
        <v>63</v>
      </c>
      <c r="G51" s="28" t="s">
        <v>111</v>
      </c>
      <c r="I51" s="8"/>
    </row>
    <row r="52" spans="1:11" ht="13.5">
      <c r="A52" s="28">
        <v>1</v>
      </c>
      <c r="B52" s="42" t="s">
        <v>117</v>
      </c>
      <c r="C52" s="6">
        <f aca="true" t="shared" si="4" ref="C52:C61">SUM(J3)</f>
        <v>229688</v>
      </c>
      <c r="D52" s="6">
        <f aca="true" t="shared" si="5" ref="D52:D61">SUM(I38)</f>
        <v>235986</v>
      </c>
      <c r="E52" s="43">
        <f aca="true" t="shared" si="6" ref="E52:E61">SUM(K24/L24*100)</f>
        <v>99.73382660083978</v>
      </c>
      <c r="F52" s="43">
        <f aca="true" t="shared" si="7" ref="F52:F62">SUM(C52/D52*100)</f>
        <v>97.33119761341774</v>
      </c>
      <c r="G52" s="42"/>
      <c r="I52" s="8"/>
      <c r="K52" s="8"/>
    </row>
    <row r="53" spans="1:9" ht="13.5">
      <c r="A53" s="28">
        <v>2</v>
      </c>
      <c r="B53" s="42" t="s">
        <v>172</v>
      </c>
      <c r="C53" s="6">
        <f t="shared" si="4"/>
        <v>111426</v>
      </c>
      <c r="D53" s="6">
        <f t="shared" si="5"/>
        <v>88678</v>
      </c>
      <c r="E53" s="43">
        <f t="shared" si="6"/>
        <v>106.04930046635576</v>
      </c>
      <c r="F53" s="43">
        <f t="shared" si="7"/>
        <v>125.65236022463293</v>
      </c>
      <c r="G53" s="42"/>
      <c r="I53" s="8"/>
    </row>
    <row r="54" spans="1:9" ht="13.5">
      <c r="A54" s="28">
        <v>3</v>
      </c>
      <c r="B54" s="42" t="s">
        <v>167</v>
      </c>
      <c r="C54" s="6">
        <f t="shared" si="4"/>
        <v>91388</v>
      </c>
      <c r="D54" s="6">
        <f t="shared" si="5"/>
        <v>82261</v>
      </c>
      <c r="E54" s="43">
        <f t="shared" si="6"/>
        <v>107.41798605968711</v>
      </c>
      <c r="F54" s="43">
        <f t="shared" si="7"/>
        <v>111.09517268207291</v>
      </c>
      <c r="G54" s="42"/>
      <c r="I54" s="8"/>
    </row>
    <row r="55" spans="1:7" ht="13.5">
      <c r="A55" s="28">
        <v>4</v>
      </c>
      <c r="B55" s="42" t="s">
        <v>170</v>
      </c>
      <c r="C55" s="6">
        <f t="shared" si="4"/>
        <v>81350</v>
      </c>
      <c r="D55" s="6">
        <f t="shared" si="5"/>
        <v>83919</v>
      </c>
      <c r="E55" s="43">
        <f t="shared" si="6"/>
        <v>93.77197330351689</v>
      </c>
      <c r="F55" s="43">
        <f t="shared" si="7"/>
        <v>96.93871471299705</v>
      </c>
      <c r="G55" s="42"/>
    </row>
    <row r="56" spans="1:7" ht="13.5">
      <c r="A56" s="28">
        <v>5</v>
      </c>
      <c r="B56" s="42" t="s">
        <v>120</v>
      </c>
      <c r="C56" s="6">
        <f t="shared" si="4"/>
        <v>71131</v>
      </c>
      <c r="D56" s="6">
        <f t="shared" si="5"/>
        <v>66583</v>
      </c>
      <c r="E56" s="43">
        <f t="shared" si="6"/>
        <v>104.23346326309311</v>
      </c>
      <c r="F56" s="43">
        <f t="shared" si="7"/>
        <v>106.83057236832225</v>
      </c>
      <c r="G56" s="42"/>
    </row>
    <row r="57" spans="1:7" ht="13.5">
      <c r="A57" s="28">
        <v>6</v>
      </c>
      <c r="B57" s="42" t="s">
        <v>169</v>
      </c>
      <c r="C57" s="6">
        <f t="shared" si="4"/>
        <v>65591</v>
      </c>
      <c r="D57" s="6">
        <f t="shared" si="5"/>
        <v>45724</v>
      </c>
      <c r="E57" s="43">
        <f t="shared" si="6"/>
        <v>103.24413662836456</v>
      </c>
      <c r="F57" s="43">
        <f t="shared" si="7"/>
        <v>143.4498294112501</v>
      </c>
      <c r="G57" s="42"/>
    </row>
    <row r="58" spans="1:7" ht="13.5">
      <c r="A58" s="28">
        <v>7</v>
      </c>
      <c r="B58" s="42" t="s">
        <v>185</v>
      </c>
      <c r="C58" s="6">
        <f t="shared" si="4"/>
        <v>58730</v>
      </c>
      <c r="D58" s="6">
        <f t="shared" si="5"/>
        <v>51228</v>
      </c>
      <c r="E58" s="43">
        <f t="shared" si="6"/>
        <v>96.58109819270175</v>
      </c>
      <c r="F58" s="43">
        <f t="shared" si="7"/>
        <v>114.6443351292262</v>
      </c>
      <c r="G58" s="42"/>
    </row>
    <row r="59" spans="1:7" ht="13.5">
      <c r="A59" s="28">
        <v>8</v>
      </c>
      <c r="B59" s="5" t="s">
        <v>177</v>
      </c>
      <c r="C59" s="6">
        <f t="shared" si="4"/>
        <v>50835</v>
      </c>
      <c r="D59" s="6">
        <f t="shared" si="5"/>
        <v>36773</v>
      </c>
      <c r="E59" s="43">
        <f t="shared" si="6"/>
        <v>103.37359687652514</v>
      </c>
      <c r="F59" s="43">
        <f t="shared" si="7"/>
        <v>138.24001305305524</v>
      </c>
      <c r="G59" s="42"/>
    </row>
    <row r="60" spans="1:7" ht="13.5">
      <c r="A60" s="28">
        <v>9</v>
      </c>
      <c r="B60" s="112" t="s">
        <v>175</v>
      </c>
      <c r="C60" s="6">
        <f t="shared" si="4"/>
        <v>48648</v>
      </c>
      <c r="D60" s="6">
        <f t="shared" si="5"/>
        <v>37338</v>
      </c>
      <c r="E60" s="43">
        <f t="shared" si="6"/>
        <v>120.14818473697208</v>
      </c>
      <c r="F60" s="43">
        <f t="shared" si="7"/>
        <v>130.29085650008034</v>
      </c>
      <c r="G60" s="42"/>
    </row>
    <row r="61" spans="1:7" ht="14.25" thickBot="1">
      <c r="A61" s="117">
        <v>10</v>
      </c>
      <c r="B61" s="112" t="s">
        <v>184</v>
      </c>
      <c r="C61" s="121">
        <f t="shared" si="4"/>
        <v>41258</v>
      </c>
      <c r="D61" s="121">
        <f t="shared" si="5"/>
        <v>37883</v>
      </c>
      <c r="E61" s="111">
        <f t="shared" si="6"/>
        <v>91.39401457590324</v>
      </c>
      <c r="F61" s="111">
        <f t="shared" si="7"/>
        <v>108.90900931816383</v>
      </c>
      <c r="G61" s="112"/>
    </row>
    <row r="62" spans="1:7" ht="14.25" thickTop="1">
      <c r="A62" s="218"/>
      <c r="B62" s="182" t="s">
        <v>110</v>
      </c>
      <c r="C62" s="219">
        <f>SUM(J13)</f>
        <v>1200039</v>
      </c>
      <c r="D62" s="219">
        <f>SUM(L13)</f>
        <v>1095834</v>
      </c>
      <c r="E62" s="221">
        <f>SUM(C62/L35)*100</f>
        <v>101.70839117810087</v>
      </c>
      <c r="F62" s="221">
        <f t="shared" si="7"/>
        <v>109.5091957358505</v>
      </c>
      <c r="G62" s="233">
        <v>73.5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2008-12-05T06:42:08Z</cp:lastPrinted>
  <dcterms:created xsi:type="dcterms:W3CDTF">2004-08-12T01:21:30Z</dcterms:created>
  <dcterms:modified xsi:type="dcterms:W3CDTF">2008-12-10T02:48:21Z</dcterms:modified>
  <cp:category/>
  <cp:version/>
  <cp:contentType/>
  <cp:contentStatus/>
</cp:coreProperties>
</file>