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<sst xmlns="http://schemas.openxmlformats.org/spreadsheetml/2006/main" count="1216" uniqueCount="241">
  <si>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</si>
  <si>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</si>
  <si>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</si>
  <si>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</si>
  <si>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</si>
  <si>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</si>
  <si>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</si>
  <si>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</si>
  <si>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</si>
  <si>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</si>
  <si>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</si>
  <si>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</si>
  <si>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</si>
  <si>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</si>
  <si>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</si>
  <si>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</si>
  <si>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</si>
  <si>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</si>
  <si>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</si>
  <si>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</si>
  <si>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</si>
  <si>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</si>
  <si>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</si>
  <si>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</si>
  <si>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</si>
  <si>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</si>
  <si>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</si>
  <si>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</si>
  <si>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</si>
  <si>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</si>
  <si>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</si>
  <si>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</si>
  <si>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</si>
  <si>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</si>
  <si>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</si>
  <si>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</si>
  <si>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</si>
  <si>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</si>
  <si>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</si>
  <si>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</si>
  <si>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</si>
  <si>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</si>
  <si>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</si>
  <si>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</si>
  <si>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</si>
  <si>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</si>
  <si>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</si>
  <si>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</si>
  <si>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</si>
  <si>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</si>
  <si>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</si>
  <si>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</si>
  <si>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</si>
  <si>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</si>
  <si>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</si>
  <si>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</si>
  <si>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</si>
  <si>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</si>
  <si>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</si>
  <si>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</si>
  <si>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</si>
  <si>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</si>
  <si>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</si>
  <si>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</si>
  <si>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</si>
  <si>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</si>
  <si>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</si>
  <si>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</si>
  <si>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</si>
  <si>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</si>
  <si>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</si>
  <si>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</si>
  <si>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</si>
  <si>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</si>
  <si>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</si>
  <si>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</si>
  <si>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</si>
  <si>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</si>
  <si>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</si>
  <si>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</si>
  <si>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</si>
  <si>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</si>
  <si>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</si>
  <si>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</si>
  <si>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</si>
  <si>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</si>
  <si>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</si>
  <si>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</si>
  <si>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</si>
  <si>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</si>
  <si>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</si>
  <si>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</si>
  <si>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</si>
  <si>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</si>
  <si>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</si>
  <si>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</si>
  <si>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</si>
  <si>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</si>
  <si>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</si>
  <si>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</si>
  <si>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</si>
  <si>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</si>
  <si>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</si>
  <si>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</si>
  <si>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</si>
  <si>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</si>
  <si>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</si>
  <si>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</si>
  <si>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</si>
  <si>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</si>
  <si>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</si>
  <si>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</si>
  <si>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</si>
  <si>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</si>
  <si>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</si>
  <si>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</si>
  <si>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</si>
  <si>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</si>
  <si>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</si>
  <si>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</si>
  <si>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</si>
  <si>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</si>
  <si>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</si>
  <si>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</si>
  <si>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</si>
  <si>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</si>
  <si>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</si>
  <si>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</si>
  <si>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</si>
  <si>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</si>
  <si>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</si>
  <si>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</si>
  <si>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</si>
  <si>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</si>
  <si>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</si>
  <si>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</si>
  <si>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</si>
  <si>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</si>
  <si>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</si>
  <si>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</si>
  <si>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</si>
  <si>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</si>
  <si>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</si>
  <si>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</si>
  <si>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</si>
  <si>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</si>
  <si>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</si>
  <si>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</si>
  <si>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</si>
  <si>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</si>
  <si>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</si>
  <si>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</si>
  <si>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</si>
  <si>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</si>
  <si>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</si>
  <si>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</si>
  <si>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</si>
  <si>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</si>
  <si>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</si>
  <si>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</si>
  <si>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</si>
  <si>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</si>
  <si>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</si>
  <si>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</si>
  <si>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</si>
  <si>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</si>
  <si>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</si>
  <si>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</si>
  <si>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</si>
  <si>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</si>
  <si>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</si>
  <si>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</si>
  <si>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</si>
  <si>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</si>
  <si>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</si>
  <si>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</si>
  <si>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</si>
  <si>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</si>
  <si>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</si>
  <si>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</si>
  <si>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</si>
  <si>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</si>
  <si>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</si>
  <si>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</si>
  <si>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</si>
  <si>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</si>
  <si>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</si>
  <si>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</si>
  <si>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</si>
  <si>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</si>
  <si>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</si>
  <si>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</si>
  <si>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</si>
  <si>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</si>
  <si>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</si>
  <si>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</si>
  <si>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</si>
  <si>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</si>
  <si>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</si>
  <si>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</si>
  <si>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</si>
  <si>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</si>
  <si>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</si>
  <si>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</si>
  <si>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</si>
  <si>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</si>
  <si>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</si>
  <si>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</si>
  <si>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</si>
  <si>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</si>
  <si>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</si>
  <si>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</si>
  <si>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</si>
  <si>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</si>
  <si>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</si>
  <si>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</si>
  <si>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</si>
  <si>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</si>
  <si>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</si>
  <si>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</si>
  <si>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</si>
  <si>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</si>
  <si>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</si>
  <si>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</si>
  <si>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</si>
  <si>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</si>
  <si>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</si>
  <si>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</si>
  <si>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</si>
  <si>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</si>
  <si>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</si>
  <si>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石油製品</t>
  </si>
  <si>
    <t>その他の糸</t>
  </si>
  <si>
    <t>（平成20年7月分倉庫統計）</t>
  </si>
  <si>
    <t>平成20年7月</t>
  </si>
  <si>
    <t>4，948　㎡</t>
  </si>
  <si>
    <r>
      <t>172，504 m</t>
    </r>
    <r>
      <rPr>
        <sz val="8"/>
        <rFont val="ＭＳ Ｐゴシック"/>
        <family val="3"/>
      </rPr>
      <t>3</t>
    </r>
  </si>
  <si>
    <t>6，223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</si>
  <si>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</si>
  <si>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</si>
  <si>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　　　　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</si>
</sst>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4.5"/>
      <name val="ＭＳ Ｐゴシック"/>
      <family val="3"/>
    </font>
    <font>
      <sz val="15.5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.25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17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8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4" fillId="0" borderId="0" xfId="0" applyFont="1" applyAlignment="1">
      <alignment/>
    </xf>
    <xf numFmtId="38" fontId="34" fillId="0" borderId="0" xfId="16" applyFont="1" applyBorder="1" applyAlignment="1">
      <alignment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4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3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7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0" fontId="0" fillId="0" borderId="33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3" fillId="5" borderId="1" xfId="0" applyFont="1" applyFill="1" applyBorder="1" applyAlignment="1">
      <alignment/>
    </xf>
    <xf numFmtId="0" fontId="38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3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8" fillId="0" borderId="1" xfId="16" applyNumberFormat="1" applyFont="1" applyBorder="1" applyAlignment="1">
      <alignment horizontal="center"/>
    </xf>
    <xf numFmtId="183" fontId="8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8" fillId="0" borderId="1" xfId="16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8" fontId="8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4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14" fillId="0" borderId="3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distributed"/>
    </xf>
    <xf numFmtId="0" fontId="47" fillId="0" borderId="34" xfId="0" applyFont="1" applyBorder="1" applyAlignment="1">
      <alignment/>
    </xf>
    <xf numFmtId="0" fontId="47" fillId="0" borderId="0" xfId="0" applyFont="1" applyAlignment="1">
      <alignment/>
    </xf>
    <xf numFmtId="58" fontId="49" fillId="0" borderId="14" xfId="0" applyNumberFormat="1" applyFont="1" applyBorder="1" applyAlignment="1">
      <alignment/>
    </xf>
    <xf numFmtId="58" fontId="49" fillId="0" borderId="0" xfId="0" applyNumberFormat="1" applyFont="1" applyBorder="1" applyAlignment="1">
      <alignment/>
    </xf>
    <xf numFmtId="58" fontId="49" fillId="0" borderId="34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4" xfId="0" applyFont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0" xfId="0" applyFont="1" applyFill="1" applyAlignment="1">
      <alignment horizontal="left"/>
    </xf>
    <xf numFmtId="58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4" fillId="0" borderId="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7" fillId="9" borderId="0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10" borderId="0" xfId="0" applyFont="1" applyFill="1" applyBorder="1" applyAlignment="1">
      <alignment horizontal="center"/>
    </xf>
    <xf numFmtId="0" fontId="47" fillId="11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0" fontId="47" fillId="13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/>
    </xf>
    <xf numFmtId="58" fontId="49" fillId="0" borderId="0" xfId="0" applyNumberFormat="1" applyFont="1" applyBorder="1" applyAlignment="1">
      <alignment horizontal="center"/>
    </xf>
    <xf numFmtId="0" fontId="50" fillId="15" borderId="0" xfId="0" applyFont="1" applyFill="1" applyBorder="1" applyAlignment="1">
      <alignment horizontal="center"/>
    </xf>
    <xf numFmtId="0" fontId="47" fillId="16" borderId="0" xfId="0" applyFont="1" applyFill="1" applyBorder="1" applyAlignment="1">
      <alignment horizontal="center"/>
    </xf>
    <xf numFmtId="0" fontId="47" fillId="8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17" borderId="0" xfId="0" applyFont="1" applyFill="1" applyBorder="1" applyAlignment="1">
      <alignment horizontal="center"/>
    </xf>
    <xf numFmtId="0" fontId="50" fillId="18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50" fillId="19" borderId="0" xfId="0" applyFont="1" applyFill="1" applyBorder="1" applyAlignment="1">
      <alignment horizontal="center"/>
    </xf>
    <xf numFmtId="0" fontId="47" fillId="0" borderId="9" xfId="0" applyFont="1" applyBorder="1" applyAlignment="1">
      <alignment/>
    </xf>
    <xf numFmtId="0" fontId="47" fillId="0" borderId="35" xfId="0" applyFont="1" applyBorder="1" applyAlignment="1">
      <alignment horizontal="center"/>
    </xf>
    <xf numFmtId="0" fontId="47" fillId="0" borderId="35" xfId="0" applyFont="1" applyBorder="1" applyAlignment="1">
      <alignment horizontal="left"/>
    </xf>
    <xf numFmtId="0" fontId="47" fillId="0" borderId="35" xfId="0" applyFont="1" applyBorder="1" applyAlignment="1">
      <alignment/>
    </xf>
    <xf numFmtId="0" fontId="47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4" fillId="0" borderId="0" xfId="0" applyFont="1" applyFill="1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48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4" fillId="2" borderId="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37" fillId="3" borderId="1" xfId="16" applyFont="1" applyFill="1" applyBorder="1" applyAlignment="1">
      <alignment/>
    </xf>
    <xf numFmtId="38" fontId="37" fillId="3" borderId="12" xfId="16" applyFont="1" applyFill="1" applyBorder="1" applyAlignment="1">
      <alignment/>
    </xf>
    <xf numFmtId="38" fontId="37" fillId="3" borderId="36" xfId="16" applyFont="1" applyFill="1" applyBorder="1" applyAlignment="1">
      <alignment/>
    </xf>
    <xf numFmtId="38" fontId="33" fillId="3" borderId="1" xfId="16" applyFont="1" applyFill="1" applyBorder="1" applyAlignment="1">
      <alignment/>
    </xf>
    <xf numFmtId="38" fontId="33" fillId="3" borderId="2" xfId="16" applyFont="1" applyFill="1" applyBorder="1" applyAlignment="1">
      <alignment/>
    </xf>
    <xf numFmtId="38" fontId="0" fillId="3" borderId="36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40" fillId="3" borderId="4" xfId="16" applyFont="1" applyFill="1" applyBorder="1" applyAlignment="1">
      <alignment/>
    </xf>
    <xf numFmtId="38" fontId="40" fillId="3" borderId="9" xfId="16" applyFont="1" applyFill="1" applyBorder="1" applyAlignment="1">
      <alignment/>
    </xf>
    <xf numFmtId="38" fontId="40" fillId="3" borderId="5" xfId="16" applyFont="1" applyFill="1" applyBorder="1" applyAlignment="1">
      <alignment/>
    </xf>
    <xf numFmtId="38" fontId="40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40" fillId="5" borderId="1" xfId="16" applyFont="1" applyFill="1" applyBorder="1" applyAlignment="1">
      <alignment/>
    </xf>
    <xf numFmtId="38" fontId="40" fillId="5" borderId="12" xfId="16" applyFont="1" applyFill="1" applyBorder="1" applyAlignment="1">
      <alignment/>
    </xf>
    <xf numFmtId="38" fontId="40" fillId="5" borderId="13" xfId="16" applyFont="1" applyFill="1" applyBorder="1" applyAlignment="1">
      <alignment/>
    </xf>
    <xf numFmtId="38" fontId="40" fillId="5" borderId="1" xfId="16" applyFont="1" applyFill="1" applyBorder="1" applyAlignment="1">
      <alignment horizontal="right"/>
    </xf>
    <xf numFmtId="38" fontId="40" fillId="5" borderId="2" xfId="16" applyFont="1" applyFill="1" applyBorder="1" applyAlignment="1">
      <alignment horizontal="right"/>
    </xf>
    <xf numFmtId="38" fontId="40" fillId="5" borderId="36" xfId="16" applyFont="1" applyFill="1" applyBorder="1" applyAlignment="1">
      <alignment horizontal="right"/>
    </xf>
    <xf numFmtId="38" fontId="37" fillId="2" borderId="1" xfId="16" applyFont="1" applyFill="1" applyBorder="1" applyAlignment="1">
      <alignment/>
    </xf>
    <xf numFmtId="38" fontId="37" fillId="2" borderId="12" xfId="16" applyFont="1" applyFill="1" applyBorder="1" applyAlignment="1">
      <alignment/>
    </xf>
    <xf numFmtId="38" fontId="37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3" fillId="5" borderId="2" xfId="0" applyFont="1" applyFill="1" applyBorder="1" applyAlignment="1">
      <alignment/>
    </xf>
    <xf numFmtId="0" fontId="33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3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3" fillId="3" borderId="12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7" fillId="3" borderId="13" xfId="16" applyFont="1" applyFill="1" applyBorder="1" applyAlignment="1">
      <alignment/>
    </xf>
    <xf numFmtId="38" fontId="37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8" fillId="2" borderId="2" xfId="0" applyFont="1" applyFill="1" applyBorder="1" applyAlignment="1">
      <alignment/>
    </xf>
    <xf numFmtId="38" fontId="34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3" fillId="5" borderId="1" xfId="0" applyFont="1" applyFill="1" applyBorder="1" applyAlignment="1">
      <alignment horizontal="center"/>
    </xf>
    <xf numFmtId="38" fontId="33" fillId="5" borderId="1" xfId="16" applyFont="1" applyFill="1" applyBorder="1" applyAlignment="1">
      <alignment/>
    </xf>
    <xf numFmtId="38" fontId="33" fillId="5" borderId="12" xfId="16" applyFont="1" applyFill="1" applyBorder="1" applyAlignment="1">
      <alignment/>
    </xf>
    <xf numFmtId="38" fontId="33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40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8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8" xfId="0" applyNumberFormat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" xfId="0" applyFont="1" applyFill="1" applyBorder="1" applyAlignment="1">
      <alignment/>
    </xf>
    <xf numFmtId="38" fontId="0" fillId="0" borderId="16" xfId="16" applyBorder="1" applyAlignment="1">
      <alignment/>
    </xf>
    <xf numFmtId="0" fontId="0" fillId="0" borderId="13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0" borderId="10" xfId="16" applyFont="1" applyBorder="1" applyAlignment="1">
      <alignment/>
    </xf>
    <xf numFmtId="38" fontId="0" fillId="0" borderId="11" xfId="16" applyBorder="1" applyAlignment="1">
      <alignment/>
    </xf>
    <xf numFmtId="38" fontId="0" fillId="0" borderId="2" xfId="16" applyBorder="1" applyAlignment="1">
      <alignment/>
    </xf>
    <xf numFmtId="0" fontId="0" fillId="0" borderId="10" xfId="0" applyBorder="1" applyAlignment="1">
      <alignment/>
    </xf>
    <xf numFmtId="38" fontId="0" fillId="0" borderId="34" xfId="16" applyFill="1" applyBorder="1" applyAlignment="1">
      <alignment/>
    </xf>
    <xf numFmtId="178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46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375"/>
          <c:w val="1"/>
          <c:h val="0.85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平成20年7月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175</c:v>
                </c:pt>
              </c:numCache>
            </c:numRef>
          </c:val>
        </c:ser>
        <c:gapWidth val="400"/>
        <c:axId val="56451808"/>
        <c:axId val="33674337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平成20年7月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平成20年7月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208.9</c:v>
                </c:pt>
              </c:numCache>
            </c:numRef>
          </c:val>
          <c:smooth val="0"/>
        </c:ser>
        <c:marker val="1"/>
        <c:axId val="43746358"/>
        <c:axId val="27452911"/>
      </c:lineChart>
      <c:catAx>
        <c:axId val="4374635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2911"/>
        <c:crossesAt val="100"/>
        <c:auto val="1"/>
        <c:lblOffset val="100"/>
        <c:noMultiLvlLbl val="0"/>
      </c:catAx>
      <c:valAx>
        <c:axId val="27452911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46358"/>
        <c:crossesAt val="1"/>
        <c:crossBetween val="between"/>
        <c:dispUnits/>
        <c:majorUnit val="10"/>
        <c:minorUnit val="2"/>
      </c:valAx>
      <c:catAx>
        <c:axId val="56451808"/>
        <c:scaling>
          <c:orientation val="minMax"/>
        </c:scaling>
        <c:axPos val="b"/>
        <c:delete val="1"/>
        <c:majorTickMark val="in"/>
        <c:minorTickMark val="none"/>
        <c:tickLblPos val="nextTo"/>
        <c:crossAx val="33674337"/>
        <c:crosses val="autoZero"/>
        <c:auto val="1"/>
        <c:lblOffset val="100"/>
        <c:noMultiLvlLbl val="0"/>
      </c:catAx>
      <c:valAx>
        <c:axId val="33674337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51808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東部支部平成20年7月入庫高上位１０品目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25859</c:v>
                </c:pt>
                <c:pt idx="1">
                  <c:v>18229</c:v>
                </c:pt>
                <c:pt idx="2">
                  <c:v>11842</c:v>
                </c:pt>
                <c:pt idx="3">
                  <c:v>6156</c:v>
                </c:pt>
                <c:pt idx="4">
                  <c:v>5624</c:v>
                </c:pt>
                <c:pt idx="5">
                  <c:v>5460</c:v>
                </c:pt>
                <c:pt idx="6">
                  <c:v>5123</c:v>
                </c:pt>
                <c:pt idx="7">
                  <c:v>1834</c:v>
                </c:pt>
                <c:pt idx="8">
                  <c:v>1779</c:v>
                </c:pt>
                <c:pt idx="9">
                  <c:v>1555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21055</c:v>
                </c:pt>
                <c:pt idx="1">
                  <c:v>12557</c:v>
                </c:pt>
                <c:pt idx="2">
                  <c:v>11892</c:v>
                </c:pt>
                <c:pt idx="3">
                  <c:v>2573</c:v>
                </c:pt>
                <c:pt idx="4">
                  <c:v>6845</c:v>
                </c:pt>
                <c:pt idx="5">
                  <c:v>5605</c:v>
                </c:pt>
                <c:pt idx="6">
                  <c:v>4417</c:v>
                </c:pt>
                <c:pt idx="7">
                  <c:v>3143</c:v>
                </c:pt>
                <c:pt idx="8">
                  <c:v>2017</c:v>
                </c:pt>
                <c:pt idx="9">
                  <c:v>1073</c:v>
                </c:pt>
              </c:numCache>
            </c:numRef>
          </c:val>
        </c:ser>
        <c:axId val="8780746"/>
        <c:axId val="8165907"/>
      </c:barChart>
      <c:catAx>
        <c:axId val="878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65907"/>
        <c:crosses val="autoZero"/>
        <c:auto val="1"/>
        <c:lblOffset val="100"/>
        <c:noMultiLvlLbl val="0"/>
      </c:catAx>
      <c:valAx>
        <c:axId val="8165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80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161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013456"/>
        <c:axId val="9986705"/>
      </c:barChart>
      <c:catAx>
        <c:axId val="23013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86705"/>
        <c:crosses val="autoZero"/>
        <c:auto val="1"/>
        <c:lblOffset val="100"/>
        <c:noMultiLvlLbl val="0"/>
      </c:catAx>
      <c:valAx>
        <c:axId val="9986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13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清水支部平成20年7月入庫高上位１０品目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雑穀</c:v>
                </c:pt>
                <c:pt idx="2">
                  <c:v>缶詰・びん詰</c:v>
                </c:pt>
                <c:pt idx="3">
                  <c:v>麦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紙・パルプ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46599</c:v>
                </c:pt>
                <c:pt idx="1">
                  <c:v>35393</c:v>
                </c:pt>
                <c:pt idx="2">
                  <c:v>27663</c:v>
                </c:pt>
                <c:pt idx="3">
                  <c:v>19493</c:v>
                </c:pt>
                <c:pt idx="4">
                  <c:v>17008</c:v>
                </c:pt>
                <c:pt idx="5">
                  <c:v>16302</c:v>
                </c:pt>
                <c:pt idx="6">
                  <c:v>12135</c:v>
                </c:pt>
                <c:pt idx="7">
                  <c:v>11012</c:v>
                </c:pt>
                <c:pt idx="8">
                  <c:v>10502</c:v>
                </c:pt>
                <c:pt idx="9">
                  <c:v>9644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雑穀</c:v>
                </c:pt>
                <c:pt idx="2">
                  <c:v>缶詰・びん詰</c:v>
                </c:pt>
                <c:pt idx="3">
                  <c:v>麦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紙・パルプ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48457</c:v>
                </c:pt>
                <c:pt idx="1">
                  <c:v>31225</c:v>
                </c:pt>
                <c:pt idx="2">
                  <c:v>29477</c:v>
                </c:pt>
                <c:pt idx="3">
                  <c:v>27286</c:v>
                </c:pt>
                <c:pt idx="4">
                  <c:v>15395</c:v>
                </c:pt>
                <c:pt idx="5">
                  <c:v>11426</c:v>
                </c:pt>
                <c:pt idx="6">
                  <c:v>12035</c:v>
                </c:pt>
                <c:pt idx="7">
                  <c:v>5675</c:v>
                </c:pt>
                <c:pt idx="8">
                  <c:v>8699</c:v>
                </c:pt>
                <c:pt idx="9">
                  <c:v>8310</c:v>
                </c:pt>
              </c:numCache>
            </c:numRef>
          </c:val>
        </c:ser>
        <c:axId val="43563558"/>
        <c:axId val="11914911"/>
      </c:barChart>
      <c:catAx>
        <c:axId val="4356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4911"/>
        <c:crosses val="autoZero"/>
        <c:auto val="1"/>
        <c:lblOffset val="100"/>
        <c:noMultiLvlLbl val="0"/>
      </c:catAx>
      <c:valAx>
        <c:axId val="11914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3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475"/>
          <c:y val="0.229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134476"/>
        <c:axId val="51668413"/>
      </c:barChart>
      <c:catAx>
        <c:axId val="6134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8413"/>
        <c:crosses val="autoZero"/>
        <c:auto val="1"/>
        <c:lblOffset val="100"/>
        <c:noMultiLvlLbl val="0"/>
      </c:catAx>
      <c:valAx>
        <c:axId val="51668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4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その他の農産物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非鉄金属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74181</c:v>
                </c:pt>
                <c:pt idx="1">
                  <c:v>17539</c:v>
                </c:pt>
                <c:pt idx="2">
                  <c:v>14132</c:v>
                </c:pt>
                <c:pt idx="3">
                  <c:v>8103</c:v>
                </c:pt>
                <c:pt idx="4">
                  <c:v>7360</c:v>
                </c:pt>
                <c:pt idx="5">
                  <c:v>6084</c:v>
                </c:pt>
                <c:pt idx="6">
                  <c:v>5134</c:v>
                </c:pt>
                <c:pt idx="7">
                  <c:v>4326</c:v>
                </c:pt>
                <c:pt idx="8">
                  <c:v>2764</c:v>
                </c:pt>
                <c:pt idx="9">
                  <c:v>2508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その他の農産物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非鉄金属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60725</c:v>
                </c:pt>
                <c:pt idx="1">
                  <c:v>16277</c:v>
                </c:pt>
                <c:pt idx="2">
                  <c:v>11085</c:v>
                </c:pt>
                <c:pt idx="3">
                  <c:v>5270</c:v>
                </c:pt>
                <c:pt idx="4">
                  <c:v>5399</c:v>
                </c:pt>
                <c:pt idx="5">
                  <c:v>1376</c:v>
                </c:pt>
                <c:pt idx="6">
                  <c:v>8314</c:v>
                </c:pt>
                <c:pt idx="7">
                  <c:v>2101</c:v>
                </c:pt>
                <c:pt idx="8">
                  <c:v>2380</c:v>
                </c:pt>
                <c:pt idx="9">
                  <c:v>2005</c:v>
                </c:pt>
              </c:numCache>
            </c:numRef>
          </c:val>
        </c:ser>
        <c:axId val="29738946"/>
        <c:axId val="44782443"/>
      </c:barChart>
      <c:catAx>
        <c:axId val="2973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82443"/>
        <c:crosses val="autoZero"/>
        <c:auto val="1"/>
        <c:lblOffset val="100"/>
        <c:noMultiLvlLbl val="0"/>
      </c:catAx>
      <c:valAx>
        <c:axId val="44782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38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75"/>
          <c:y val="0.21875"/>
          <c:w val="0.0865"/>
          <c:h val="0.08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西部支部平成20年7月入庫高上位１０品目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1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'7・駿遠・西部'!$C$55:$C$64</c:f>
              <c:numCache>
                <c:ptCount val="10"/>
                <c:pt idx="0">
                  <c:v>20203</c:v>
                </c:pt>
                <c:pt idx="1">
                  <c:v>20096</c:v>
                </c:pt>
                <c:pt idx="2">
                  <c:v>18052</c:v>
                </c:pt>
                <c:pt idx="3">
                  <c:v>17343</c:v>
                </c:pt>
                <c:pt idx="4">
                  <c:v>14383</c:v>
                </c:pt>
                <c:pt idx="5">
                  <c:v>10407</c:v>
                </c:pt>
                <c:pt idx="6">
                  <c:v>9013</c:v>
                </c:pt>
                <c:pt idx="7">
                  <c:v>8865</c:v>
                </c:pt>
                <c:pt idx="8">
                  <c:v>8310</c:v>
                </c:pt>
                <c:pt idx="9">
                  <c:v>5068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'7・駿遠・西部'!$D$55:$D$64</c:f>
              <c:numCache>
                <c:ptCount val="10"/>
                <c:pt idx="0">
                  <c:v>59899</c:v>
                </c:pt>
                <c:pt idx="1">
                  <c:v>15581</c:v>
                </c:pt>
                <c:pt idx="2">
                  <c:v>34131</c:v>
                </c:pt>
                <c:pt idx="3">
                  <c:v>16189</c:v>
                </c:pt>
                <c:pt idx="4">
                  <c:v>9117</c:v>
                </c:pt>
                <c:pt idx="5">
                  <c:v>10769</c:v>
                </c:pt>
                <c:pt idx="6">
                  <c:v>8013</c:v>
                </c:pt>
                <c:pt idx="7">
                  <c:v>8399</c:v>
                </c:pt>
                <c:pt idx="8">
                  <c:v>1144</c:v>
                </c:pt>
                <c:pt idx="9">
                  <c:v>1314</c:v>
                </c:pt>
              </c:numCache>
            </c:numRef>
          </c:val>
        </c:ser>
        <c:axId val="48411272"/>
        <c:axId val="21317417"/>
      </c:barChart>
      <c:catAx>
        <c:axId val="48411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17417"/>
        <c:crosses val="autoZero"/>
        <c:auto val="1"/>
        <c:lblOffset val="100"/>
        <c:noMultiLvlLbl val="0"/>
      </c:catAx>
      <c:valAx>
        <c:axId val="21317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11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5"/>
          <c:y val="0.1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その他の機械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236090</c:v>
                </c:pt>
                <c:pt idx="1">
                  <c:v>115447</c:v>
                </c:pt>
                <c:pt idx="2">
                  <c:v>93665</c:v>
                </c:pt>
                <c:pt idx="3">
                  <c:v>78643</c:v>
                </c:pt>
                <c:pt idx="4">
                  <c:v>69446</c:v>
                </c:pt>
                <c:pt idx="5">
                  <c:v>68369</c:v>
                </c:pt>
                <c:pt idx="6">
                  <c:v>53491</c:v>
                </c:pt>
                <c:pt idx="7">
                  <c:v>45552</c:v>
                </c:pt>
                <c:pt idx="8">
                  <c:v>44864</c:v>
                </c:pt>
                <c:pt idx="9">
                  <c:v>41566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その他の機械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238880</c:v>
                </c:pt>
                <c:pt idx="1">
                  <c:v>102059</c:v>
                </c:pt>
                <c:pt idx="2">
                  <c:v>108100</c:v>
                </c:pt>
                <c:pt idx="3">
                  <c:v>85762</c:v>
                </c:pt>
                <c:pt idx="4">
                  <c:v>63634</c:v>
                </c:pt>
                <c:pt idx="5">
                  <c:v>59763</c:v>
                </c:pt>
                <c:pt idx="6">
                  <c:v>51062</c:v>
                </c:pt>
                <c:pt idx="7">
                  <c:v>45933</c:v>
                </c:pt>
                <c:pt idx="8">
                  <c:v>35583</c:v>
                </c:pt>
                <c:pt idx="9">
                  <c:v>39047</c:v>
                </c:pt>
              </c:numCache>
            </c:numRef>
          </c:val>
        </c:ser>
        <c:axId val="41118"/>
        <c:axId val="3495031"/>
      </c:barChart>
      <c:catAx>
        <c:axId val="41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5031"/>
        <c:crosses val="autoZero"/>
        <c:auto val="1"/>
        <c:lblOffset val="100"/>
        <c:noMultiLvlLbl val="0"/>
      </c:catAx>
      <c:valAx>
        <c:axId val="3495031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0892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平成１9年7月保管残高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その他の機械</c:v>
                  </c:pt>
                  <c:pt idx="9">
                    <c:v>鉄鋼</c:v>
                  </c:pt>
                  <c:pt idx="10">
                    <c:v>缶詰・びん詰</c:v>
                  </c:pt>
                </c:lvl>
                <c:lvl>
                  <c:pt idx="0">
                    <c:v>238,880</c:v>
                  </c:pt>
                  <c:pt idx="1">
                    <c:v>102,059</c:v>
                  </c:pt>
                  <c:pt idx="2">
                    <c:v>108,100</c:v>
                  </c:pt>
                  <c:pt idx="3">
                    <c:v>85,762</c:v>
                  </c:pt>
                  <c:pt idx="4">
                    <c:v>63,634</c:v>
                  </c:pt>
                  <c:pt idx="5">
                    <c:v>59,763</c:v>
                  </c:pt>
                  <c:pt idx="6">
                    <c:v>51,062</c:v>
                  </c:pt>
                  <c:pt idx="7">
                    <c:v>45,933</c:v>
                  </c:pt>
                  <c:pt idx="8">
                    <c:v>35,583</c:v>
                  </c:pt>
                  <c:pt idx="9">
                    <c:v>39,047</c:v>
                  </c:pt>
                  <c:pt idx="10">
                    <c:v>324,431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238880</c:v>
                </c:pt>
                <c:pt idx="1">
                  <c:v>102059</c:v>
                </c:pt>
                <c:pt idx="2">
                  <c:v>108100</c:v>
                </c:pt>
                <c:pt idx="3">
                  <c:v>85762</c:v>
                </c:pt>
                <c:pt idx="4">
                  <c:v>63634</c:v>
                </c:pt>
                <c:pt idx="5">
                  <c:v>59763</c:v>
                </c:pt>
                <c:pt idx="6">
                  <c:v>51062</c:v>
                </c:pt>
                <c:pt idx="7">
                  <c:v>45933</c:v>
                </c:pt>
                <c:pt idx="8">
                  <c:v>35583</c:v>
                </c:pt>
                <c:pt idx="9">
                  <c:v>39047</c:v>
                </c:pt>
                <c:pt idx="10">
                  <c:v>324431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平成20年7月保管残高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その他の機械</c:v>
                  </c:pt>
                  <c:pt idx="9">
                    <c:v>鉄鋼</c:v>
                  </c:pt>
                  <c:pt idx="10">
                    <c:v>その他</c:v>
                  </c:pt>
                </c:lvl>
                <c:lvl>
                  <c:pt idx="0">
                    <c:v>236,090</c:v>
                  </c:pt>
                  <c:pt idx="1">
                    <c:v>115,447</c:v>
                  </c:pt>
                  <c:pt idx="2">
                    <c:v>93,665</c:v>
                  </c:pt>
                  <c:pt idx="3">
                    <c:v>78,643</c:v>
                  </c:pt>
                  <c:pt idx="4">
                    <c:v>69,446</c:v>
                  </c:pt>
                  <c:pt idx="5">
                    <c:v>68,369</c:v>
                  </c:pt>
                  <c:pt idx="6">
                    <c:v>53,491</c:v>
                  </c:pt>
                  <c:pt idx="7">
                    <c:v>45,552</c:v>
                  </c:pt>
                  <c:pt idx="8">
                    <c:v>44,864</c:v>
                  </c:pt>
                  <c:pt idx="9">
                    <c:v>41,566</c:v>
                  </c:pt>
                  <c:pt idx="10">
                    <c:v>333,220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236090</c:v>
                </c:pt>
                <c:pt idx="1">
                  <c:v>115447</c:v>
                </c:pt>
                <c:pt idx="2">
                  <c:v>93665</c:v>
                </c:pt>
                <c:pt idx="3">
                  <c:v>78643</c:v>
                </c:pt>
                <c:pt idx="4">
                  <c:v>69446</c:v>
                </c:pt>
                <c:pt idx="5">
                  <c:v>68369</c:v>
                </c:pt>
                <c:pt idx="6">
                  <c:v>53491</c:v>
                </c:pt>
                <c:pt idx="7">
                  <c:v>45552</c:v>
                </c:pt>
                <c:pt idx="8">
                  <c:v>44864</c:v>
                </c:pt>
                <c:pt idx="9">
                  <c:v>41566</c:v>
                </c:pt>
                <c:pt idx="10">
                  <c:v>333220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東部支部平成20年7月保管残高上位１０品目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30925</c:v>
                </c:pt>
                <c:pt idx="1">
                  <c:v>9872</c:v>
                </c:pt>
                <c:pt idx="2">
                  <c:v>9693</c:v>
                </c:pt>
                <c:pt idx="3">
                  <c:v>5714</c:v>
                </c:pt>
                <c:pt idx="4">
                  <c:v>5598</c:v>
                </c:pt>
                <c:pt idx="5">
                  <c:v>5104</c:v>
                </c:pt>
                <c:pt idx="6">
                  <c:v>5078</c:v>
                </c:pt>
                <c:pt idx="7">
                  <c:v>5019</c:v>
                </c:pt>
                <c:pt idx="8">
                  <c:v>4338</c:v>
                </c:pt>
                <c:pt idx="9">
                  <c:v>3240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25507</c:v>
                </c:pt>
                <c:pt idx="1">
                  <c:v>8368</c:v>
                </c:pt>
                <c:pt idx="2">
                  <c:v>12102</c:v>
                </c:pt>
                <c:pt idx="3">
                  <c:v>5635</c:v>
                </c:pt>
                <c:pt idx="4">
                  <c:v>5909</c:v>
                </c:pt>
                <c:pt idx="5">
                  <c:v>4776</c:v>
                </c:pt>
                <c:pt idx="6">
                  <c:v>1705</c:v>
                </c:pt>
                <c:pt idx="7">
                  <c:v>4016</c:v>
                </c:pt>
                <c:pt idx="8">
                  <c:v>4219</c:v>
                </c:pt>
                <c:pt idx="9">
                  <c:v>4914</c:v>
                </c:pt>
              </c:numCache>
            </c:numRef>
          </c:val>
        </c:ser>
        <c:axId val="28642180"/>
        <c:axId val="18666197"/>
      </c:barChart>
      <c:catAx>
        <c:axId val="2864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66197"/>
        <c:crosses val="autoZero"/>
        <c:auto val="1"/>
        <c:lblOffset val="100"/>
        <c:noMultiLvlLbl val="0"/>
      </c:catAx>
      <c:valAx>
        <c:axId val="186661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21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075"/>
          <c:w val="0.62775"/>
          <c:h val="0.87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186,581</c:v>
                  </c:pt>
                  <c:pt idx="1">
                    <c:v>362,532</c:v>
                  </c:pt>
                  <c:pt idx="2">
                    <c:v>429,958</c:v>
                  </c:pt>
                  <c:pt idx="3">
                    <c:v>99,716</c:v>
                  </c:pt>
                  <c:pt idx="4">
                    <c:v>373,701</c:v>
                  </c:pt>
                  <c:pt idx="5">
                    <c:v>636,746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186581</c:v>
                </c:pt>
                <c:pt idx="1">
                  <c:v>362532</c:v>
                </c:pt>
                <c:pt idx="2">
                  <c:v>429958</c:v>
                </c:pt>
                <c:pt idx="3">
                  <c:v>99716</c:v>
                </c:pt>
                <c:pt idx="4">
                  <c:v>373701</c:v>
                </c:pt>
                <c:pt idx="5">
                  <c:v>636746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富士支部平成20年7月保管残高上位１０品目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122874"/>
        <c:axId val="41565635"/>
      </c:barChart>
      <c:catAx>
        <c:axId val="43122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65635"/>
        <c:crosses val="autoZero"/>
        <c:auto val="1"/>
        <c:lblOffset val="100"/>
        <c:noMultiLvlLbl val="0"/>
      </c:catAx>
      <c:valAx>
        <c:axId val="41565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2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2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清水支部平成20年7月保管残高上位１０品目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紙・パルプ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65164</c:v>
                </c:pt>
                <c:pt idx="1">
                  <c:v>44883</c:v>
                </c:pt>
                <c:pt idx="2">
                  <c:v>37539</c:v>
                </c:pt>
                <c:pt idx="3">
                  <c:v>33247</c:v>
                </c:pt>
                <c:pt idx="4">
                  <c:v>26466</c:v>
                </c:pt>
                <c:pt idx="5">
                  <c:v>24848</c:v>
                </c:pt>
                <c:pt idx="6">
                  <c:v>23396</c:v>
                </c:pt>
                <c:pt idx="7">
                  <c:v>17666</c:v>
                </c:pt>
                <c:pt idx="8">
                  <c:v>17638</c:v>
                </c:pt>
                <c:pt idx="9">
                  <c:v>16194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紙・パルプ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57904</c:v>
                </c:pt>
                <c:pt idx="1">
                  <c:v>45317</c:v>
                </c:pt>
                <c:pt idx="2">
                  <c:v>33812</c:v>
                </c:pt>
                <c:pt idx="3">
                  <c:v>33173</c:v>
                </c:pt>
                <c:pt idx="4">
                  <c:v>28913</c:v>
                </c:pt>
                <c:pt idx="5">
                  <c:v>35956</c:v>
                </c:pt>
                <c:pt idx="6">
                  <c:v>21011</c:v>
                </c:pt>
                <c:pt idx="7">
                  <c:v>10133</c:v>
                </c:pt>
                <c:pt idx="8">
                  <c:v>13328</c:v>
                </c:pt>
                <c:pt idx="9">
                  <c:v>15964</c:v>
                </c:pt>
              </c:numCache>
            </c:numRef>
          </c:val>
        </c:ser>
        <c:axId val="43418048"/>
        <c:axId val="66655425"/>
      </c:barChart>
      <c:catAx>
        <c:axId val="43418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55425"/>
        <c:crosses val="autoZero"/>
        <c:auto val="1"/>
        <c:lblOffset val="100"/>
        <c:noMultiLvlLbl val="0"/>
      </c:catAx>
      <c:valAx>
        <c:axId val="66655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18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静岡支部平成20年7月保管残高上位１０品目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缶詰・びん詰</c:v>
                </c:pt>
              </c:strCache>
            </c:strRef>
          </c:cat>
          <c:val>
            <c:numRef>
              <c:f>'10・清水、静岡'!$C$54:$C$63</c:f>
              <c:numCache>
                <c:ptCount val="10"/>
                <c:pt idx="0">
                  <c:v>12289</c:v>
                </c:pt>
                <c:pt idx="1">
                  <c:v>5158</c:v>
                </c:pt>
                <c:pt idx="2">
                  <c:v>2712</c:v>
                </c:pt>
                <c:pt idx="3">
                  <c:v>2510</c:v>
                </c:pt>
                <c:pt idx="4">
                  <c:v>2146</c:v>
                </c:pt>
                <c:pt idx="5">
                  <c:v>1450</c:v>
                </c:pt>
                <c:pt idx="6">
                  <c:v>1365</c:v>
                </c:pt>
                <c:pt idx="7">
                  <c:v>1037</c:v>
                </c:pt>
                <c:pt idx="8">
                  <c:v>773</c:v>
                </c:pt>
                <c:pt idx="9">
                  <c:v>574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缶詰・びん詰</c:v>
                </c:pt>
              </c:strCache>
            </c:strRef>
          </c:cat>
          <c:val>
            <c:numRef>
              <c:f>'10・清水、静岡'!$D$54:$D$63</c:f>
              <c:numCache>
                <c:ptCount val="10"/>
                <c:pt idx="0">
                  <c:v>17147</c:v>
                </c:pt>
                <c:pt idx="1">
                  <c:v>5738</c:v>
                </c:pt>
                <c:pt idx="2">
                  <c:v>2352</c:v>
                </c:pt>
                <c:pt idx="3">
                  <c:v>3499</c:v>
                </c:pt>
                <c:pt idx="4">
                  <c:v>2570</c:v>
                </c:pt>
                <c:pt idx="5">
                  <c:v>1683</c:v>
                </c:pt>
                <c:pt idx="6">
                  <c:v>2427</c:v>
                </c:pt>
                <c:pt idx="7">
                  <c:v>1536</c:v>
                </c:pt>
                <c:pt idx="8">
                  <c:v>564</c:v>
                </c:pt>
                <c:pt idx="9">
                  <c:v>349</c:v>
                </c:pt>
              </c:numCache>
            </c:numRef>
          </c:val>
        </c:ser>
        <c:axId val="28566550"/>
        <c:axId val="12237647"/>
      </c:barChart>
      <c:catAx>
        <c:axId val="28566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7647"/>
        <c:crosses val="autoZero"/>
        <c:auto val="1"/>
        <c:lblOffset val="100"/>
        <c:noMultiLvlLbl val="0"/>
      </c:catAx>
      <c:valAx>
        <c:axId val="122376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6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5"/>
          <c:y val="0.161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駿遠支部平成20年7月保管残高上位１０品目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石油製品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41555</c:v>
                </c:pt>
                <c:pt idx="1">
                  <c:v>13213</c:v>
                </c:pt>
                <c:pt idx="2">
                  <c:v>11551</c:v>
                </c:pt>
                <c:pt idx="3">
                  <c:v>9668</c:v>
                </c:pt>
                <c:pt idx="4">
                  <c:v>9146</c:v>
                </c:pt>
                <c:pt idx="5">
                  <c:v>8382</c:v>
                </c:pt>
                <c:pt idx="6">
                  <c:v>8100</c:v>
                </c:pt>
                <c:pt idx="7">
                  <c:v>5825</c:v>
                </c:pt>
                <c:pt idx="8">
                  <c:v>4868</c:v>
                </c:pt>
                <c:pt idx="9">
                  <c:v>3145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石油製品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39916</c:v>
                </c:pt>
                <c:pt idx="1">
                  <c:v>18267</c:v>
                </c:pt>
                <c:pt idx="2">
                  <c:v>4414</c:v>
                </c:pt>
                <c:pt idx="3">
                  <c:v>9934</c:v>
                </c:pt>
                <c:pt idx="4">
                  <c:v>7655</c:v>
                </c:pt>
                <c:pt idx="5">
                  <c:v>7542</c:v>
                </c:pt>
                <c:pt idx="6">
                  <c:v>6244</c:v>
                </c:pt>
                <c:pt idx="7">
                  <c:v>6511</c:v>
                </c:pt>
                <c:pt idx="8">
                  <c:v>7497</c:v>
                </c:pt>
                <c:pt idx="9">
                  <c:v>120</c:v>
                </c:pt>
              </c:numCache>
            </c:numRef>
          </c:val>
        </c:ser>
        <c:axId val="33567036"/>
        <c:axId val="34625773"/>
      </c:barChart>
      <c:catAx>
        <c:axId val="33567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5773"/>
        <c:crosses val="autoZero"/>
        <c:auto val="1"/>
        <c:lblOffset val="100"/>
        <c:noMultiLvlLbl val="0"/>
      </c:catAx>
      <c:valAx>
        <c:axId val="34625773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7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西部支部平成20年7月保管残高上位１０品目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509554"/>
        <c:axId val="56473883"/>
      </c:barChart>
      <c:catAx>
        <c:axId val="57509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73883"/>
        <c:crosses val="autoZero"/>
        <c:auto val="1"/>
        <c:lblOffset val="100"/>
        <c:noMultiLvlLbl val="0"/>
      </c:catAx>
      <c:valAx>
        <c:axId val="56473883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9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</c:numCache>
            </c:numRef>
          </c:val>
          <c:smooth val="0"/>
        </c:ser>
        <c:marker val="1"/>
        <c:axId val="35550712"/>
        <c:axId val="1911641"/>
      </c:lineChart>
      <c:catAx>
        <c:axId val="355507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641"/>
        <c:crosses val="autoZero"/>
        <c:auto val="1"/>
        <c:lblOffset val="100"/>
        <c:noMultiLvlLbl val="0"/>
      </c:catAx>
      <c:valAx>
        <c:axId val="191164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507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</c:numCache>
            </c:numRef>
          </c:val>
          <c:smooth val="0"/>
        </c:ser>
        <c:marker val="1"/>
        <c:axId val="28271758"/>
        <c:axId val="54289191"/>
      </c:lineChart>
      <c:catAx>
        <c:axId val="2827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9191"/>
        <c:crosses val="autoZero"/>
        <c:auto val="1"/>
        <c:lblOffset val="100"/>
        <c:noMultiLvlLbl val="0"/>
      </c:catAx>
      <c:valAx>
        <c:axId val="54289191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717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178484"/>
        <c:axId val="55203845"/>
      </c:lineChart>
      <c:catAx>
        <c:axId val="5117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03845"/>
        <c:crosses val="autoZero"/>
        <c:auto val="1"/>
        <c:lblOffset val="100"/>
        <c:noMultiLvlLbl val="0"/>
      </c:catAx>
      <c:valAx>
        <c:axId val="55203845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784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</c:numCache>
            </c:numRef>
          </c:val>
          <c:smooth val="0"/>
        </c:ser>
        <c:marker val="1"/>
        <c:axId val="61815210"/>
        <c:axId val="19801459"/>
      </c:lineChart>
      <c:catAx>
        <c:axId val="618152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01459"/>
        <c:crosses val="autoZero"/>
        <c:auto val="1"/>
        <c:lblOffset val="100"/>
        <c:noMultiLvlLbl val="0"/>
      </c:catAx>
      <c:valAx>
        <c:axId val="1980145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152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</c:numCache>
            </c:numRef>
          </c:val>
          <c:smooth val="0"/>
        </c:ser>
        <c:marker val="1"/>
        <c:axId val="5402416"/>
        <c:axId val="56552177"/>
      </c:lineChart>
      <c:catAx>
        <c:axId val="54024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2177"/>
        <c:crosses val="autoZero"/>
        <c:auto val="1"/>
        <c:lblOffset val="100"/>
        <c:noMultiLvlLbl val="0"/>
      </c:catAx>
      <c:valAx>
        <c:axId val="5655217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24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平成２０年７月倉庫使用状況(1～3類）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825"/>
          <c:w val="1"/>
          <c:h val="0.87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128706</c:v>
                </c:pt>
                <c:pt idx="1">
                  <c:v>221382</c:v>
                </c:pt>
                <c:pt idx="2">
                  <c:v>253652</c:v>
                </c:pt>
                <c:pt idx="3">
                  <c:v>60971</c:v>
                </c:pt>
                <c:pt idx="4">
                  <c:v>269622</c:v>
                </c:pt>
                <c:pt idx="5">
                  <c:v>426669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57875</c:v>
                </c:pt>
                <c:pt idx="1">
                  <c:v>141150</c:v>
                </c:pt>
                <c:pt idx="2">
                  <c:v>176306</c:v>
                </c:pt>
                <c:pt idx="3">
                  <c:v>38745</c:v>
                </c:pt>
                <c:pt idx="4">
                  <c:v>104079</c:v>
                </c:pt>
                <c:pt idx="5">
                  <c:v>210077</c:v>
                </c:pt>
              </c:numCache>
            </c:numRef>
          </c:val>
          <c:shape val="box"/>
        </c:ser>
        <c:overlap val="100"/>
        <c:shape val="box"/>
        <c:axId val="51796060"/>
        <c:axId val="40588941"/>
      </c:bar3DChart>
      <c:catAx>
        <c:axId val="51796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88941"/>
        <c:crosses val="autoZero"/>
        <c:auto val="1"/>
        <c:lblOffset val="100"/>
        <c:noMultiLvlLbl val="0"/>
      </c:catAx>
      <c:valAx>
        <c:axId val="405889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96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"/>
          <c:y val="0.17875"/>
          <c:w val="0.1155"/>
          <c:h val="0.07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205702"/>
        <c:axId val="30714879"/>
      </c:lineChart>
      <c:catAx>
        <c:axId val="422057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14879"/>
        <c:crosses val="autoZero"/>
        <c:auto val="1"/>
        <c:lblOffset val="100"/>
        <c:noMultiLvlLbl val="0"/>
      </c:catAx>
      <c:valAx>
        <c:axId val="3071487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57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</c:numCache>
            </c:numRef>
          </c:val>
          <c:smooth val="0"/>
        </c:ser>
        <c:axId val="60627884"/>
        <c:axId val="53096477"/>
      </c:lineChart>
      <c:catAx>
        <c:axId val="606278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6477"/>
        <c:crosses val="autoZero"/>
        <c:auto val="1"/>
        <c:lblOffset val="100"/>
        <c:noMultiLvlLbl val="0"/>
      </c:catAx>
      <c:valAx>
        <c:axId val="5309647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278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16906658"/>
        <c:axId val="27779787"/>
      </c:lineChart>
      <c:catAx>
        <c:axId val="169066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79787"/>
        <c:crosses val="autoZero"/>
        <c:auto val="1"/>
        <c:lblOffset val="100"/>
        <c:noMultiLvlLbl val="0"/>
      </c:catAx>
      <c:valAx>
        <c:axId val="2777978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066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ptCount val="12"/>
                <c:pt idx="0">
                  <c:v>55.9</c:v>
                </c:pt>
                <c:pt idx="1">
                  <c:v>54.1</c:v>
                </c:pt>
                <c:pt idx="2">
                  <c:v>66.1</c:v>
                </c:pt>
                <c:pt idx="3">
                  <c:v>64.6</c:v>
                </c:pt>
                <c:pt idx="4">
                  <c:v>61.8</c:v>
                </c:pt>
                <c:pt idx="5">
                  <c:v>62.8</c:v>
                </c:pt>
                <c:pt idx="6">
                  <c:v>64.1</c:v>
                </c:pt>
                <c:pt idx="7">
                  <c:v>62</c:v>
                </c:pt>
                <c:pt idx="8">
                  <c:v>58.1</c:v>
                </c:pt>
                <c:pt idx="9">
                  <c:v>56.3</c:v>
                </c:pt>
                <c:pt idx="10">
                  <c:v>59.1</c:v>
                </c:pt>
                <c:pt idx="11">
                  <c:v>61.9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ptCount val="12"/>
                <c:pt idx="0">
                  <c:v>49.2</c:v>
                </c:pt>
                <c:pt idx="1">
                  <c:v>53.5</c:v>
                </c:pt>
                <c:pt idx="2">
                  <c:v>58.5</c:v>
                </c:pt>
                <c:pt idx="3">
                  <c:v>62.2</c:v>
                </c:pt>
                <c:pt idx="4">
                  <c:v>59.1</c:v>
                </c:pt>
                <c:pt idx="5">
                  <c:v>63.9</c:v>
                </c:pt>
                <c:pt idx="6">
                  <c:v>60.1</c:v>
                </c:pt>
                <c:pt idx="7">
                  <c:v>57</c:v>
                </c:pt>
                <c:pt idx="8">
                  <c:v>55.5</c:v>
                </c:pt>
                <c:pt idx="9">
                  <c:v>56</c:v>
                </c:pt>
                <c:pt idx="10">
                  <c:v>55.2</c:v>
                </c:pt>
                <c:pt idx="11">
                  <c:v>55.9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ptCount val="12"/>
                <c:pt idx="0">
                  <c:v>47.8</c:v>
                </c:pt>
                <c:pt idx="1">
                  <c:v>51.7</c:v>
                </c:pt>
                <c:pt idx="2">
                  <c:v>62.5</c:v>
                </c:pt>
                <c:pt idx="3">
                  <c:v>63.1</c:v>
                </c:pt>
                <c:pt idx="4">
                  <c:v>66.1</c:v>
                </c:pt>
                <c:pt idx="5">
                  <c:v>62</c:v>
                </c:pt>
                <c:pt idx="6">
                  <c:v>62.3</c:v>
                </c:pt>
                <c:pt idx="7">
                  <c:v>60</c:v>
                </c:pt>
                <c:pt idx="8">
                  <c:v>57.9</c:v>
                </c:pt>
                <c:pt idx="9">
                  <c:v>52.7</c:v>
                </c:pt>
                <c:pt idx="10">
                  <c:v>55.1</c:v>
                </c:pt>
                <c:pt idx="11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ptCount val="12"/>
                <c:pt idx="0">
                  <c:v>56.4</c:v>
                </c:pt>
                <c:pt idx="1">
                  <c:v>49.6</c:v>
                </c:pt>
                <c:pt idx="2">
                  <c:v>59.8</c:v>
                </c:pt>
                <c:pt idx="3">
                  <c:v>58.8</c:v>
                </c:pt>
                <c:pt idx="4">
                  <c:v>57.5</c:v>
                </c:pt>
                <c:pt idx="5">
                  <c:v>59.3</c:v>
                </c:pt>
                <c:pt idx="6">
                  <c:v>62.6</c:v>
                </c:pt>
                <c:pt idx="7">
                  <c:v>56.9</c:v>
                </c:pt>
                <c:pt idx="8">
                  <c:v>52.1</c:v>
                </c:pt>
                <c:pt idx="9">
                  <c:v>59.6</c:v>
                </c:pt>
                <c:pt idx="10">
                  <c:v>60.1</c:v>
                </c:pt>
                <c:pt idx="11">
                  <c:v>58.7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ptCount val="12"/>
                <c:pt idx="0">
                  <c:v>53.3</c:v>
                </c:pt>
                <c:pt idx="1">
                  <c:v>56.6</c:v>
                </c:pt>
                <c:pt idx="2">
                  <c:v>58.4</c:v>
                </c:pt>
                <c:pt idx="3">
                  <c:v>65.3</c:v>
                </c:pt>
                <c:pt idx="4">
                  <c:v>54.6</c:v>
                </c:pt>
                <c:pt idx="5">
                  <c:v>57.2</c:v>
                </c:pt>
                <c:pt idx="6">
                  <c:v>61.6</c:v>
                </c:pt>
              </c:numCache>
            </c:numRef>
          </c:val>
          <c:smooth val="0"/>
        </c:ser>
        <c:axId val="12471656"/>
        <c:axId val="53457801"/>
      </c:lineChart>
      <c:catAx>
        <c:axId val="124716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7801"/>
        <c:crosses val="autoZero"/>
        <c:auto val="1"/>
        <c:lblOffset val="100"/>
        <c:noMultiLvlLbl val="0"/>
      </c:catAx>
      <c:valAx>
        <c:axId val="5345780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71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</c:numCache>
            </c:numRef>
          </c:val>
          <c:smooth val="0"/>
        </c:ser>
        <c:marker val="1"/>
        <c:axId val="47619198"/>
        <c:axId val="21099991"/>
      </c:lineChart>
      <c:catAx>
        <c:axId val="476191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9991"/>
        <c:crosses val="autoZero"/>
        <c:auto val="1"/>
        <c:lblOffset val="100"/>
        <c:noMultiLvlLbl val="0"/>
      </c:catAx>
      <c:valAx>
        <c:axId val="21099991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91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</c:numCache>
            </c:numRef>
          </c:val>
          <c:smooth val="0"/>
        </c:ser>
        <c:marker val="1"/>
        <c:axId val="48668772"/>
        <c:axId val="43204917"/>
      </c:lineChart>
      <c:catAx>
        <c:axId val="486687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4917"/>
        <c:crosses val="autoZero"/>
        <c:auto val="1"/>
        <c:lblOffset val="100"/>
        <c:noMultiLvlLbl val="0"/>
      </c:catAx>
      <c:valAx>
        <c:axId val="43204917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687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539290"/>
        <c:axId val="32198947"/>
      </c:lineChart>
      <c:catAx>
        <c:axId val="485392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8947"/>
        <c:crosses val="autoZero"/>
        <c:auto val="1"/>
        <c:lblOffset val="100"/>
        <c:noMultiLvlLbl val="0"/>
      </c:catAx>
      <c:valAx>
        <c:axId val="3219894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92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</c:numCache>
            </c:numRef>
          </c:val>
          <c:smooth val="0"/>
        </c:ser>
        <c:marker val="1"/>
        <c:axId val="52555936"/>
        <c:axId val="38069537"/>
      </c:lineChart>
      <c:catAx>
        <c:axId val="525559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69537"/>
        <c:crosses val="autoZero"/>
        <c:auto val="1"/>
        <c:lblOffset val="100"/>
        <c:noMultiLvlLbl val="0"/>
      </c:catAx>
      <c:valAx>
        <c:axId val="3806953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593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</c:numCache>
            </c:numRef>
          </c:val>
          <c:smooth val="0"/>
        </c:ser>
        <c:marker val="1"/>
        <c:axId val="14685174"/>
        <c:axId val="40280239"/>
      </c:lineChart>
      <c:catAx>
        <c:axId val="146851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80239"/>
        <c:crosses val="autoZero"/>
        <c:auto val="1"/>
        <c:lblOffset val="100"/>
        <c:noMultiLvlLbl val="0"/>
      </c:catAx>
      <c:valAx>
        <c:axId val="4028023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517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68252"/>
        <c:axId val="40692557"/>
      </c:lineChart>
      <c:catAx>
        <c:axId val="12682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2557"/>
        <c:crosses val="autoZero"/>
        <c:auto val="1"/>
        <c:lblOffset val="100"/>
        <c:noMultiLvlLbl val="0"/>
      </c:catAx>
      <c:valAx>
        <c:axId val="4069255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82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842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</c:numCache>
            </c:numRef>
          </c:val>
          <c:smooth val="0"/>
        </c:ser>
        <c:marker val="1"/>
        <c:axId val="27507922"/>
        <c:axId val="56471995"/>
      </c:lineChart>
      <c:catAx>
        <c:axId val="2750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71995"/>
        <c:crosses val="autoZero"/>
        <c:auto val="1"/>
        <c:lblOffset val="100"/>
        <c:noMultiLvlLbl val="0"/>
      </c:catAx>
      <c:valAx>
        <c:axId val="56471995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079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</c:numCache>
            </c:numRef>
          </c:val>
          <c:smooth val="0"/>
        </c:ser>
        <c:marker val="1"/>
        <c:axId val="36315282"/>
        <c:axId val="66900091"/>
      </c:lineChart>
      <c:catAx>
        <c:axId val="363152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00091"/>
        <c:crosses val="autoZero"/>
        <c:auto val="1"/>
        <c:lblOffset val="100"/>
        <c:noMultiLvlLbl val="0"/>
      </c:catAx>
      <c:valAx>
        <c:axId val="66900091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1528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</c:numCache>
            </c:numRef>
          </c:val>
          <c:smooth val="0"/>
        </c:ser>
        <c:marker val="1"/>
        <c:axId val="49363160"/>
        <c:axId val="35119033"/>
      </c:lineChart>
      <c:catAx>
        <c:axId val="493631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19033"/>
        <c:crosses val="autoZero"/>
        <c:auto val="1"/>
        <c:lblOffset val="100"/>
        <c:noMultiLvlLbl val="0"/>
      </c:catAx>
      <c:valAx>
        <c:axId val="3511903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631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ptCount val="12"/>
                <c:pt idx="0">
                  <c:v>48.8</c:v>
                </c:pt>
                <c:pt idx="1">
                  <c:v>47.7</c:v>
                </c:pt>
                <c:pt idx="2">
                  <c:v>54.8</c:v>
                </c:pt>
                <c:pt idx="3">
                  <c:v>53.1</c:v>
                </c:pt>
                <c:pt idx="4">
                  <c:v>54.2</c:v>
                </c:pt>
                <c:pt idx="5">
                  <c:v>54.3</c:v>
                </c:pt>
                <c:pt idx="6">
                  <c:v>58.7</c:v>
                </c:pt>
                <c:pt idx="7">
                  <c:v>58.7</c:v>
                </c:pt>
                <c:pt idx="8">
                  <c:v>58.7</c:v>
                </c:pt>
                <c:pt idx="9">
                  <c:v>62.2</c:v>
                </c:pt>
                <c:pt idx="10">
                  <c:v>65.3</c:v>
                </c:pt>
                <c:pt idx="11">
                  <c:v>65.9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ptCount val="12"/>
                <c:pt idx="0">
                  <c:v>58.2</c:v>
                </c:pt>
                <c:pt idx="1">
                  <c:v>57.6</c:v>
                </c:pt>
                <c:pt idx="2">
                  <c:v>69.8</c:v>
                </c:pt>
                <c:pt idx="3">
                  <c:v>70.8</c:v>
                </c:pt>
                <c:pt idx="4">
                  <c:v>60.1</c:v>
                </c:pt>
                <c:pt idx="5">
                  <c:v>69.3</c:v>
                </c:pt>
                <c:pt idx="6">
                  <c:v>67.3</c:v>
                </c:pt>
                <c:pt idx="7">
                  <c:v>62</c:v>
                </c:pt>
                <c:pt idx="8">
                  <c:v>70.9</c:v>
                </c:pt>
                <c:pt idx="9">
                  <c:v>69.5</c:v>
                </c:pt>
                <c:pt idx="10">
                  <c:v>70</c:v>
                </c:pt>
                <c:pt idx="11">
                  <c:v>71.5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ptCount val="12"/>
                <c:pt idx="0">
                  <c:v>58.9</c:v>
                </c:pt>
                <c:pt idx="1">
                  <c:v>60.2</c:v>
                </c:pt>
                <c:pt idx="2">
                  <c:v>74.4</c:v>
                </c:pt>
                <c:pt idx="3">
                  <c:v>68.2</c:v>
                </c:pt>
                <c:pt idx="4">
                  <c:v>67.6</c:v>
                </c:pt>
                <c:pt idx="5">
                  <c:v>74.5</c:v>
                </c:pt>
                <c:pt idx="6">
                  <c:v>73</c:v>
                </c:pt>
                <c:pt idx="7">
                  <c:v>66.4</c:v>
                </c:pt>
                <c:pt idx="8">
                  <c:v>69.5</c:v>
                </c:pt>
                <c:pt idx="9">
                  <c:v>71.6</c:v>
                </c:pt>
                <c:pt idx="10">
                  <c:v>69.7</c:v>
                </c:pt>
                <c:pt idx="11">
                  <c:v>76.7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ptCount val="12"/>
                <c:pt idx="0">
                  <c:v>60.5</c:v>
                </c:pt>
                <c:pt idx="1">
                  <c:v>71.2</c:v>
                </c:pt>
                <c:pt idx="2">
                  <c:v>80.9</c:v>
                </c:pt>
                <c:pt idx="3">
                  <c:v>76.2</c:v>
                </c:pt>
                <c:pt idx="4">
                  <c:v>79.7</c:v>
                </c:pt>
                <c:pt idx="5">
                  <c:v>76.6</c:v>
                </c:pt>
                <c:pt idx="6">
                  <c:v>77.5</c:v>
                </c:pt>
                <c:pt idx="7">
                  <c:v>72.8</c:v>
                </c:pt>
                <c:pt idx="8">
                  <c:v>76.1</c:v>
                </c:pt>
                <c:pt idx="9">
                  <c:v>85.6</c:v>
                </c:pt>
                <c:pt idx="10">
                  <c:v>81.3</c:v>
                </c:pt>
                <c:pt idx="11">
                  <c:v>72.4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ptCount val="12"/>
                <c:pt idx="0">
                  <c:v>66.1</c:v>
                </c:pt>
                <c:pt idx="1">
                  <c:v>63.9</c:v>
                </c:pt>
                <c:pt idx="2">
                  <c:v>66.9</c:v>
                </c:pt>
                <c:pt idx="3">
                  <c:v>61.9</c:v>
                </c:pt>
                <c:pt idx="4">
                  <c:v>53.1</c:v>
                </c:pt>
                <c:pt idx="5">
                  <c:v>54.6</c:v>
                </c:pt>
                <c:pt idx="6">
                  <c:v>58.5</c:v>
                </c:pt>
              </c:numCache>
            </c:numRef>
          </c:val>
          <c:smooth val="0"/>
        </c:ser>
        <c:marker val="1"/>
        <c:axId val="32327790"/>
        <c:axId val="63507591"/>
      </c:lineChart>
      <c:catAx>
        <c:axId val="323277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07591"/>
        <c:crosses val="autoZero"/>
        <c:auto val="1"/>
        <c:lblOffset val="100"/>
        <c:noMultiLvlLbl val="0"/>
      </c:catAx>
      <c:valAx>
        <c:axId val="63507591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277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9475"/>
          <c:h val="0.93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</c:numCache>
            </c:numRef>
          </c:val>
          <c:smooth val="0"/>
        </c:ser>
        <c:marker val="1"/>
        <c:axId val="35390232"/>
        <c:axId val="55379705"/>
      </c:lineChart>
      <c:catAx>
        <c:axId val="3539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79705"/>
        <c:crosses val="autoZero"/>
        <c:auto val="1"/>
        <c:lblOffset val="100"/>
        <c:noMultiLvlLbl val="0"/>
      </c:catAx>
      <c:valAx>
        <c:axId val="5537970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902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5"/>
          <c:w val="1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'!$B$86:$M$86</c:f>
              <c:numCache>
                <c:ptCount val="12"/>
                <c:pt idx="0">
                  <c:v>62.6</c:v>
                </c:pt>
                <c:pt idx="1">
                  <c:v>65.3</c:v>
                </c:pt>
                <c:pt idx="2">
                  <c:v>75.3</c:v>
                </c:pt>
                <c:pt idx="3">
                  <c:v>76.8</c:v>
                </c:pt>
                <c:pt idx="4">
                  <c:v>71.3</c:v>
                </c:pt>
                <c:pt idx="5">
                  <c:v>74.7</c:v>
                </c:pt>
                <c:pt idx="6">
                  <c:v>77.6</c:v>
                </c:pt>
                <c:pt idx="7">
                  <c:v>70.3</c:v>
                </c:pt>
                <c:pt idx="8">
                  <c:v>69.2</c:v>
                </c:pt>
                <c:pt idx="9">
                  <c:v>69.4</c:v>
                </c:pt>
                <c:pt idx="10">
                  <c:v>69.3</c:v>
                </c:pt>
                <c:pt idx="11">
                  <c:v>70.2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'!$B$87:$M$87</c:f>
              <c:numCache>
                <c:ptCount val="12"/>
                <c:pt idx="0">
                  <c:v>60.7</c:v>
                </c:pt>
                <c:pt idx="1">
                  <c:v>62.5</c:v>
                </c:pt>
                <c:pt idx="2">
                  <c:v>72.7</c:v>
                </c:pt>
                <c:pt idx="3">
                  <c:v>76.8</c:v>
                </c:pt>
                <c:pt idx="4">
                  <c:v>71.3</c:v>
                </c:pt>
                <c:pt idx="5">
                  <c:v>77.4</c:v>
                </c:pt>
                <c:pt idx="6">
                  <c:v>75</c:v>
                </c:pt>
                <c:pt idx="7">
                  <c:v>69</c:v>
                </c:pt>
                <c:pt idx="8">
                  <c:v>71</c:v>
                </c:pt>
                <c:pt idx="9">
                  <c:v>69.4</c:v>
                </c:pt>
                <c:pt idx="10">
                  <c:v>70.2</c:v>
                </c:pt>
                <c:pt idx="11">
                  <c:v>71.2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'!$B$88:$M$88</c:f>
              <c:numCache>
                <c:ptCount val="12"/>
                <c:pt idx="0">
                  <c:v>61</c:v>
                </c:pt>
                <c:pt idx="1">
                  <c:v>63.2</c:v>
                </c:pt>
                <c:pt idx="2">
                  <c:v>74.1</c:v>
                </c:pt>
                <c:pt idx="3">
                  <c:v>73.3</c:v>
                </c:pt>
                <c:pt idx="4">
                  <c:v>70.9</c:v>
                </c:pt>
                <c:pt idx="5">
                  <c:v>73.6</c:v>
                </c:pt>
                <c:pt idx="6">
                  <c:v>72.2</c:v>
                </c:pt>
                <c:pt idx="7">
                  <c:v>69.3</c:v>
                </c:pt>
                <c:pt idx="8">
                  <c:v>70</c:v>
                </c:pt>
                <c:pt idx="9">
                  <c:v>70.2</c:v>
                </c:pt>
                <c:pt idx="10">
                  <c:v>71.3</c:v>
                </c:pt>
                <c:pt idx="11">
                  <c:v>72.3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'!$B$89:$M$89</c:f>
              <c:numCache>
                <c:ptCount val="12"/>
                <c:pt idx="0">
                  <c:v>63.8</c:v>
                </c:pt>
                <c:pt idx="1">
                  <c:v>65.8</c:v>
                </c:pt>
                <c:pt idx="2">
                  <c:v>76.4</c:v>
                </c:pt>
                <c:pt idx="3">
                  <c:v>74.9</c:v>
                </c:pt>
                <c:pt idx="4">
                  <c:v>76.4</c:v>
                </c:pt>
                <c:pt idx="5">
                  <c:v>75.5</c:v>
                </c:pt>
                <c:pt idx="6">
                  <c:v>72.9</c:v>
                </c:pt>
                <c:pt idx="7">
                  <c:v>69.7</c:v>
                </c:pt>
                <c:pt idx="8">
                  <c:v>70.6</c:v>
                </c:pt>
                <c:pt idx="9">
                  <c:v>75.7</c:v>
                </c:pt>
                <c:pt idx="10">
                  <c:v>73.9</c:v>
                </c:pt>
                <c:pt idx="11">
                  <c:v>71.2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'!$B$90:$M$90</c:f>
              <c:numCache>
                <c:ptCount val="12"/>
                <c:pt idx="0">
                  <c:v>62.4</c:v>
                </c:pt>
                <c:pt idx="1">
                  <c:v>67.8</c:v>
                </c:pt>
                <c:pt idx="2">
                  <c:v>71.9</c:v>
                </c:pt>
                <c:pt idx="3">
                  <c:v>75.5</c:v>
                </c:pt>
                <c:pt idx="4">
                  <c:v>66.9</c:v>
                </c:pt>
                <c:pt idx="5">
                  <c:v>68</c:v>
                </c:pt>
                <c:pt idx="6">
                  <c:v>73.8</c:v>
                </c:pt>
              </c:numCache>
            </c:numRef>
          </c:val>
          <c:smooth val="0"/>
        </c:ser>
        <c:marker val="1"/>
        <c:axId val="9654446"/>
        <c:axId val="15321543"/>
      </c:lineChart>
      <c:catAx>
        <c:axId val="965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1543"/>
        <c:crosses val="autoZero"/>
        <c:auto val="1"/>
        <c:lblOffset val="100"/>
        <c:noMultiLvlLbl val="0"/>
      </c:catAx>
      <c:valAx>
        <c:axId val="15321543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5444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雑穀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169158</c:v>
                </c:pt>
                <c:pt idx="1">
                  <c:v>141100</c:v>
                </c:pt>
                <c:pt idx="2">
                  <c:v>113298</c:v>
                </c:pt>
                <c:pt idx="3">
                  <c:v>46319</c:v>
                </c:pt>
                <c:pt idx="4">
                  <c:v>46231</c:v>
                </c:pt>
                <c:pt idx="5">
                  <c:v>44684</c:v>
                </c:pt>
                <c:pt idx="6">
                  <c:v>35706</c:v>
                </c:pt>
                <c:pt idx="7">
                  <c:v>35677</c:v>
                </c:pt>
                <c:pt idx="8">
                  <c:v>30722</c:v>
                </c:pt>
                <c:pt idx="9">
                  <c:v>30686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雑穀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145631</c:v>
                </c:pt>
                <c:pt idx="1">
                  <c:v>157498</c:v>
                </c:pt>
                <c:pt idx="2">
                  <c:v>136827</c:v>
                </c:pt>
                <c:pt idx="3">
                  <c:v>43964</c:v>
                </c:pt>
                <c:pt idx="4">
                  <c:v>32228</c:v>
                </c:pt>
                <c:pt idx="5">
                  <c:v>40859</c:v>
                </c:pt>
                <c:pt idx="6">
                  <c:v>31564</c:v>
                </c:pt>
                <c:pt idx="7">
                  <c:v>28763</c:v>
                </c:pt>
                <c:pt idx="8">
                  <c:v>24285</c:v>
                </c:pt>
                <c:pt idx="9">
                  <c:v>27722</c:v>
                </c:pt>
              </c:numCache>
            </c:numRef>
          </c:val>
        </c:ser>
        <c:axId val="27262740"/>
        <c:axId val="35631525"/>
      </c:barChart>
      <c:catAx>
        <c:axId val="27262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31525"/>
        <c:crosses val="autoZero"/>
        <c:auto val="1"/>
        <c:lblOffset val="100"/>
        <c:noMultiLvlLbl val="0"/>
      </c:catAx>
      <c:valAx>
        <c:axId val="35631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62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75"/>
          <c:y val="0.181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平成20年7月入庫高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2"/>
          <c:w val="0.91475"/>
          <c:h val="0.728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鉄鋼</c:v>
                  </c:pt>
                  <c:pt idx="5">
                    <c:v>雑品</c:v>
                  </c:pt>
                  <c:pt idx="6">
                    <c:v>雑穀</c:v>
                  </c:pt>
                  <c:pt idx="7">
                    <c:v>その他の日用品</c:v>
                  </c:pt>
                  <c:pt idx="8">
                    <c:v>合成樹脂</c:v>
                  </c:pt>
                  <c:pt idx="9">
                    <c:v>その他の機械</c:v>
                  </c:pt>
                  <c:pt idx="10">
                    <c:v>その他</c:v>
                  </c:pt>
                </c:lvl>
                <c:lvl>
                  <c:pt idx="0">
                    <c:v>169,158 </c:v>
                  </c:pt>
                  <c:pt idx="1">
                    <c:v>141,100 </c:v>
                  </c:pt>
                  <c:pt idx="2">
                    <c:v>113,298 </c:v>
                  </c:pt>
                  <c:pt idx="3">
                    <c:v>46,319 </c:v>
                  </c:pt>
                  <c:pt idx="4">
                    <c:v>46,231 </c:v>
                  </c:pt>
                  <c:pt idx="5">
                    <c:v>44,684 </c:v>
                  </c:pt>
                  <c:pt idx="6">
                    <c:v>35,706 </c:v>
                  </c:pt>
                  <c:pt idx="7">
                    <c:v>35,677 </c:v>
                  </c:pt>
                  <c:pt idx="8">
                    <c:v>30,722 </c:v>
                  </c:pt>
                  <c:pt idx="9">
                    <c:v>30,686 </c:v>
                  </c:pt>
                  <c:pt idx="10">
                    <c:v>175,124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169158</c:v>
                </c:pt>
                <c:pt idx="1">
                  <c:v>141100</c:v>
                </c:pt>
                <c:pt idx="2">
                  <c:v>113298</c:v>
                </c:pt>
                <c:pt idx="3">
                  <c:v>46319</c:v>
                </c:pt>
                <c:pt idx="4">
                  <c:v>46231</c:v>
                </c:pt>
                <c:pt idx="5">
                  <c:v>44684</c:v>
                </c:pt>
                <c:pt idx="6">
                  <c:v>35706</c:v>
                </c:pt>
                <c:pt idx="7">
                  <c:v>35677</c:v>
                </c:pt>
                <c:pt idx="8">
                  <c:v>30722</c:v>
                </c:pt>
                <c:pt idx="9">
                  <c:v>30686</c:v>
                </c:pt>
                <c:pt idx="10">
                  <c:v>175124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平成19年7月入庫高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15"/>
          <c:w val="0.8885"/>
          <c:h val="0.758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鉄鋼</c:v>
                  </c:pt>
                  <c:pt idx="5">
                    <c:v>雑品</c:v>
                  </c:pt>
                  <c:pt idx="6">
                    <c:v>雑穀</c:v>
                  </c:pt>
                  <c:pt idx="7">
                    <c:v>その他の日用品</c:v>
                  </c:pt>
                  <c:pt idx="8">
                    <c:v>合成樹脂</c:v>
                  </c:pt>
                  <c:pt idx="9">
                    <c:v>その他の機械</c:v>
                  </c:pt>
                  <c:pt idx="10">
                    <c:v>その他</c:v>
                  </c:pt>
                </c:lvl>
                <c:lvl>
                  <c:pt idx="0">
                    <c:v>145,631 </c:v>
                  </c:pt>
                  <c:pt idx="1">
                    <c:v>157,498 </c:v>
                  </c:pt>
                  <c:pt idx="2">
                    <c:v>136,827 </c:v>
                  </c:pt>
                  <c:pt idx="3">
                    <c:v>43,964 </c:v>
                  </c:pt>
                  <c:pt idx="4">
                    <c:v>32,228 </c:v>
                  </c:pt>
                  <c:pt idx="5">
                    <c:v>40,859 </c:v>
                  </c:pt>
                  <c:pt idx="6">
                    <c:v>31,564 </c:v>
                  </c:pt>
                  <c:pt idx="7">
                    <c:v>28,763 </c:v>
                  </c:pt>
                  <c:pt idx="8">
                    <c:v>24,285 </c:v>
                  </c:pt>
                  <c:pt idx="9">
                    <c:v>27,722 </c:v>
                  </c:pt>
                  <c:pt idx="10">
                    <c:v>173,250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145631</c:v>
                </c:pt>
                <c:pt idx="1">
                  <c:v>157498</c:v>
                </c:pt>
                <c:pt idx="2">
                  <c:v>136827</c:v>
                </c:pt>
                <c:pt idx="3">
                  <c:v>43964</c:v>
                </c:pt>
                <c:pt idx="4">
                  <c:v>32228</c:v>
                </c:pt>
                <c:pt idx="5">
                  <c:v>40859</c:v>
                </c:pt>
                <c:pt idx="6">
                  <c:v>31564</c:v>
                </c:pt>
                <c:pt idx="7">
                  <c:v>28763</c:v>
                </c:pt>
                <c:pt idx="8">
                  <c:v>24285</c:v>
                </c:pt>
                <c:pt idx="9">
                  <c:v>27722</c:v>
                </c:pt>
                <c:pt idx="10">
                  <c:v>173250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0.4955</cdr:y>
    </cdr:from>
    <cdr:to>
      <cdr:x>0.6465</cdr:x>
      <cdr:y>0.53275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05025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868,705トン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0.48175</cdr:y>
    </cdr:from>
    <cdr:to>
      <cdr:x>0.55425</cdr:x>
      <cdr:y>0.502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47875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0.48175</cdr:y>
    </cdr:from>
    <cdr:to>
      <cdr:x>0.6615</cdr:x>
      <cdr:y>0.524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47875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842,591トン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</cdr:y>
    </cdr:from>
    <cdr:to>
      <cdr:x>0.94725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0.006</cdr:y>
    </cdr:from>
    <cdr:to>
      <cdr:x>0.9525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4357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0.75575</cdr:x>
      <cdr:y>0.009</cdr:y>
    </cdr:from>
    <cdr:to>
      <cdr:x>0.905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5495925" y="2857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0.74325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0.7515</cdr:x>
      <cdr:y>0.0555</cdr:y>
    </cdr:from>
    <cdr:to>
      <cdr:x>0.9065</cdr:x>
      <cdr:y>0.1275</cdr:y>
    </cdr:to>
    <cdr:sp>
      <cdr:nvSpPr>
        <cdr:cNvPr id="2" name="TextBox 3"/>
        <cdr:cNvSpPr txBox="1">
          <a:spLocks noChangeArrowheads="1"/>
        </cdr:cNvSpPr>
      </cdr:nvSpPr>
      <cdr:spPr>
        <a:xfrm>
          <a:off x="7448550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0.5095</cdr:x>
      <cdr:y>0.2305</cdr:y>
    </cdr:from>
    <cdr:to>
      <cdr:x>0.8035</cdr:x>
      <cdr:y>0.36975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323975"/>
          <a:ext cx="291465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0.5105</cdr:x>
      <cdr:y>0.87925</cdr:y>
    </cdr:from>
    <cdr:to>
      <cdr:x>0.81</cdr:x>
      <cdr:y>0.941</cdr:y>
    </cdr:to>
    <cdr:sp>
      <cdr:nvSpPr>
        <cdr:cNvPr id="4" name="TextBox 5"/>
        <cdr:cNvSpPr txBox="1">
          <a:spLocks noChangeArrowheads="1"/>
        </cdr:cNvSpPr>
      </cdr:nvSpPr>
      <cdr:spPr>
        <a:xfrm>
          <a:off x="5057775" y="5057775"/>
          <a:ext cx="29718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0.89725</cdr:x>
      <cdr:y>0.0555</cdr:y>
    </cdr:from>
    <cdr:to>
      <cdr:x>0.99975</cdr:x>
      <cdr:y>0.12675</cdr:y>
    </cdr:to>
    <cdr:sp>
      <cdr:nvSpPr>
        <cdr:cNvPr id="5" name="TextBox 7"/>
        <cdr:cNvSpPr txBox="1">
          <a:spLocks noChangeArrowheads="1"/>
        </cdr:cNvSpPr>
      </cdr:nvSpPr>
      <cdr:spPr>
        <a:xfrm>
          <a:off x="8896350" y="314325"/>
          <a:ext cx="10191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</cdr:y>
    </cdr:from>
    <cdr:to>
      <cdr:x>0.97875</cdr:x>
      <cdr:y>0.06</cdr:y>
    </cdr:to>
    <cdr:sp>
      <cdr:nvSpPr>
        <cdr:cNvPr id="1" name="TextBox 1"/>
        <cdr:cNvSpPr txBox="1">
          <a:spLocks noChangeArrowheads="1"/>
        </cdr:cNvSpPr>
      </cdr:nvSpPr>
      <cdr:spPr>
        <a:xfrm>
          <a:off x="5991225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1，154，254トン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1，180，353トン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0.8015</cdr:x>
      <cdr:y>0</cdr:y>
    </cdr:from>
    <cdr:to>
      <cdr:x>0.9535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0.028</cdr:y>
    </cdr:from>
    <cdr:to>
      <cdr:x>0.983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2198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0.5535</cdr:x>
      <cdr:y>0.458</cdr:y>
    </cdr:from>
    <cdr:to>
      <cdr:x>0.6325</cdr:x>
      <cdr:y>0.5355</cdr:y>
    </cdr:to>
    <cdr:sp>
      <cdr:nvSpPr>
        <cdr:cNvPr id="2" name="TextBox 7"/>
        <cdr:cNvSpPr txBox="1">
          <a:spLocks noChangeArrowheads="1"/>
        </cdr:cNvSpPr>
      </cdr:nvSpPr>
      <cdr:spPr>
        <a:xfrm>
          <a:off x="4162425" y="1276350"/>
          <a:ext cx="59055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0.91675</cdr:x>
      <cdr:y>0.458</cdr:y>
    </cdr:from>
    <cdr:to>
      <cdr:x>0.99625</cdr:x>
      <cdr:y>0.7725</cdr:y>
    </cdr:to>
    <cdr:sp>
      <cdr:nvSpPr>
        <cdr:cNvPr id="3" name="TextBox 8"/>
        <cdr:cNvSpPr txBox="1">
          <a:spLocks noChangeArrowheads="1"/>
        </cdr:cNvSpPr>
      </cdr:nvSpPr>
      <cdr:spPr>
        <a:xfrm>
          <a:off x="6896100" y="1276350"/>
          <a:ext cx="600075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0.8515</cdr:x>
      <cdr:y>0.008</cdr:y>
    </cdr:from>
    <cdr:to>
      <cdr:x>1</cdr:x>
      <cdr:y>0.10625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19050"/>
          <a:ext cx="1114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0.558</cdr:x>
      <cdr:y>0.413</cdr:y>
    </cdr:from>
    <cdr:to>
      <cdr:x>0.64175</cdr:x>
      <cdr:y>0.50375</cdr:y>
    </cdr:to>
    <cdr:sp>
      <cdr:nvSpPr>
        <cdr:cNvPr id="2" name="TextBox 7"/>
        <cdr:cNvSpPr txBox="1">
          <a:spLocks noChangeArrowheads="1"/>
        </cdr:cNvSpPr>
      </cdr:nvSpPr>
      <cdr:spPr>
        <a:xfrm>
          <a:off x="4191000" y="1019175"/>
          <a:ext cx="6286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0.89775</cdr:x>
      <cdr:y>0.472</cdr:y>
    </cdr:from>
    <cdr:to>
      <cdr:x>0.998</cdr:x>
      <cdr:y>0.73325</cdr:y>
    </cdr:to>
    <cdr:sp>
      <cdr:nvSpPr>
        <cdr:cNvPr id="3" name="TextBox 8"/>
        <cdr:cNvSpPr txBox="1">
          <a:spLocks noChangeArrowheads="1"/>
        </cdr:cNvSpPr>
      </cdr:nvSpPr>
      <cdr:spPr>
        <a:xfrm>
          <a:off x="6753225" y="1171575"/>
          <a:ext cx="7524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</cdr:y>
    </cdr:from>
    <cdr:to>
      <cdr:x>0.9975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0"/>
          <a:ext cx="1104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0.5765</cdr:x>
      <cdr:y>0.339</cdr:y>
    </cdr:from>
    <cdr:to>
      <cdr:x>0.66625</cdr:x>
      <cdr:y>0.45975</cdr:y>
    </cdr:to>
    <cdr:sp>
      <cdr:nvSpPr>
        <cdr:cNvPr id="2" name="TextBox 7"/>
        <cdr:cNvSpPr txBox="1">
          <a:spLocks noChangeArrowheads="1"/>
        </cdr:cNvSpPr>
      </cdr:nvSpPr>
      <cdr:spPr>
        <a:xfrm>
          <a:off x="4343400" y="962025"/>
          <a:ext cx="676275" cy="3429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0.93375</cdr:x>
      <cdr:y>0.35725</cdr:y>
    </cdr:from>
    <cdr:to>
      <cdr:x>1</cdr:x>
      <cdr:y>0.71175</cdr:y>
    </cdr:to>
    <cdr:sp>
      <cdr:nvSpPr>
        <cdr:cNvPr id="3" name="TextBox 8"/>
        <cdr:cNvSpPr txBox="1">
          <a:spLocks noChangeArrowheads="1"/>
        </cdr:cNvSpPr>
      </cdr:nvSpPr>
      <cdr:spPr>
        <a:xfrm>
          <a:off x="7038975" y="1009650"/>
          <a:ext cx="495300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0.52525</cdr:y>
    </cdr:from>
    <cdr:to>
      <cdr:x>0.65025</cdr:x>
      <cdr:y>0.60775</cdr:y>
    </cdr:to>
    <cdr:sp>
      <cdr:nvSpPr>
        <cdr:cNvPr id="2" name="TextBox 8"/>
        <cdr:cNvSpPr txBox="1">
          <a:spLocks noChangeArrowheads="1"/>
        </cdr:cNvSpPr>
      </cdr:nvSpPr>
      <cdr:spPr>
        <a:xfrm>
          <a:off x="4210050" y="1504950"/>
          <a:ext cx="676275" cy="23812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0.80775</cdr:x>
      <cdr:y>0.01375</cdr:y>
    </cdr:from>
    <cdr:to>
      <cdr:x>0.972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067425" y="38100"/>
          <a:ext cx="1238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0.90775</cdr:x>
      <cdr:y>0.485</cdr:y>
    </cdr:from>
    <cdr:to>
      <cdr:x>0.98775</cdr:x>
      <cdr:y>0.71925</cdr:y>
    </cdr:to>
    <cdr:sp>
      <cdr:nvSpPr>
        <cdr:cNvPr id="4" name="TextBox 10"/>
        <cdr:cNvSpPr txBox="1">
          <a:spLocks noChangeArrowheads="1"/>
        </cdr:cNvSpPr>
      </cdr:nvSpPr>
      <cdr:spPr>
        <a:xfrm>
          <a:off x="6819900" y="1390650"/>
          <a:ext cx="6000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</cdr:y>
    </cdr:from>
    <cdr:to>
      <cdr:x>1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296025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0.55525</cdr:y>
    </cdr:from>
    <cdr:to>
      <cdr:x>0.665</cdr:x>
      <cdr:y>0.672</cdr:y>
    </cdr:to>
    <cdr:sp>
      <cdr:nvSpPr>
        <cdr:cNvPr id="7" name="TextBox 12"/>
        <cdr:cNvSpPr txBox="1">
          <a:spLocks noChangeArrowheads="1"/>
        </cdr:cNvSpPr>
      </cdr:nvSpPr>
      <cdr:spPr>
        <a:xfrm>
          <a:off x="4267200" y="1466850"/>
          <a:ext cx="742950" cy="3143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0.9095</cdr:x>
      <cdr:y>0.5145</cdr:y>
    </cdr:from>
    <cdr:to>
      <cdr:x>0.98325</cdr:x>
      <cdr:y>0.76325</cdr:y>
    </cdr:to>
    <cdr:sp>
      <cdr:nvSpPr>
        <cdr:cNvPr id="8" name="TextBox 15"/>
        <cdr:cNvSpPr txBox="1">
          <a:spLocks noChangeArrowheads="1"/>
        </cdr:cNvSpPr>
      </cdr:nvSpPr>
      <cdr:spPr>
        <a:xfrm>
          <a:off x="6848475" y="1362075"/>
          <a:ext cx="5524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0.51725</cdr:y>
    </cdr:from>
    <cdr:to>
      <cdr:x>0.559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71725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２,０８９,２３４㎡</a:t>
          </a:r>
        </a:p>
      </cdr:txBody>
    </cdr:sp>
  </cdr:relSizeAnchor>
  <cdr:relSizeAnchor xmlns:cdr="http://schemas.openxmlformats.org/drawingml/2006/chartDrawing">
    <cdr:from>
      <cdr:x>0.3325</cdr:x>
      <cdr:y>0.0335</cdr:y>
    </cdr:from>
    <cdr:to>
      <cdr:x>0.65875</cdr:x>
      <cdr:y>0.079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5240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平成20年7月所管面積（1～3類）</a:t>
          </a:r>
        </a:p>
      </cdr:txBody>
    </cdr:sp>
  </cdr:relSizeAnchor>
  <cdr:relSizeAnchor xmlns:cdr="http://schemas.openxmlformats.org/drawingml/2006/chartDrawing">
    <cdr:from>
      <cdr:x>0.80425</cdr:x>
      <cdr:y>0.03075</cdr:y>
    </cdr:from>
    <cdr:to>
      <cdr:x>0.98775</cdr:x>
      <cdr:y>0.08675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33350"/>
          <a:ext cx="1162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</cdr:x>
      <cdr:y>0.581</cdr:y>
    </cdr:from>
    <cdr:to>
      <cdr:x>0.6515</cdr:x>
      <cdr:y>0.674</cdr:y>
    </cdr:to>
    <cdr:sp>
      <cdr:nvSpPr>
        <cdr:cNvPr id="3" name="TextBox 8"/>
        <cdr:cNvSpPr txBox="1">
          <a:spLocks noChangeArrowheads="1"/>
        </cdr:cNvSpPr>
      </cdr:nvSpPr>
      <cdr:spPr>
        <a:xfrm>
          <a:off x="4276725" y="1619250"/>
          <a:ext cx="600075" cy="2571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0.84725</cdr:x>
      <cdr:y>0.021</cdr:y>
    </cdr:from>
    <cdr:to>
      <cdr:x>0.998</cdr:x>
      <cdr:y>0.09875</cdr:y>
    </cdr:to>
    <cdr:sp>
      <cdr:nvSpPr>
        <cdr:cNvPr id="4" name="TextBox 11"/>
        <cdr:cNvSpPr txBox="1">
          <a:spLocks noChangeArrowheads="1"/>
        </cdr:cNvSpPr>
      </cdr:nvSpPr>
      <cdr:spPr>
        <a:xfrm>
          <a:off x="6343650" y="5715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0.92575</cdr:x>
      <cdr:y>0.52575</cdr:y>
    </cdr:from>
    <cdr:to>
      <cdr:x>1</cdr:x>
      <cdr:y>0.82</cdr:y>
    </cdr:to>
    <cdr:sp>
      <cdr:nvSpPr>
        <cdr:cNvPr id="5" name="TextBox 12"/>
        <cdr:cNvSpPr txBox="1">
          <a:spLocks noChangeArrowheads="1"/>
        </cdr:cNvSpPr>
      </cdr:nvSpPr>
      <cdr:spPr>
        <a:xfrm>
          <a:off x="6934200" y="1466850"/>
          <a:ext cx="55245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0.007</cdr:y>
    </cdr:from>
    <cdr:to>
      <cdr:x>0.96825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248400" y="19050"/>
          <a:ext cx="1114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0.56025</cdr:x>
      <cdr:y>0.53975</cdr:y>
    </cdr:from>
    <cdr:to>
      <cdr:x>0.6485</cdr:x>
      <cdr:y>0.637</cdr:y>
    </cdr:to>
    <cdr:sp>
      <cdr:nvSpPr>
        <cdr:cNvPr id="6" name="TextBox 12"/>
        <cdr:cNvSpPr txBox="1">
          <a:spLocks noChangeArrowheads="1"/>
        </cdr:cNvSpPr>
      </cdr:nvSpPr>
      <cdr:spPr>
        <a:xfrm>
          <a:off x="4257675" y="1466850"/>
          <a:ext cx="666750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0.9085</cdr:x>
      <cdr:y>0.55725</cdr:y>
    </cdr:from>
    <cdr:to>
      <cdr:x>0.992</cdr:x>
      <cdr:y>0.83025</cdr:y>
    </cdr:to>
    <cdr:sp>
      <cdr:nvSpPr>
        <cdr:cNvPr id="7" name="TextBox 13"/>
        <cdr:cNvSpPr txBox="1">
          <a:spLocks noChangeArrowheads="1"/>
        </cdr:cNvSpPr>
      </cdr:nvSpPr>
      <cdr:spPr>
        <a:xfrm>
          <a:off x="6896100" y="1514475"/>
          <a:ext cx="63817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419850" y="28575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0.5555</cdr:x>
      <cdr:y>0.47075</cdr:y>
    </cdr:from>
    <cdr:to>
      <cdr:x>0.6455</cdr:x>
      <cdr:y>0.56575</cdr:y>
    </cdr:to>
    <cdr:sp>
      <cdr:nvSpPr>
        <cdr:cNvPr id="9" name="TextBox 15"/>
        <cdr:cNvSpPr txBox="1">
          <a:spLocks noChangeArrowheads="1"/>
        </cdr:cNvSpPr>
      </cdr:nvSpPr>
      <cdr:spPr>
        <a:xfrm>
          <a:off x="4219575" y="1266825"/>
          <a:ext cx="6858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0.91525</cdr:x>
      <cdr:y>0.49975</cdr:y>
    </cdr:from>
    <cdr:to>
      <cdr:x>0.9885</cdr:x>
      <cdr:y>0.7485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53250" y="1343025"/>
          <a:ext cx="5524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29615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0.57875</cdr:y>
    </cdr:from>
    <cdr:to>
      <cdr:x>0.64925</cdr:x>
      <cdr:y>0.67125</cdr:y>
    </cdr:to>
    <cdr:sp>
      <cdr:nvSpPr>
        <cdr:cNvPr id="7" name="TextBox 13"/>
        <cdr:cNvSpPr txBox="1">
          <a:spLocks noChangeArrowheads="1"/>
        </cdr:cNvSpPr>
      </cdr:nvSpPr>
      <cdr:spPr>
        <a:xfrm>
          <a:off x="4248150" y="1590675"/>
          <a:ext cx="685800" cy="25717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0.8305</cdr:x>
      <cdr:y>0.00375</cdr:y>
    </cdr:from>
    <cdr:to>
      <cdr:x>0.98575</cdr:x>
      <cdr:y>0.1145</cdr:y>
    </cdr:to>
    <cdr:sp>
      <cdr:nvSpPr>
        <cdr:cNvPr id="8" name="TextBox 14"/>
        <cdr:cNvSpPr txBox="1">
          <a:spLocks noChangeArrowheads="1"/>
        </cdr:cNvSpPr>
      </cdr:nvSpPr>
      <cdr:spPr>
        <a:xfrm>
          <a:off x="6315075" y="9525"/>
          <a:ext cx="11811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0.9075</cdr:x>
      <cdr:y>0.5</cdr:y>
    </cdr:from>
    <cdr:to>
      <cdr:x>0.98575</cdr:x>
      <cdr:y>0.79575</cdr:y>
    </cdr:to>
    <cdr:sp>
      <cdr:nvSpPr>
        <cdr:cNvPr id="9" name="TextBox 15"/>
        <cdr:cNvSpPr txBox="1">
          <a:spLocks noChangeArrowheads="1"/>
        </cdr:cNvSpPr>
      </cdr:nvSpPr>
      <cdr:spPr>
        <a:xfrm>
          <a:off x="6905625" y="1371600"/>
          <a:ext cx="60007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381750" y="38100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0.5555</cdr:x>
      <cdr:y>0.46</cdr:y>
    </cdr:from>
    <cdr:to>
      <cdr:x>0.62975</cdr:x>
      <cdr:y>0.5475</cdr:y>
    </cdr:to>
    <cdr:sp>
      <cdr:nvSpPr>
        <cdr:cNvPr id="9" name="TextBox 15"/>
        <cdr:cNvSpPr txBox="1">
          <a:spLocks noChangeArrowheads="1"/>
        </cdr:cNvSpPr>
      </cdr:nvSpPr>
      <cdr:spPr>
        <a:xfrm>
          <a:off x="4181475" y="1238250"/>
          <a:ext cx="561975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0.90075</cdr:x>
      <cdr:y>0.46</cdr:y>
    </cdr:from>
    <cdr:to>
      <cdr:x>0.9795</cdr:x>
      <cdr:y>0.781</cdr:y>
    </cdr:to>
    <cdr:sp>
      <cdr:nvSpPr>
        <cdr:cNvPr id="10" name="TextBox 16"/>
        <cdr:cNvSpPr txBox="1">
          <a:spLocks noChangeArrowheads="1"/>
        </cdr:cNvSpPr>
      </cdr:nvSpPr>
      <cdr:spPr>
        <a:xfrm>
          <a:off x="6791325" y="1238250"/>
          <a:ext cx="590550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419850" y="1905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0.55425</cdr:x>
      <cdr:y>0.6925</cdr:y>
    </cdr:from>
    <cdr:to>
      <cdr:x>0.62475</cdr:x>
      <cdr:y>0.788</cdr:y>
    </cdr:to>
    <cdr:sp>
      <cdr:nvSpPr>
        <cdr:cNvPr id="9" name="TextBox 14"/>
        <cdr:cNvSpPr txBox="1">
          <a:spLocks noChangeArrowheads="1"/>
        </cdr:cNvSpPr>
      </cdr:nvSpPr>
      <cdr:spPr>
        <a:xfrm>
          <a:off x="4162425" y="1857375"/>
          <a:ext cx="5334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0.9305</cdr:x>
      <cdr:y>0.55275</cdr:y>
    </cdr:from>
    <cdr:to>
      <cdr:x>1</cdr:x>
      <cdr:y>0.788</cdr:y>
    </cdr:to>
    <cdr:sp>
      <cdr:nvSpPr>
        <cdr:cNvPr id="10" name="TextBox 15"/>
        <cdr:cNvSpPr txBox="1">
          <a:spLocks noChangeArrowheads="1"/>
        </cdr:cNvSpPr>
      </cdr:nvSpPr>
      <cdr:spPr>
        <a:xfrm>
          <a:off x="7000875" y="1476375"/>
          <a:ext cx="52387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0.9865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2950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0.8455</cdr:x>
      <cdr:y>0.01075</cdr:y>
    </cdr:from>
    <cdr:to>
      <cdr:x>0.99975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362700" y="28575"/>
          <a:ext cx="1162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0.56275</cdr:x>
      <cdr:y>0.26325</cdr:y>
    </cdr:from>
    <cdr:to>
      <cdr:x>0.63925</cdr:x>
      <cdr:y>0.35275</cdr:y>
    </cdr:to>
    <cdr:sp>
      <cdr:nvSpPr>
        <cdr:cNvPr id="8" name="TextBox 14"/>
        <cdr:cNvSpPr txBox="1">
          <a:spLocks noChangeArrowheads="1"/>
        </cdr:cNvSpPr>
      </cdr:nvSpPr>
      <cdr:spPr>
        <a:xfrm>
          <a:off x="4238625" y="733425"/>
          <a:ext cx="5810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0.9305</cdr:x>
      <cdr:y>0.56325</cdr:y>
    </cdr:from>
    <cdr:to>
      <cdr:x>0.9995</cdr:x>
      <cdr:y>0.891</cdr:y>
    </cdr:to>
    <cdr:sp>
      <cdr:nvSpPr>
        <cdr:cNvPr id="9" name="TextBox 15"/>
        <cdr:cNvSpPr txBox="1">
          <a:spLocks noChangeArrowheads="1"/>
        </cdr:cNvSpPr>
      </cdr:nvSpPr>
      <cdr:spPr>
        <a:xfrm>
          <a:off x="7010400" y="1571625"/>
          <a:ext cx="52387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0.9955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5723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0.8365</cdr:x>
      <cdr:y>0</cdr:y>
    </cdr:from>
    <cdr:to>
      <cdr:x>0.99675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362700" y="0"/>
          <a:ext cx="1219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0.544</cdr:x>
      <cdr:y>0.377</cdr:y>
    </cdr:from>
    <cdr:to>
      <cdr:x>0.638</cdr:x>
      <cdr:y>0.491</cdr:y>
    </cdr:to>
    <cdr:sp>
      <cdr:nvSpPr>
        <cdr:cNvPr id="9" name="TextBox 15"/>
        <cdr:cNvSpPr txBox="1">
          <a:spLocks noChangeArrowheads="1"/>
        </cdr:cNvSpPr>
      </cdr:nvSpPr>
      <cdr:spPr>
        <a:xfrm>
          <a:off x="4133850" y="1019175"/>
          <a:ext cx="71437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0.90325</cdr:x>
      <cdr:y>0.44725</cdr:y>
    </cdr:from>
    <cdr:to>
      <cdr:x>1</cdr:x>
      <cdr:y>0.773</cdr:y>
    </cdr:to>
    <cdr:sp>
      <cdr:nvSpPr>
        <cdr:cNvPr id="10" name="TextBox 16"/>
        <cdr:cNvSpPr txBox="1">
          <a:spLocks noChangeArrowheads="1"/>
        </cdr:cNvSpPr>
      </cdr:nvSpPr>
      <cdr:spPr>
        <a:xfrm>
          <a:off x="6867525" y="1209675"/>
          <a:ext cx="733425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81900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0.83975</cdr:x>
      <cdr:y>0.01775</cdr:y>
    </cdr:from>
    <cdr:to>
      <cdr:x>0.98375</cdr:x>
      <cdr:y>0.09725</cdr:y>
    </cdr:to>
    <cdr:sp>
      <cdr:nvSpPr>
        <cdr:cNvPr id="8" name="TextBox 19"/>
        <cdr:cNvSpPr txBox="1">
          <a:spLocks noChangeArrowheads="1"/>
        </cdr:cNvSpPr>
      </cdr:nvSpPr>
      <cdr:spPr>
        <a:xfrm>
          <a:off x="6372225" y="47625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0.55425</cdr:x>
      <cdr:y>0.45475</cdr:y>
    </cdr:from>
    <cdr:to>
      <cdr:x>0.64325</cdr:x>
      <cdr:y>0.5635</cdr:y>
    </cdr:to>
    <cdr:sp>
      <cdr:nvSpPr>
        <cdr:cNvPr id="9" name="TextBox 20"/>
        <cdr:cNvSpPr txBox="1">
          <a:spLocks noChangeArrowheads="1"/>
        </cdr:cNvSpPr>
      </cdr:nvSpPr>
      <cdr:spPr>
        <a:xfrm>
          <a:off x="4200525" y="1238250"/>
          <a:ext cx="67627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0.91175</cdr:x>
      <cdr:y>0.39675</cdr:y>
    </cdr:from>
    <cdr:to>
      <cdr:x>0.999</cdr:x>
      <cdr:y>0.6355</cdr:y>
    </cdr:to>
    <cdr:sp>
      <cdr:nvSpPr>
        <cdr:cNvPr id="10" name="TextBox 21"/>
        <cdr:cNvSpPr txBox="1">
          <a:spLocks noChangeArrowheads="1"/>
        </cdr:cNvSpPr>
      </cdr:nvSpPr>
      <cdr:spPr>
        <a:xfrm>
          <a:off x="6915150" y="1076325"/>
          <a:ext cx="66675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0.9605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572250" y="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0.56625</cdr:x>
      <cdr:y>0.22825</cdr:y>
    </cdr:from>
    <cdr:to>
      <cdr:x>0.65125</cdr:x>
      <cdr:y>0.32225</cdr:y>
    </cdr:to>
    <cdr:sp>
      <cdr:nvSpPr>
        <cdr:cNvPr id="9" name="TextBox 20"/>
        <cdr:cNvSpPr txBox="1">
          <a:spLocks noChangeArrowheads="1"/>
        </cdr:cNvSpPr>
      </cdr:nvSpPr>
      <cdr:spPr>
        <a:xfrm>
          <a:off x="4305300" y="638175"/>
          <a:ext cx="647700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0.94475</cdr:x>
      <cdr:y>0.22725</cdr:y>
    </cdr:from>
    <cdr:to>
      <cdr:x>1</cdr:x>
      <cdr:y>0.6115</cdr:y>
    </cdr:to>
    <cdr:sp>
      <cdr:nvSpPr>
        <cdr:cNvPr id="10" name="TextBox 21"/>
        <cdr:cNvSpPr txBox="1">
          <a:spLocks noChangeArrowheads="1"/>
        </cdr:cNvSpPr>
      </cdr:nvSpPr>
      <cdr:spPr>
        <a:xfrm>
          <a:off x="7181850" y="628650"/>
          <a:ext cx="419100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0.435</cdr:y>
    </cdr:from>
    <cdr:to>
      <cdr:x>1</cdr:x>
      <cdr:y>0.49975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1209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076950" y="0"/>
          <a:ext cx="1476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0.5525</cdr:x>
      <cdr:y>0.467</cdr:y>
    </cdr:from>
    <cdr:to>
      <cdr:x>0.6375</cdr:x>
      <cdr:y>0.56675</cdr:y>
    </cdr:to>
    <cdr:sp>
      <cdr:nvSpPr>
        <cdr:cNvPr id="9" name="TextBox 14"/>
        <cdr:cNvSpPr txBox="1">
          <a:spLocks noChangeArrowheads="1"/>
        </cdr:cNvSpPr>
      </cdr:nvSpPr>
      <cdr:spPr>
        <a:xfrm>
          <a:off x="4171950" y="1304925"/>
          <a:ext cx="6381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0.8965</cdr:x>
      <cdr:y>0.435</cdr:y>
    </cdr:from>
    <cdr:to>
      <cdr:x>0.98575</cdr:x>
      <cdr:y>0.69525</cdr:y>
    </cdr:to>
    <cdr:sp>
      <cdr:nvSpPr>
        <cdr:cNvPr id="10" name="TextBox 15"/>
        <cdr:cNvSpPr txBox="1">
          <a:spLocks noChangeArrowheads="1"/>
        </cdr:cNvSpPr>
      </cdr:nvSpPr>
      <cdr:spPr>
        <a:xfrm>
          <a:off x="6762750" y="1209675"/>
          <a:ext cx="6762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</cdr:x>
      <cdr:y>0.01125</cdr:y>
    </cdr:from>
    <cdr:to>
      <cdr:x>1</cdr:x>
      <cdr:y>0.094</cdr:y>
    </cdr:to>
    <cdr:sp>
      <cdr:nvSpPr>
        <cdr:cNvPr id="7" name="TextBox 7"/>
        <cdr:cNvSpPr txBox="1">
          <a:spLocks noChangeArrowheads="1"/>
        </cdr:cNvSpPr>
      </cdr:nvSpPr>
      <cdr:spPr>
        <a:xfrm>
          <a:off x="6410325" y="28575"/>
          <a:ext cx="1143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0.56525</cdr:x>
      <cdr:y>0.44425</cdr:y>
    </cdr:from>
    <cdr:to>
      <cdr:x>0.64975</cdr:x>
      <cdr:y>0.57675</cdr:y>
    </cdr:to>
    <cdr:sp>
      <cdr:nvSpPr>
        <cdr:cNvPr id="8" name="TextBox 13"/>
        <cdr:cNvSpPr txBox="1">
          <a:spLocks noChangeArrowheads="1"/>
        </cdr:cNvSpPr>
      </cdr:nvSpPr>
      <cdr:spPr>
        <a:xfrm>
          <a:off x="4267200" y="1171575"/>
          <a:ext cx="638175" cy="3524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0.90525</cdr:x>
      <cdr:y>0.44425</cdr:y>
    </cdr:from>
    <cdr:to>
      <cdr:x>0.98375</cdr:x>
      <cdr:y>0.74775</cdr:y>
    </cdr:to>
    <cdr:sp>
      <cdr:nvSpPr>
        <cdr:cNvPr id="9" name="TextBox 14"/>
        <cdr:cNvSpPr txBox="1">
          <a:spLocks noChangeArrowheads="1"/>
        </cdr:cNvSpPr>
      </cdr:nvSpPr>
      <cdr:spPr>
        <a:xfrm>
          <a:off x="6829425" y="1171575"/>
          <a:ext cx="59055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0.98975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0.997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305550" y="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0.55825</cdr:x>
      <cdr:y>0.4915</cdr:y>
    </cdr:from>
    <cdr:to>
      <cdr:x>0.6465</cdr:x>
      <cdr:y>0.5945</cdr:y>
    </cdr:to>
    <cdr:sp>
      <cdr:nvSpPr>
        <cdr:cNvPr id="8" name="TextBox 13"/>
        <cdr:cNvSpPr txBox="1">
          <a:spLocks noChangeArrowheads="1"/>
        </cdr:cNvSpPr>
      </cdr:nvSpPr>
      <cdr:spPr>
        <a:xfrm>
          <a:off x="4219575" y="1381125"/>
          <a:ext cx="666750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0.9055</cdr:x>
      <cdr:y>0.24825</cdr:y>
    </cdr:from>
    <cdr:to>
      <cdr:x>1</cdr:x>
      <cdr:y>0.59125</cdr:y>
    </cdr:to>
    <cdr:sp>
      <cdr:nvSpPr>
        <cdr:cNvPr id="9" name="TextBox 14"/>
        <cdr:cNvSpPr txBox="1">
          <a:spLocks noChangeArrowheads="1"/>
        </cdr:cNvSpPr>
      </cdr:nvSpPr>
      <cdr:spPr>
        <a:xfrm>
          <a:off x="6838950" y="695325"/>
          <a:ext cx="714375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0.83175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210300" y="19050"/>
          <a:ext cx="1257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0.5755</cdr:x>
      <cdr:y>0.39925</cdr:y>
    </cdr:from>
    <cdr:to>
      <cdr:x>0.65025</cdr:x>
      <cdr:y>0.50675</cdr:y>
    </cdr:to>
    <cdr:sp>
      <cdr:nvSpPr>
        <cdr:cNvPr id="2" name="TextBox 9"/>
        <cdr:cNvSpPr txBox="1">
          <a:spLocks noChangeArrowheads="1"/>
        </cdr:cNvSpPr>
      </cdr:nvSpPr>
      <cdr:spPr>
        <a:xfrm>
          <a:off x="4295775" y="1133475"/>
          <a:ext cx="561975" cy="3048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0.89825</cdr:x>
      <cdr:y>0.3985</cdr:y>
    </cdr:from>
    <cdr:to>
      <cdr:x>0.9975</cdr:x>
      <cdr:y>0.66025</cdr:y>
    </cdr:to>
    <cdr:sp>
      <cdr:nvSpPr>
        <cdr:cNvPr id="3" name="TextBox 10"/>
        <cdr:cNvSpPr txBox="1">
          <a:spLocks noChangeArrowheads="1"/>
        </cdr:cNvSpPr>
      </cdr:nvSpPr>
      <cdr:spPr>
        <a:xfrm>
          <a:off x="6715125" y="1133475"/>
          <a:ext cx="742950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143625" y="0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0.58125</cdr:x>
      <cdr:y>0.41575</cdr:y>
    </cdr:from>
    <cdr:to>
      <cdr:x>0.66</cdr:x>
      <cdr:y>0.5015</cdr:y>
    </cdr:to>
    <cdr:sp>
      <cdr:nvSpPr>
        <cdr:cNvPr id="2" name="TextBox 7"/>
        <cdr:cNvSpPr txBox="1">
          <a:spLocks noChangeArrowheads="1"/>
        </cdr:cNvSpPr>
      </cdr:nvSpPr>
      <cdr:spPr>
        <a:xfrm>
          <a:off x="4333875" y="1162050"/>
          <a:ext cx="590550" cy="2381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0.933</cdr:x>
      <cdr:y>0.53475</cdr:y>
    </cdr:from>
    <cdr:to>
      <cdr:x>1</cdr:x>
      <cdr:y>0.8175</cdr:y>
    </cdr:to>
    <cdr:sp>
      <cdr:nvSpPr>
        <cdr:cNvPr id="3" name="TextBox 8"/>
        <cdr:cNvSpPr txBox="1">
          <a:spLocks noChangeArrowheads="1"/>
        </cdr:cNvSpPr>
      </cdr:nvSpPr>
      <cdr:spPr>
        <a:xfrm>
          <a:off x="6953250" y="1495425"/>
          <a:ext cx="4953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0.003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6219825" y="0"/>
          <a:ext cx="1247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0.57825</cdr:x>
      <cdr:y>0.39375</cdr:y>
    </cdr:from>
    <cdr:to>
      <cdr:x>0.6645</cdr:x>
      <cdr:y>0.50725</cdr:y>
    </cdr:to>
    <cdr:sp>
      <cdr:nvSpPr>
        <cdr:cNvPr id="2" name="TextBox 7"/>
        <cdr:cNvSpPr txBox="1">
          <a:spLocks noChangeArrowheads="1"/>
        </cdr:cNvSpPr>
      </cdr:nvSpPr>
      <cdr:spPr>
        <a:xfrm>
          <a:off x="4314825" y="1123950"/>
          <a:ext cx="647700" cy="3238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0.897</cdr:x>
      <cdr:y>0.448</cdr:y>
    </cdr:from>
    <cdr:to>
      <cdr:x>1</cdr:x>
      <cdr:y>0.66275</cdr:y>
    </cdr:to>
    <cdr:sp>
      <cdr:nvSpPr>
        <cdr:cNvPr id="3" name="TextBox 8"/>
        <cdr:cNvSpPr txBox="1">
          <a:spLocks noChangeArrowheads="1"/>
        </cdr:cNvSpPr>
      </cdr:nvSpPr>
      <cdr:spPr>
        <a:xfrm>
          <a:off x="6696075" y="1276350"/>
          <a:ext cx="7715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0" customWidth="1"/>
    <col min="2" max="2" width="7.25390625" style="317" customWidth="1"/>
    <col min="3" max="3" width="9.625" style="276" customWidth="1"/>
    <col min="4" max="4" width="9.00390625" style="270" customWidth="1"/>
    <col min="5" max="5" width="20.00390625" style="270" bestFit="1" customWidth="1"/>
    <col min="6" max="6" width="18.625" style="270" customWidth="1"/>
    <col min="7" max="7" width="7.75390625" style="270" customWidth="1"/>
    <col min="8" max="8" width="2.375" style="270" customWidth="1"/>
    <col min="9" max="9" width="7.75390625" style="270" customWidth="1"/>
    <col min="10" max="16384" width="9.00390625" style="270" customWidth="1"/>
  </cols>
  <sheetData>
    <row r="1" spans="1:8" ht="21" customHeight="1">
      <c r="A1" s="266"/>
      <c r="B1" s="296"/>
      <c r="C1" s="268"/>
      <c r="D1" s="267"/>
      <c r="E1" s="267"/>
      <c r="F1" s="267"/>
      <c r="G1" s="267"/>
      <c r="H1" s="269"/>
    </row>
    <row r="2" spans="1:8" ht="24">
      <c r="A2" s="442" t="s">
        <v>149</v>
      </c>
      <c r="B2" s="443"/>
      <c r="C2" s="443"/>
      <c r="D2" s="443"/>
      <c r="E2" s="443"/>
      <c r="F2" s="443"/>
      <c r="G2" s="443"/>
      <c r="H2" s="444"/>
    </row>
    <row r="3" spans="1:8" ht="30" customHeight="1">
      <c r="A3" s="445" t="s">
        <v>233</v>
      </c>
      <c r="B3" s="443"/>
      <c r="C3" s="443"/>
      <c r="D3" s="443"/>
      <c r="E3" s="443"/>
      <c r="F3" s="443"/>
      <c r="G3" s="443"/>
      <c r="H3" s="444"/>
    </row>
    <row r="4" spans="1:8" ht="17.25">
      <c r="A4" s="155"/>
      <c r="B4" s="297"/>
      <c r="C4" s="272"/>
      <c r="D4" s="42"/>
      <c r="E4" s="42"/>
      <c r="F4" s="42"/>
      <c r="G4" s="42"/>
      <c r="H4" s="273"/>
    </row>
    <row r="5" spans="1:8" ht="17.25">
      <c r="A5" s="328"/>
      <c r="B5" s="329"/>
      <c r="C5" s="329"/>
      <c r="D5" s="329"/>
      <c r="E5" s="329"/>
      <c r="F5" s="329"/>
      <c r="G5" s="329"/>
      <c r="H5" s="330"/>
    </row>
    <row r="6" spans="1:8" ht="23.25" customHeight="1">
      <c r="A6" s="324"/>
      <c r="B6" s="326" t="s">
        <v>164</v>
      </c>
      <c r="C6" s="325"/>
      <c r="D6" s="327" t="s">
        <v>165</v>
      </c>
      <c r="E6" s="327"/>
      <c r="F6" s="271"/>
      <c r="G6" s="271"/>
      <c r="H6" s="273"/>
    </row>
    <row r="7" spans="1:8" s="281" customFormat="1" ht="16.5" customHeight="1">
      <c r="A7" s="277"/>
      <c r="B7" s="298">
        <v>1</v>
      </c>
      <c r="C7" s="288"/>
      <c r="D7" s="271" t="s">
        <v>145</v>
      </c>
      <c r="E7" s="271"/>
      <c r="F7" s="271"/>
      <c r="G7" s="279"/>
      <c r="H7" s="280"/>
    </row>
    <row r="8" spans="1:8" s="281" customFormat="1" ht="16.5" customHeight="1">
      <c r="A8" s="277"/>
      <c r="B8" s="299"/>
      <c r="C8" s="288"/>
      <c r="D8" s="271"/>
      <c r="E8" s="271"/>
      <c r="F8" s="271"/>
      <c r="G8" s="271"/>
      <c r="H8" s="280"/>
    </row>
    <row r="9" spans="1:8" s="281" customFormat="1" ht="16.5" customHeight="1">
      <c r="A9" s="277"/>
      <c r="B9" s="300">
        <v>2</v>
      </c>
      <c r="C9" s="288"/>
      <c r="D9" s="271" t="s">
        <v>146</v>
      </c>
      <c r="E9" s="271"/>
      <c r="F9" s="271"/>
      <c r="G9" s="279"/>
      <c r="H9" s="280"/>
    </row>
    <row r="10" spans="1:8" s="281" customFormat="1" ht="16.5" customHeight="1">
      <c r="A10" s="277"/>
      <c r="B10" s="299"/>
      <c r="C10" s="288"/>
      <c r="D10" s="271"/>
      <c r="E10" s="271"/>
      <c r="F10" s="271"/>
      <c r="G10" s="271"/>
      <c r="H10" s="280"/>
    </row>
    <row r="11" spans="1:8" s="281" customFormat="1" ht="16.5" customHeight="1">
      <c r="A11" s="277"/>
      <c r="B11" s="301">
        <v>3</v>
      </c>
      <c r="C11" s="288"/>
      <c r="D11" s="271" t="s">
        <v>147</v>
      </c>
      <c r="E11" s="271"/>
      <c r="F11" s="271"/>
      <c r="G11" s="279"/>
      <c r="H11" s="280"/>
    </row>
    <row r="12" spans="1:8" s="281" customFormat="1" ht="16.5" customHeight="1">
      <c r="A12" s="277"/>
      <c r="B12" s="299"/>
      <c r="C12" s="288"/>
      <c r="D12" s="271"/>
      <c r="E12" s="271"/>
      <c r="F12" s="271"/>
      <c r="G12" s="271"/>
      <c r="H12" s="280"/>
    </row>
    <row r="13" spans="1:8" s="281" customFormat="1" ht="16.5" customHeight="1">
      <c r="A13" s="277"/>
      <c r="B13" s="302">
        <v>4</v>
      </c>
      <c r="C13" s="288"/>
      <c r="D13" s="271" t="s">
        <v>148</v>
      </c>
      <c r="E13" s="271"/>
      <c r="F13" s="271"/>
      <c r="G13" s="279"/>
      <c r="H13" s="280"/>
    </row>
    <row r="14" spans="1:8" s="281" customFormat="1" ht="16.5" customHeight="1">
      <c r="A14" s="277"/>
      <c r="B14" s="299" t="s">
        <v>88</v>
      </c>
      <c r="C14" s="288"/>
      <c r="D14" s="271"/>
      <c r="E14" s="271"/>
      <c r="F14" s="271"/>
      <c r="G14" s="271"/>
      <c r="H14" s="280"/>
    </row>
    <row r="15" spans="1:8" s="281" customFormat="1" ht="16.5" customHeight="1">
      <c r="A15" s="277"/>
      <c r="B15" s="303">
        <v>5</v>
      </c>
      <c r="C15" s="292"/>
      <c r="D15" s="271" t="s">
        <v>151</v>
      </c>
      <c r="E15" s="271"/>
      <c r="F15" s="271"/>
      <c r="G15" s="279"/>
      <c r="H15" s="280"/>
    </row>
    <row r="16" spans="1:8" s="281" customFormat="1" ht="16.5" customHeight="1">
      <c r="A16" s="277"/>
      <c r="B16" s="299"/>
      <c r="C16" s="288"/>
      <c r="D16" s="271"/>
      <c r="E16" s="271"/>
      <c r="F16" s="271"/>
      <c r="G16" s="271"/>
      <c r="H16" s="280"/>
    </row>
    <row r="17" spans="1:8" s="281" customFormat="1" ht="16.5" customHeight="1">
      <c r="A17" s="277"/>
      <c r="B17" s="304">
        <v>6</v>
      </c>
      <c r="C17" s="288"/>
      <c r="D17" s="271" t="s">
        <v>152</v>
      </c>
      <c r="E17" s="271"/>
      <c r="F17" s="271"/>
      <c r="G17" s="271"/>
      <c r="H17" s="280"/>
    </row>
    <row r="18" spans="1:8" s="281" customFormat="1" ht="16.5" customHeight="1">
      <c r="A18" s="277"/>
      <c r="B18" s="299"/>
      <c r="C18" s="288"/>
      <c r="D18" s="271"/>
      <c r="E18" s="271"/>
      <c r="F18" s="271"/>
      <c r="G18" s="271"/>
      <c r="H18" s="280"/>
    </row>
    <row r="19" spans="1:8" s="281" customFormat="1" ht="16.5" customHeight="1">
      <c r="A19" s="277"/>
      <c r="B19" s="305">
        <v>7</v>
      </c>
      <c r="C19" s="288"/>
      <c r="D19" s="271" t="s">
        <v>153</v>
      </c>
      <c r="E19" s="271"/>
      <c r="F19" s="271"/>
      <c r="G19" s="271"/>
      <c r="H19" s="280"/>
    </row>
    <row r="20" spans="1:8" s="281" customFormat="1" ht="16.5" customHeight="1">
      <c r="A20" s="277"/>
      <c r="B20" s="299"/>
      <c r="C20" s="288"/>
      <c r="D20" s="271"/>
      <c r="E20" s="271"/>
      <c r="F20" s="271"/>
      <c r="G20" s="271"/>
      <c r="H20" s="280"/>
    </row>
    <row r="21" spans="1:8" s="281" customFormat="1" ht="16.5" customHeight="1">
      <c r="A21" s="277"/>
      <c r="B21" s="306">
        <v>8</v>
      </c>
      <c r="C21" s="288"/>
      <c r="D21" s="271" t="s">
        <v>150</v>
      </c>
      <c r="E21" s="271"/>
      <c r="F21" s="271"/>
      <c r="G21" s="271"/>
      <c r="H21" s="280"/>
    </row>
    <row r="22" spans="1:8" s="281" customFormat="1" ht="16.5" customHeight="1">
      <c r="A22" s="277"/>
      <c r="B22" s="299"/>
      <c r="C22" s="288"/>
      <c r="D22" s="271"/>
      <c r="E22" s="271"/>
      <c r="F22" s="271"/>
      <c r="G22" s="271"/>
      <c r="H22" s="280"/>
    </row>
    <row r="23" spans="1:8" s="281" customFormat="1" ht="16.5" customHeight="1">
      <c r="A23" s="277"/>
      <c r="B23" s="307">
        <v>9</v>
      </c>
      <c r="C23" s="288"/>
      <c r="D23" s="271" t="s">
        <v>154</v>
      </c>
      <c r="E23" s="271"/>
      <c r="F23" s="271"/>
      <c r="G23" s="271"/>
      <c r="H23" s="280"/>
    </row>
    <row r="24" spans="1:8" s="281" customFormat="1" ht="16.5" customHeight="1">
      <c r="A24" s="277"/>
      <c r="B24" s="299"/>
      <c r="C24" s="288"/>
      <c r="D24" s="271"/>
      <c r="E24" s="271"/>
      <c r="F24" s="271"/>
      <c r="G24" s="271"/>
      <c r="H24" s="280"/>
    </row>
    <row r="25" spans="1:8" s="281" customFormat="1" ht="16.5" customHeight="1">
      <c r="A25" s="277"/>
      <c r="B25" s="308">
        <v>10</v>
      </c>
      <c r="C25" s="288"/>
      <c r="D25" s="271" t="s">
        <v>155</v>
      </c>
      <c r="E25" s="271"/>
      <c r="F25" s="271"/>
      <c r="G25" s="271"/>
      <c r="H25" s="280"/>
    </row>
    <row r="26" spans="1:8" s="281" customFormat="1" ht="16.5" customHeight="1">
      <c r="A26" s="277"/>
      <c r="B26" s="299"/>
      <c r="C26" s="288"/>
      <c r="D26" s="271"/>
      <c r="E26" s="271"/>
      <c r="F26" s="271"/>
      <c r="G26" s="271"/>
      <c r="H26" s="280"/>
    </row>
    <row r="27" spans="1:8" s="281" customFormat="1" ht="16.5" customHeight="1">
      <c r="A27" s="277"/>
      <c r="B27" s="309">
        <v>11</v>
      </c>
      <c r="C27" s="288"/>
      <c r="D27" s="271" t="s">
        <v>156</v>
      </c>
      <c r="E27" s="271"/>
      <c r="F27" s="271"/>
      <c r="G27" s="271"/>
      <c r="H27" s="280"/>
    </row>
    <row r="28" spans="1:8" s="281" customFormat="1" ht="16.5" customHeight="1">
      <c r="A28" s="277"/>
      <c r="B28" s="299"/>
      <c r="C28" s="288"/>
      <c r="D28" s="271"/>
      <c r="E28" s="271"/>
      <c r="F28" s="271"/>
      <c r="G28" s="271"/>
      <c r="H28" s="280"/>
    </row>
    <row r="29" spans="1:8" s="281" customFormat="1" ht="16.5" customHeight="1">
      <c r="A29" s="277"/>
      <c r="B29" s="311">
        <v>12</v>
      </c>
      <c r="C29" s="288"/>
      <c r="D29" s="271" t="s">
        <v>157</v>
      </c>
      <c r="E29" s="271"/>
      <c r="F29" s="271"/>
      <c r="G29" s="271"/>
      <c r="H29" s="280"/>
    </row>
    <row r="30" spans="1:8" s="281" customFormat="1" ht="16.5" customHeight="1">
      <c r="A30" s="282"/>
      <c r="B30" s="310"/>
      <c r="C30" s="293"/>
      <c r="D30" s="283"/>
      <c r="E30" s="283"/>
      <c r="F30" s="283"/>
      <c r="G30" s="283"/>
      <c r="H30" s="284"/>
    </row>
    <row r="31" spans="1:8" s="281" customFormat="1" ht="16.5" customHeight="1">
      <c r="A31" s="277"/>
      <c r="B31" s="318">
        <v>13</v>
      </c>
      <c r="C31" s="294"/>
      <c r="D31" s="271" t="s">
        <v>158</v>
      </c>
      <c r="E31" s="271"/>
      <c r="F31" s="271"/>
      <c r="G31" s="271"/>
      <c r="H31" s="280"/>
    </row>
    <row r="32" spans="1:8" s="281" customFormat="1" ht="16.5" customHeight="1">
      <c r="A32" s="277"/>
      <c r="B32" s="299"/>
      <c r="C32" s="288"/>
      <c r="D32" s="271"/>
      <c r="E32" s="271"/>
      <c r="F32" s="271"/>
      <c r="G32" s="271"/>
      <c r="H32" s="280"/>
    </row>
    <row r="33" spans="1:8" s="281" customFormat="1" ht="16.5" customHeight="1">
      <c r="A33" s="277"/>
      <c r="B33" s="312">
        <v>14</v>
      </c>
      <c r="C33" s="288"/>
      <c r="D33" s="271" t="s">
        <v>159</v>
      </c>
      <c r="E33" s="271"/>
      <c r="F33" s="271"/>
      <c r="G33" s="271"/>
      <c r="H33" s="280"/>
    </row>
    <row r="34" spans="1:8" s="281" customFormat="1" ht="16.5" customHeight="1">
      <c r="A34" s="285"/>
      <c r="B34" s="299"/>
      <c r="C34" s="288"/>
      <c r="D34" s="286"/>
      <c r="E34" s="286"/>
      <c r="F34" s="286"/>
      <c r="G34" s="286"/>
      <c r="H34" s="287"/>
    </row>
    <row r="35" spans="1:8" s="281" customFormat="1" ht="16.5" customHeight="1">
      <c r="A35" s="289"/>
      <c r="B35" s="313">
        <v>15</v>
      </c>
      <c r="C35" s="288"/>
      <c r="D35" s="290" t="s">
        <v>162</v>
      </c>
      <c r="E35" s="290" t="s">
        <v>163</v>
      </c>
      <c r="F35" s="290"/>
      <c r="G35" s="290"/>
      <c r="H35" s="291"/>
    </row>
    <row r="36" spans="1:8" s="281" customFormat="1" ht="16.5" customHeight="1">
      <c r="A36" s="285"/>
      <c r="B36" s="314"/>
      <c r="C36" s="295"/>
      <c r="D36" s="286"/>
      <c r="E36" s="286"/>
      <c r="F36" s="286"/>
      <c r="G36" s="286"/>
      <c r="H36" s="287"/>
    </row>
    <row r="37" spans="1:8" s="281" customFormat="1" ht="16.5" customHeight="1">
      <c r="A37" s="277"/>
      <c r="B37" s="315">
        <v>16</v>
      </c>
      <c r="C37" s="294"/>
      <c r="D37" s="271" t="s">
        <v>160</v>
      </c>
      <c r="E37" s="271"/>
      <c r="F37" s="271"/>
      <c r="G37" s="271"/>
      <c r="H37" s="280"/>
    </row>
    <row r="38" spans="1:8" s="281" customFormat="1" ht="16.5" customHeight="1">
      <c r="A38" s="277"/>
      <c r="B38" s="299"/>
      <c r="C38" s="288"/>
      <c r="D38" s="271"/>
      <c r="E38" s="271"/>
      <c r="F38" s="271"/>
      <c r="G38" s="271"/>
      <c r="H38" s="280"/>
    </row>
    <row r="39" spans="1:8" s="281" customFormat="1" ht="16.5" customHeight="1">
      <c r="A39" s="277"/>
      <c r="B39" s="316">
        <v>17</v>
      </c>
      <c r="C39" s="294"/>
      <c r="D39" s="271" t="s">
        <v>161</v>
      </c>
      <c r="E39" s="271"/>
      <c r="F39" s="271"/>
      <c r="G39" s="271"/>
      <c r="H39" s="280"/>
    </row>
    <row r="40" spans="1:8" s="281" customFormat="1" ht="16.5" customHeight="1">
      <c r="A40" s="277"/>
      <c r="B40" s="316"/>
      <c r="C40" s="294"/>
      <c r="D40" s="271"/>
      <c r="E40" s="271"/>
      <c r="F40" s="271"/>
      <c r="G40" s="271"/>
      <c r="H40" s="280"/>
    </row>
    <row r="41" spans="1:8" s="281" customFormat="1" ht="16.5" customHeight="1">
      <c r="A41" s="277"/>
      <c r="B41" s="299"/>
      <c r="C41" s="278"/>
      <c r="D41" s="271"/>
      <c r="E41" s="271"/>
      <c r="F41" s="271"/>
      <c r="G41" s="271"/>
      <c r="H41" s="280"/>
    </row>
    <row r="42" spans="1:8" s="281" customFormat="1" ht="29.25" customHeight="1">
      <c r="A42" s="446" t="s">
        <v>166</v>
      </c>
      <c r="B42" s="447"/>
      <c r="C42" s="447"/>
      <c r="D42" s="447"/>
      <c r="E42" s="447"/>
      <c r="F42" s="447"/>
      <c r="G42" s="447"/>
      <c r="H42" s="448"/>
    </row>
    <row r="43" spans="1:8" s="281" customFormat="1" ht="14.25">
      <c r="A43" s="319"/>
      <c r="B43" s="320"/>
      <c r="C43" s="321"/>
      <c r="D43" s="322"/>
      <c r="E43" s="322"/>
      <c r="F43" s="322"/>
      <c r="G43" s="322"/>
      <c r="H43" s="323"/>
    </row>
    <row r="44" spans="1:8" s="275" customFormat="1" ht="17.25">
      <c r="A44" s="274"/>
      <c r="B44" s="297"/>
      <c r="C44" s="272"/>
      <c r="D44" s="274"/>
      <c r="E44" s="274"/>
      <c r="F44" s="274"/>
      <c r="G44" s="274"/>
      <c r="H44" s="274"/>
    </row>
    <row r="45" spans="1:8" s="275" customFormat="1" ht="17.25">
      <c r="A45" s="274"/>
      <c r="B45" s="297"/>
      <c r="C45" s="272"/>
      <c r="D45" s="274"/>
      <c r="E45" s="274"/>
      <c r="F45" s="274"/>
      <c r="G45" s="274"/>
      <c r="H45" s="274"/>
    </row>
    <row r="46" spans="1:8" s="275" customFormat="1" ht="17.25">
      <c r="A46" s="274"/>
      <c r="B46" s="297"/>
      <c r="C46" s="272"/>
      <c r="D46" s="274"/>
      <c r="E46" s="274"/>
      <c r="F46" s="274"/>
      <c r="G46" s="274"/>
      <c r="H46" s="274"/>
    </row>
    <row r="47" spans="1:8" s="275" customFormat="1" ht="17.25">
      <c r="A47" s="274"/>
      <c r="B47" s="297"/>
      <c r="C47" s="272"/>
      <c r="D47" s="274"/>
      <c r="E47" s="274"/>
      <c r="F47" s="274"/>
      <c r="G47" s="274"/>
      <c r="H47" s="274"/>
    </row>
    <row r="48" spans="1:8" s="275" customFormat="1" ht="17.25">
      <c r="A48" s="274"/>
      <c r="B48" s="297"/>
      <c r="C48" s="272"/>
      <c r="D48" s="274"/>
      <c r="E48" s="274"/>
      <c r="F48" s="274"/>
      <c r="G48" s="274"/>
      <c r="H48" s="274"/>
    </row>
    <row r="49" spans="1:8" s="275" customFormat="1" ht="17.25">
      <c r="A49" s="274"/>
      <c r="B49" s="297"/>
      <c r="C49" s="272"/>
      <c r="D49" s="274"/>
      <c r="E49" s="274"/>
      <c r="F49" s="274"/>
      <c r="G49" s="274"/>
      <c r="H49" s="274"/>
    </row>
    <row r="50" spans="1:8" s="275" customFormat="1" ht="17.25">
      <c r="A50" s="274"/>
      <c r="B50" s="297"/>
      <c r="C50" s="272"/>
      <c r="D50" s="274"/>
      <c r="E50" s="274"/>
      <c r="F50" s="274"/>
      <c r="G50" s="274"/>
      <c r="H50" s="274"/>
    </row>
    <row r="51" spans="1:8" s="275" customFormat="1" ht="17.25">
      <c r="A51" s="274"/>
      <c r="B51" s="297"/>
      <c r="C51" s="272"/>
      <c r="D51" s="274"/>
      <c r="E51" s="274"/>
      <c r="F51" s="274"/>
      <c r="G51" s="274"/>
      <c r="H51" s="274"/>
    </row>
    <row r="52" spans="1:8" s="275" customFormat="1" ht="17.25">
      <c r="A52" s="274"/>
      <c r="B52" s="297"/>
      <c r="C52" s="272"/>
      <c r="D52" s="274"/>
      <c r="E52" s="274"/>
      <c r="F52" s="274"/>
      <c r="G52" s="274"/>
      <c r="H52" s="274"/>
    </row>
    <row r="53" spans="1:8" s="275" customFormat="1" ht="17.25">
      <c r="A53" s="274"/>
      <c r="B53" s="297"/>
      <c r="C53" s="272"/>
      <c r="D53" s="274"/>
      <c r="E53" s="274"/>
      <c r="F53" s="274"/>
      <c r="G53" s="274"/>
      <c r="H53" s="274"/>
    </row>
    <row r="54" spans="1:8" s="275" customFormat="1" ht="17.25">
      <c r="A54" s="274"/>
      <c r="B54" s="297"/>
      <c r="C54" s="272"/>
      <c r="D54" s="274"/>
      <c r="E54" s="274"/>
      <c r="F54" s="274"/>
      <c r="G54" s="274"/>
      <c r="H54" s="274"/>
    </row>
    <row r="55" spans="2:3" s="275" customFormat="1" ht="17.25">
      <c r="B55" s="317"/>
      <c r="C55" s="276"/>
    </row>
    <row r="56" spans="2:3" s="275" customFormat="1" ht="17.25">
      <c r="B56" s="317"/>
      <c r="C56" s="276"/>
    </row>
    <row r="57" spans="2:3" s="275" customFormat="1" ht="17.25">
      <c r="B57" s="317"/>
      <c r="C57" s="276"/>
    </row>
    <row r="58" spans="2:3" s="275" customFormat="1" ht="17.25">
      <c r="B58" s="317"/>
      <c r="C58" s="276"/>
    </row>
    <row r="59" spans="2:3" s="275" customFormat="1" ht="17.25">
      <c r="B59" s="317"/>
      <c r="C59" s="276"/>
    </row>
    <row r="60" spans="2:3" s="275" customFormat="1" ht="17.25">
      <c r="B60" s="317"/>
      <c r="C60" s="276"/>
    </row>
    <row r="61" spans="2:3" s="275" customFormat="1" ht="17.25">
      <c r="B61" s="317"/>
      <c r="C61" s="276"/>
    </row>
    <row r="62" spans="2:3" s="275" customFormat="1" ht="17.25">
      <c r="B62" s="317"/>
      <c r="C62" s="276"/>
    </row>
    <row r="63" spans="2:3" s="275" customFormat="1" ht="17.25">
      <c r="B63" s="317"/>
      <c r="C63" s="276"/>
    </row>
    <row r="64" spans="2:3" s="275" customFormat="1" ht="17.25">
      <c r="B64" s="317"/>
      <c r="C64" s="276"/>
    </row>
    <row r="65" spans="2:3" s="275" customFormat="1" ht="17.25">
      <c r="B65" s="317"/>
      <c r="C65" s="276"/>
    </row>
    <row r="66" spans="2:3" s="275" customFormat="1" ht="17.25">
      <c r="B66" s="317"/>
      <c r="C66" s="276"/>
    </row>
    <row r="67" spans="2:3" s="275" customFormat="1" ht="17.25">
      <c r="B67" s="317"/>
      <c r="C67" s="276"/>
    </row>
    <row r="68" spans="2:3" s="275" customFormat="1" ht="17.25">
      <c r="B68" s="317"/>
      <c r="C68" s="276"/>
    </row>
    <row r="69" spans="2:3" s="275" customFormat="1" ht="17.25">
      <c r="B69" s="317"/>
      <c r="C69" s="276"/>
    </row>
    <row r="70" spans="2:3" s="275" customFormat="1" ht="17.25">
      <c r="B70" s="317"/>
      <c r="C70" s="276"/>
    </row>
    <row r="71" spans="2:3" s="275" customFormat="1" ht="17.25">
      <c r="B71" s="317"/>
      <c r="C71" s="276"/>
    </row>
    <row r="72" spans="2:3" s="275" customFormat="1" ht="17.25">
      <c r="B72" s="317"/>
      <c r="C72" s="276"/>
    </row>
    <row r="73" spans="2:3" s="275" customFormat="1" ht="17.25">
      <c r="B73" s="317"/>
      <c r="C73" s="276"/>
    </row>
    <row r="74" spans="2:3" s="275" customFormat="1" ht="17.25">
      <c r="B74" s="317"/>
      <c r="C74" s="276"/>
    </row>
    <row r="75" spans="2:3" s="275" customFormat="1" ht="17.25">
      <c r="B75" s="317"/>
      <c r="C75" s="276"/>
    </row>
    <row r="76" spans="2:3" s="275" customFormat="1" ht="17.25">
      <c r="B76" s="317"/>
      <c r="C76" s="276"/>
    </row>
    <row r="77" spans="2:3" s="275" customFormat="1" ht="17.25">
      <c r="B77" s="317"/>
      <c r="C77" s="276"/>
    </row>
    <row r="78" spans="2:3" s="275" customFormat="1" ht="17.25">
      <c r="B78" s="317"/>
      <c r="C78" s="276"/>
    </row>
    <row r="79" spans="2:3" s="275" customFormat="1" ht="17.25">
      <c r="B79" s="317"/>
      <c r="C79" s="276"/>
    </row>
    <row r="80" spans="2:3" s="275" customFormat="1" ht="17.25">
      <c r="B80" s="317"/>
      <c r="C80" s="276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3"/>
      <c r="B1" s="464"/>
      <c r="C1" s="464"/>
      <c r="D1" s="464"/>
      <c r="E1" s="464"/>
      <c r="F1" s="464"/>
      <c r="G1" s="464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186</v>
      </c>
      <c r="C22" s="9">
        <v>30925</v>
      </c>
      <c r="D22" s="9">
        <v>25507</v>
      </c>
      <c r="E22" s="121">
        <v>105.1</v>
      </c>
      <c r="F22" s="45">
        <f>SUM(C22/D22*100)</f>
        <v>121.24122789822403</v>
      </c>
      <c r="G22" s="107"/>
    </row>
    <row r="23" spans="1:7" ht="13.5">
      <c r="A23" s="106">
        <v>2</v>
      </c>
      <c r="B23" s="180" t="s">
        <v>170</v>
      </c>
      <c r="C23" s="9">
        <v>9872</v>
      </c>
      <c r="D23" s="9">
        <v>8368</v>
      </c>
      <c r="E23" s="121">
        <v>76.3</v>
      </c>
      <c r="F23" s="45">
        <f>SUM(C23/D23*100)</f>
        <v>117.97323135755258</v>
      </c>
      <c r="G23" s="107"/>
    </row>
    <row r="24" spans="1:7" ht="13.5">
      <c r="A24" s="106">
        <v>3</v>
      </c>
      <c r="B24" s="180" t="s">
        <v>172</v>
      </c>
      <c r="C24" s="9">
        <v>9693</v>
      </c>
      <c r="D24" s="9">
        <v>12102</v>
      </c>
      <c r="E24" s="121">
        <v>101.6</v>
      </c>
      <c r="F24" s="45">
        <f aca="true" t="shared" si="0" ref="F24:F32">SUM(C24/D24*100)</f>
        <v>80.09419930589985</v>
      </c>
      <c r="G24" s="107"/>
    </row>
    <row r="25" spans="1:7" ht="13.5">
      <c r="A25" s="106">
        <v>4</v>
      </c>
      <c r="B25" s="432" t="s">
        <v>182</v>
      </c>
      <c r="C25" s="9">
        <v>5714</v>
      </c>
      <c r="D25" s="9">
        <v>5635</v>
      </c>
      <c r="E25" s="121">
        <v>108.8</v>
      </c>
      <c r="F25" s="45">
        <f t="shared" si="0"/>
        <v>101.4019520851819</v>
      </c>
      <c r="G25" s="107"/>
    </row>
    <row r="26" spans="1:7" ht="13.5" customHeight="1">
      <c r="A26" s="106">
        <v>5</v>
      </c>
      <c r="B26" s="441" t="s">
        <v>174</v>
      </c>
      <c r="C26" s="9">
        <v>5598</v>
      </c>
      <c r="D26" s="9">
        <v>5909</v>
      </c>
      <c r="E26" s="121">
        <v>108.8</v>
      </c>
      <c r="F26" s="45">
        <f t="shared" si="0"/>
        <v>94.73684210526315</v>
      </c>
      <c r="G26" s="107"/>
    </row>
    <row r="27" spans="1:7" ht="13.5" customHeight="1">
      <c r="A27" s="106">
        <v>6</v>
      </c>
      <c r="B27" s="180" t="s">
        <v>167</v>
      </c>
      <c r="C27" s="9">
        <v>5104</v>
      </c>
      <c r="D27" s="9">
        <v>4776</v>
      </c>
      <c r="E27" s="121">
        <v>97.1</v>
      </c>
      <c r="F27" s="45">
        <f t="shared" si="0"/>
        <v>106.8676716917923</v>
      </c>
      <c r="G27" s="107"/>
    </row>
    <row r="28" spans="1:7" ht="13.5" customHeight="1">
      <c r="A28" s="106">
        <v>7</v>
      </c>
      <c r="B28" s="180" t="s">
        <v>183</v>
      </c>
      <c r="C28" s="112">
        <v>5078</v>
      </c>
      <c r="D28" s="112">
        <v>1705</v>
      </c>
      <c r="E28" s="121">
        <v>97.4</v>
      </c>
      <c r="F28" s="45">
        <f t="shared" si="0"/>
        <v>297.82991202346045</v>
      </c>
      <c r="G28" s="107"/>
    </row>
    <row r="29" spans="1:7" ht="13.5" customHeight="1">
      <c r="A29" s="106">
        <v>8</v>
      </c>
      <c r="B29" s="180" t="s">
        <v>177</v>
      </c>
      <c r="C29" s="112">
        <v>5019</v>
      </c>
      <c r="D29" s="112">
        <v>4016</v>
      </c>
      <c r="E29" s="121">
        <v>122.2</v>
      </c>
      <c r="F29" s="45">
        <f t="shared" si="0"/>
        <v>124.97509960159363</v>
      </c>
      <c r="G29" s="107"/>
    </row>
    <row r="30" spans="1:7" ht="13.5" customHeight="1">
      <c r="A30" s="106">
        <v>9</v>
      </c>
      <c r="B30" s="180" t="s">
        <v>120</v>
      </c>
      <c r="C30" s="112">
        <v>4338</v>
      </c>
      <c r="D30" s="112">
        <v>4219</v>
      </c>
      <c r="E30" s="121">
        <v>101.4</v>
      </c>
      <c r="F30" s="45">
        <f t="shared" si="0"/>
        <v>102.82057359563879</v>
      </c>
      <c r="G30" s="107"/>
    </row>
    <row r="31" spans="1:7" ht="13.5" customHeight="1" thickBot="1">
      <c r="A31" s="108">
        <v>10</v>
      </c>
      <c r="B31" s="180" t="s">
        <v>227</v>
      </c>
      <c r="C31" s="109">
        <v>3240</v>
      </c>
      <c r="D31" s="109">
        <v>4914</v>
      </c>
      <c r="E31" s="122">
        <v>100.2</v>
      </c>
      <c r="F31" s="45">
        <f t="shared" si="0"/>
        <v>65.93406593406593</v>
      </c>
      <c r="G31" s="110"/>
    </row>
    <row r="32" spans="1:7" ht="13.5" customHeight="1" thickBot="1">
      <c r="A32" s="91"/>
      <c r="B32" s="92" t="s">
        <v>80</v>
      </c>
      <c r="C32" s="93">
        <v>96189</v>
      </c>
      <c r="D32" s="93">
        <v>91715</v>
      </c>
      <c r="E32" s="94">
        <v>100</v>
      </c>
      <c r="F32" s="118">
        <f t="shared" si="0"/>
        <v>104.87815515455488</v>
      </c>
      <c r="G32" s="133">
        <v>91.3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163946</v>
      </c>
      <c r="D54" s="9">
        <v>174679</v>
      </c>
      <c r="E54" s="45">
        <v>95.3</v>
      </c>
      <c r="F54" s="45">
        <f aca="true" t="shared" si="1" ref="F54:F64">SUM(C54/D54*100)</f>
        <v>93.85558653301199</v>
      </c>
      <c r="G54" s="107"/>
    </row>
    <row r="55" spans="1:7" ht="13.5">
      <c r="A55" s="106">
        <v>2</v>
      </c>
      <c r="B55" s="180" t="s">
        <v>185</v>
      </c>
      <c r="C55" s="9">
        <v>19541</v>
      </c>
      <c r="D55" s="9">
        <v>21482</v>
      </c>
      <c r="E55" s="45">
        <v>91.7</v>
      </c>
      <c r="F55" s="45">
        <f t="shared" si="1"/>
        <v>90.9645284424169</v>
      </c>
      <c r="G55" s="107"/>
    </row>
    <row r="56" spans="1:7" ht="13.5">
      <c r="A56" s="106">
        <v>3</v>
      </c>
      <c r="B56" s="180" t="s">
        <v>175</v>
      </c>
      <c r="C56" s="9">
        <v>16968</v>
      </c>
      <c r="D56" s="9">
        <v>16288</v>
      </c>
      <c r="E56" s="45">
        <v>118.5</v>
      </c>
      <c r="F56" s="45">
        <f t="shared" si="1"/>
        <v>104.17485265225935</v>
      </c>
      <c r="G56" s="107"/>
    </row>
    <row r="57" spans="1:7" ht="13.5">
      <c r="A57" s="106">
        <v>4</v>
      </c>
      <c r="B57" s="180" t="s">
        <v>172</v>
      </c>
      <c r="C57" s="9">
        <v>16833</v>
      </c>
      <c r="D57" s="9">
        <v>9850</v>
      </c>
      <c r="E57" s="45">
        <v>90.7</v>
      </c>
      <c r="F57" s="45">
        <f t="shared" si="1"/>
        <v>170.89340101522842</v>
      </c>
      <c r="G57" s="107"/>
    </row>
    <row r="58" spans="1:7" ht="13.5">
      <c r="A58" s="106">
        <v>5</v>
      </c>
      <c r="B58" s="181" t="s">
        <v>182</v>
      </c>
      <c r="C58" s="9">
        <v>7877</v>
      </c>
      <c r="D58" s="9">
        <v>7453</v>
      </c>
      <c r="E58" s="45">
        <v>98</v>
      </c>
      <c r="F58" s="45">
        <f t="shared" si="1"/>
        <v>105.6889843016235</v>
      </c>
      <c r="G58" s="107"/>
    </row>
    <row r="59" spans="1:7" ht="13.5">
      <c r="A59" s="106">
        <v>6</v>
      </c>
      <c r="B59" s="181" t="s">
        <v>174</v>
      </c>
      <c r="C59" s="9">
        <v>6998</v>
      </c>
      <c r="D59" s="9">
        <v>5569</v>
      </c>
      <c r="E59" s="45">
        <v>109.2</v>
      </c>
      <c r="F59" s="45">
        <f t="shared" si="1"/>
        <v>125.65990303465612</v>
      </c>
      <c r="G59" s="107"/>
    </row>
    <row r="60" spans="1:7" ht="13.5">
      <c r="A60" s="106">
        <v>7</v>
      </c>
      <c r="B60" s="181" t="s">
        <v>120</v>
      </c>
      <c r="C60" s="9">
        <v>5118</v>
      </c>
      <c r="D60" s="9">
        <v>4674</v>
      </c>
      <c r="E60" s="156">
        <v>109.7</v>
      </c>
      <c r="F60" s="45">
        <f t="shared" si="1"/>
        <v>109.49935815147624</v>
      </c>
      <c r="G60" s="107"/>
    </row>
    <row r="61" spans="1:7" ht="13.5">
      <c r="A61" s="106">
        <v>8</v>
      </c>
      <c r="B61" s="181" t="s">
        <v>167</v>
      </c>
      <c r="C61" s="9">
        <v>4739</v>
      </c>
      <c r="D61" s="9">
        <v>6697</v>
      </c>
      <c r="E61" s="45">
        <v>96.9</v>
      </c>
      <c r="F61" s="45">
        <f t="shared" si="1"/>
        <v>70.76302822159177</v>
      </c>
      <c r="G61" s="107"/>
    </row>
    <row r="62" spans="1:7" ht="13.5">
      <c r="A62" s="106">
        <v>9</v>
      </c>
      <c r="B62" s="181" t="s">
        <v>170</v>
      </c>
      <c r="C62" s="9">
        <v>4282</v>
      </c>
      <c r="D62" s="9">
        <v>6480</v>
      </c>
      <c r="E62" s="45">
        <v>103.7</v>
      </c>
      <c r="F62" s="45">
        <f t="shared" si="1"/>
        <v>66.08024691358024</v>
      </c>
      <c r="G62" s="107"/>
    </row>
    <row r="63" spans="1:8" ht="14.25" thickBot="1">
      <c r="A63" s="111">
        <v>10</v>
      </c>
      <c r="B63" s="181" t="s">
        <v>232</v>
      </c>
      <c r="C63" s="112">
        <v>3051</v>
      </c>
      <c r="D63" s="112">
        <v>0</v>
      </c>
      <c r="E63" s="113">
        <v>100</v>
      </c>
      <c r="F63" s="440" t="s">
        <v>240</v>
      </c>
      <c r="G63" s="115"/>
      <c r="H63" s="23"/>
    </row>
    <row r="64" spans="1:7" ht="14.25" thickBot="1">
      <c r="A64" s="91"/>
      <c r="B64" s="116" t="s">
        <v>83</v>
      </c>
      <c r="C64" s="117">
        <v>263744</v>
      </c>
      <c r="D64" s="117">
        <v>272784</v>
      </c>
      <c r="E64" s="118">
        <v>97.4</v>
      </c>
      <c r="F64" s="118">
        <f t="shared" si="1"/>
        <v>96.68602264062407</v>
      </c>
      <c r="G64" s="133">
        <v>63.3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169</v>
      </c>
      <c r="C22" s="9">
        <v>65164</v>
      </c>
      <c r="D22" s="9">
        <v>57904</v>
      </c>
      <c r="E22" s="45">
        <v>105.5</v>
      </c>
      <c r="F22" s="45">
        <f>SUM(C22/D22*100)</f>
        <v>112.53799392097264</v>
      </c>
      <c r="G22" s="107"/>
    </row>
    <row r="23" spans="1:7" ht="13.5">
      <c r="A23" s="30">
        <v>2</v>
      </c>
      <c r="B23" s="180" t="s">
        <v>184</v>
      </c>
      <c r="C23" s="9">
        <v>44883</v>
      </c>
      <c r="D23" s="9">
        <v>45317</v>
      </c>
      <c r="E23" s="45">
        <v>145.3</v>
      </c>
      <c r="F23" s="45">
        <f aca="true" t="shared" si="0" ref="F23:F32">SUM(C23/D23*100)</f>
        <v>99.04230200586977</v>
      </c>
      <c r="G23" s="107"/>
    </row>
    <row r="24" spans="1:7" ht="13.5" customHeight="1">
      <c r="A24" s="30">
        <v>3</v>
      </c>
      <c r="B24" s="180" t="s">
        <v>181</v>
      </c>
      <c r="C24" s="9">
        <v>37539</v>
      </c>
      <c r="D24" s="9">
        <v>33812</v>
      </c>
      <c r="E24" s="45">
        <v>100.6</v>
      </c>
      <c r="F24" s="45">
        <f t="shared" si="0"/>
        <v>111.02271382940967</v>
      </c>
      <c r="G24" s="107"/>
    </row>
    <row r="25" spans="1:7" ht="13.5">
      <c r="A25" s="30">
        <v>4</v>
      </c>
      <c r="B25" s="180" t="s">
        <v>171</v>
      </c>
      <c r="C25" s="9">
        <v>33247</v>
      </c>
      <c r="D25" s="9">
        <v>33173</v>
      </c>
      <c r="E25" s="45">
        <v>101.4</v>
      </c>
      <c r="F25" s="45">
        <f t="shared" si="0"/>
        <v>100.22307298103881</v>
      </c>
      <c r="G25" s="107"/>
    </row>
    <row r="26" spans="1:7" ht="13.5">
      <c r="A26" s="30">
        <v>5</v>
      </c>
      <c r="B26" s="180" t="s">
        <v>167</v>
      </c>
      <c r="C26" s="9">
        <v>26466</v>
      </c>
      <c r="D26" s="9">
        <v>28913</v>
      </c>
      <c r="E26" s="45">
        <v>92.2</v>
      </c>
      <c r="F26" s="45">
        <f t="shared" si="0"/>
        <v>91.5366790025248</v>
      </c>
      <c r="G26" s="107"/>
    </row>
    <row r="27" spans="1:7" ht="13.5" customHeight="1">
      <c r="A27" s="30">
        <v>6</v>
      </c>
      <c r="B27" s="180" t="s">
        <v>170</v>
      </c>
      <c r="C27" s="9">
        <v>24848</v>
      </c>
      <c r="D27" s="9">
        <v>35956</v>
      </c>
      <c r="E27" s="45">
        <v>76.3</v>
      </c>
      <c r="F27" s="45">
        <f t="shared" si="0"/>
        <v>69.10668594949382</v>
      </c>
      <c r="G27" s="107"/>
    </row>
    <row r="28" spans="1:7" ht="13.5" customHeight="1">
      <c r="A28" s="30">
        <v>7</v>
      </c>
      <c r="B28" s="181" t="s">
        <v>120</v>
      </c>
      <c r="C28" s="9">
        <v>23396</v>
      </c>
      <c r="D28" s="9">
        <v>21011</v>
      </c>
      <c r="E28" s="45">
        <v>97.6</v>
      </c>
      <c r="F28" s="45">
        <f t="shared" si="0"/>
        <v>111.35119699205178</v>
      </c>
      <c r="G28" s="107"/>
    </row>
    <row r="29" spans="1:7" ht="13.5">
      <c r="A29" s="30">
        <v>8</v>
      </c>
      <c r="B29" s="181" t="s">
        <v>186</v>
      </c>
      <c r="C29" s="9">
        <v>17666</v>
      </c>
      <c r="D29" s="9">
        <v>10133</v>
      </c>
      <c r="E29" s="45">
        <v>116.3</v>
      </c>
      <c r="F29" s="45">
        <f t="shared" si="0"/>
        <v>174.34126122569822</v>
      </c>
      <c r="G29" s="107"/>
    </row>
    <row r="30" spans="1:7" ht="13.5">
      <c r="A30" s="30">
        <v>9</v>
      </c>
      <c r="B30" s="181" t="s">
        <v>185</v>
      </c>
      <c r="C30" s="9">
        <v>17638</v>
      </c>
      <c r="D30" s="9">
        <v>13328</v>
      </c>
      <c r="E30" s="45">
        <v>108</v>
      </c>
      <c r="F30" s="340">
        <f t="shared" si="0"/>
        <v>132.33793517406963</v>
      </c>
      <c r="G30" s="107"/>
    </row>
    <row r="31" spans="1:7" ht="14.25" thickBot="1">
      <c r="A31" s="119">
        <v>10</v>
      </c>
      <c r="B31" s="181" t="s">
        <v>172</v>
      </c>
      <c r="C31" s="112">
        <v>16194</v>
      </c>
      <c r="D31" s="112">
        <v>15964</v>
      </c>
      <c r="E31" s="113">
        <v>126.5</v>
      </c>
      <c r="F31" s="113">
        <f t="shared" si="0"/>
        <v>101.4407416687547</v>
      </c>
      <c r="G31" s="115"/>
    </row>
    <row r="32" spans="1:7" ht="14.25" thickBot="1">
      <c r="A32" s="91"/>
      <c r="B32" s="92" t="s">
        <v>85</v>
      </c>
      <c r="C32" s="93">
        <v>393295</v>
      </c>
      <c r="D32" s="93">
        <v>387079</v>
      </c>
      <c r="E32" s="96">
        <v>103.3</v>
      </c>
      <c r="F32" s="118">
        <f t="shared" si="0"/>
        <v>101.60587373636906</v>
      </c>
      <c r="G32" s="133">
        <v>61.6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12289</v>
      </c>
      <c r="D54" s="9">
        <v>17147</v>
      </c>
      <c r="E54" s="121">
        <v>67.1</v>
      </c>
      <c r="F54" s="45">
        <f>SUM(C54/D54*100)</f>
        <v>71.66851344258471</v>
      </c>
      <c r="G54" s="107"/>
    </row>
    <row r="55" spans="1:7" ht="13.5">
      <c r="A55" s="106">
        <v>2</v>
      </c>
      <c r="B55" s="180" t="s">
        <v>116</v>
      </c>
      <c r="C55" s="9">
        <v>5158</v>
      </c>
      <c r="D55" s="9">
        <v>5738</v>
      </c>
      <c r="E55" s="121">
        <v>65.5</v>
      </c>
      <c r="F55" s="45">
        <f aca="true" t="shared" si="1" ref="F55:F64">SUM(C55/D55*100)</f>
        <v>89.89194841408155</v>
      </c>
      <c r="G55" s="107"/>
    </row>
    <row r="56" spans="1:7" ht="13.5">
      <c r="A56" s="106">
        <v>3</v>
      </c>
      <c r="B56" s="180" t="s">
        <v>167</v>
      </c>
      <c r="C56" s="9">
        <v>2712</v>
      </c>
      <c r="D56" s="9">
        <v>2352</v>
      </c>
      <c r="E56" s="121">
        <v>96.1</v>
      </c>
      <c r="F56" s="45">
        <f t="shared" si="1"/>
        <v>115.3061224489796</v>
      </c>
      <c r="G56" s="107"/>
    </row>
    <row r="57" spans="1:8" ht="13.5">
      <c r="A57" s="106">
        <v>4</v>
      </c>
      <c r="B57" s="180" t="s">
        <v>120</v>
      </c>
      <c r="C57" s="9">
        <v>2510</v>
      </c>
      <c r="D57" s="9">
        <v>3499</v>
      </c>
      <c r="E57" s="121">
        <v>88.7</v>
      </c>
      <c r="F57" s="45">
        <f t="shared" si="1"/>
        <v>71.7347813661046</v>
      </c>
      <c r="G57" s="107"/>
      <c r="H57" s="72"/>
    </row>
    <row r="58" spans="1:7" ht="13.5">
      <c r="A58" s="106">
        <v>5</v>
      </c>
      <c r="B58" s="180" t="s">
        <v>170</v>
      </c>
      <c r="C58" s="9">
        <v>2146</v>
      </c>
      <c r="D58" s="9">
        <v>2570</v>
      </c>
      <c r="E58" s="121">
        <v>66.1</v>
      </c>
      <c r="F58" s="45">
        <f t="shared" si="1"/>
        <v>83.50194552529183</v>
      </c>
      <c r="G58" s="107"/>
    </row>
    <row r="59" spans="1:7" ht="13.5">
      <c r="A59" s="106">
        <v>6</v>
      </c>
      <c r="B59" s="181" t="s">
        <v>185</v>
      </c>
      <c r="C59" s="9">
        <v>1450</v>
      </c>
      <c r="D59" s="9">
        <v>1683</v>
      </c>
      <c r="E59" s="121">
        <v>80.5</v>
      </c>
      <c r="F59" s="45">
        <f t="shared" si="1"/>
        <v>86.1556743909685</v>
      </c>
      <c r="G59" s="107"/>
    </row>
    <row r="60" spans="1:7" ht="13.5">
      <c r="A60" s="106">
        <v>7</v>
      </c>
      <c r="B60" s="181" t="s">
        <v>183</v>
      </c>
      <c r="C60" s="9">
        <v>1365</v>
      </c>
      <c r="D60" s="9">
        <v>2427</v>
      </c>
      <c r="E60" s="121">
        <v>93.7</v>
      </c>
      <c r="F60" s="45">
        <f t="shared" si="1"/>
        <v>56.24227441285537</v>
      </c>
      <c r="G60" s="107"/>
    </row>
    <row r="61" spans="1:7" ht="13.5">
      <c r="A61" s="106">
        <v>8</v>
      </c>
      <c r="B61" s="181" t="s">
        <v>182</v>
      </c>
      <c r="C61" s="9">
        <v>1037</v>
      </c>
      <c r="D61" s="9">
        <v>1536</v>
      </c>
      <c r="E61" s="121">
        <v>105.1</v>
      </c>
      <c r="F61" s="45">
        <f t="shared" si="1"/>
        <v>67.51302083333334</v>
      </c>
      <c r="G61" s="107"/>
    </row>
    <row r="62" spans="1:7" ht="13.5">
      <c r="A62" s="106">
        <v>9</v>
      </c>
      <c r="B62" s="181" t="s">
        <v>174</v>
      </c>
      <c r="C62" s="9">
        <v>773</v>
      </c>
      <c r="D62" s="9">
        <v>564</v>
      </c>
      <c r="E62" s="121">
        <v>218.4</v>
      </c>
      <c r="F62" s="45">
        <f t="shared" si="1"/>
        <v>137.05673758865248</v>
      </c>
      <c r="G62" s="107"/>
    </row>
    <row r="63" spans="1:7" ht="14.25" thickBot="1">
      <c r="A63" s="108">
        <v>10</v>
      </c>
      <c r="B63" s="182" t="s">
        <v>181</v>
      </c>
      <c r="C63" s="109">
        <v>574</v>
      </c>
      <c r="D63" s="109">
        <v>349</v>
      </c>
      <c r="E63" s="122">
        <v>92</v>
      </c>
      <c r="F63" s="45">
        <f t="shared" si="1"/>
        <v>164.46991404011462</v>
      </c>
      <c r="G63" s="110"/>
    </row>
    <row r="64" spans="1:7" ht="14.25" thickBot="1">
      <c r="A64" s="91"/>
      <c r="B64" s="92" t="s">
        <v>81</v>
      </c>
      <c r="C64" s="93">
        <v>32532</v>
      </c>
      <c r="D64" s="93">
        <v>41253</v>
      </c>
      <c r="E64" s="94">
        <v>75.6</v>
      </c>
      <c r="F64" s="118">
        <f t="shared" si="1"/>
        <v>78.85971929314232</v>
      </c>
      <c r="G64" s="133">
        <v>194.9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209</v>
      </c>
      <c r="D20" s="85" t="s">
        <v>195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41555</v>
      </c>
      <c r="D21" s="9">
        <v>39916</v>
      </c>
      <c r="E21" s="121">
        <v>83.5</v>
      </c>
      <c r="F21" s="45">
        <f aca="true" t="shared" si="0" ref="F21:F31">SUM(C21/D21*100)</f>
        <v>104.10612285800181</v>
      </c>
      <c r="G21" s="107"/>
    </row>
    <row r="22" spans="1:7" ht="13.5">
      <c r="A22" s="106">
        <v>2</v>
      </c>
      <c r="B22" s="180" t="s">
        <v>78</v>
      </c>
      <c r="C22" s="9">
        <v>13213</v>
      </c>
      <c r="D22" s="9">
        <v>18267</v>
      </c>
      <c r="E22" s="121">
        <v>102.2</v>
      </c>
      <c r="F22" s="45">
        <f t="shared" si="0"/>
        <v>72.33262166748781</v>
      </c>
      <c r="G22" s="107"/>
    </row>
    <row r="23" spans="1:7" ht="13.5" customHeight="1">
      <c r="A23" s="106">
        <v>3</v>
      </c>
      <c r="B23" s="181" t="s">
        <v>228</v>
      </c>
      <c r="C23" s="9">
        <v>11551</v>
      </c>
      <c r="D23" s="9">
        <v>4414</v>
      </c>
      <c r="E23" s="121">
        <v>167.4</v>
      </c>
      <c r="F23" s="45">
        <f t="shared" si="0"/>
        <v>261.6900770276393</v>
      </c>
      <c r="G23" s="107"/>
    </row>
    <row r="24" spans="1:7" ht="13.5" customHeight="1">
      <c r="A24" s="106">
        <v>4</v>
      </c>
      <c r="B24" s="181" t="s">
        <v>185</v>
      </c>
      <c r="C24" s="9">
        <v>9668</v>
      </c>
      <c r="D24" s="9">
        <v>9934</v>
      </c>
      <c r="E24" s="121">
        <v>109.2</v>
      </c>
      <c r="F24" s="45">
        <f t="shared" si="0"/>
        <v>97.32232736057983</v>
      </c>
      <c r="G24" s="107"/>
    </row>
    <row r="25" spans="1:7" ht="13.5" customHeight="1">
      <c r="A25" s="106">
        <v>5</v>
      </c>
      <c r="B25" s="181" t="s">
        <v>173</v>
      </c>
      <c r="C25" s="9">
        <v>9146</v>
      </c>
      <c r="D25" s="9">
        <v>7655</v>
      </c>
      <c r="E25" s="121">
        <v>123.9</v>
      </c>
      <c r="F25" s="45">
        <f t="shared" si="0"/>
        <v>119.47746570868713</v>
      </c>
      <c r="G25" s="107"/>
    </row>
    <row r="26" spans="1:7" ht="13.5" customHeight="1">
      <c r="A26" s="106">
        <v>6</v>
      </c>
      <c r="B26" s="181" t="s">
        <v>174</v>
      </c>
      <c r="C26" s="9">
        <v>8382</v>
      </c>
      <c r="D26" s="9">
        <v>7542</v>
      </c>
      <c r="E26" s="121">
        <v>114.1</v>
      </c>
      <c r="F26" s="45">
        <f t="shared" si="0"/>
        <v>111.1376292760541</v>
      </c>
      <c r="G26" s="107"/>
    </row>
    <row r="27" spans="1:7" ht="13.5" customHeight="1">
      <c r="A27" s="106">
        <v>7</v>
      </c>
      <c r="B27" s="181" t="s">
        <v>175</v>
      </c>
      <c r="C27" s="9">
        <v>8100</v>
      </c>
      <c r="D27" s="9">
        <v>6244</v>
      </c>
      <c r="E27" s="121">
        <v>116.6</v>
      </c>
      <c r="F27" s="45">
        <f t="shared" si="0"/>
        <v>129.72453555413196</v>
      </c>
      <c r="G27" s="107"/>
    </row>
    <row r="28" spans="1:7" ht="13.5" customHeight="1">
      <c r="A28" s="106">
        <v>8</v>
      </c>
      <c r="B28" s="181" t="s">
        <v>120</v>
      </c>
      <c r="C28" s="9">
        <v>5825</v>
      </c>
      <c r="D28" s="9">
        <v>6511</v>
      </c>
      <c r="E28" s="121">
        <v>97.4</v>
      </c>
      <c r="F28" s="45">
        <f t="shared" si="0"/>
        <v>89.46398402703117</v>
      </c>
      <c r="G28" s="107"/>
    </row>
    <row r="29" spans="1:7" ht="13.5" customHeight="1">
      <c r="A29" s="106">
        <v>9</v>
      </c>
      <c r="B29" s="181" t="s">
        <v>182</v>
      </c>
      <c r="C29" s="112">
        <v>4868</v>
      </c>
      <c r="D29" s="112">
        <v>7497</v>
      </c>
      <c r="E29" s="124">
        <v>111.5</v>
      </c>
      <c r="F29" s="45">
        <f t="shared" si="0"/>
        <v>64.93263972255569</v>
      </c>
      <c r="G29" s="107"/>
    </row>
    <row r="30" spans="1:7" ht="13.5" customHeight="1" thickBot="1">
      <c r="A30" s="111">
        <v>10</v>
      </c>
      <c r="B30" s="181" t="s">
        <v>231</v>
      </c>
      <c r="C30" s="112">
        <v>3145</v>
      </c>
      <c r="D30" s="112">
        <v>120</v>
      </c>
      <c r="E30" s="124">
        <v>103.4</v>
      </c>
      <c r="F30" s="113">
        <f t="shared" si="0"/>
        <v>2620.833333333333</v>
      </c>
      <c r="G30" s="115"/>
    </row>
    <row r="31" spans="1:7" ht="13.5" customHeight="1" thickBot="1">
      <c r="A31" s="91"/>
      <c r="B31" s="92" t="s">
        <v>87</v>
      </c>
      <c r="C31" s="93">
        <v>132284</v>
      </c>
      <c r="D31" s="93">
        <v>127870</v>
      </c>
      <c r="E31" s="94">
        <v>101.1</v>
      </c>
      <c r="F31" s="118">
        <f t="shared" si="0"/>
        <v>103.4519433799953</v>
      </c>
      <c r="G31" s="120">
        <v>114.2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172</v>
      </c>
      <c r="C54" s="6">
        <v>59787</v>
      </c>
      <c r="D54" s="9">
        <v>44832</v>
      </c>
      <c r="E54" s="45">
        <v>97.1</v>
      </c>
      <c r="F54" s="45">
        <f aca="true" t="shared" si="1" ref="F54:F64">SUM(C54/D54*100)</f>
        <v>133.357869379015</v>
      </c>
      <c r="G54" s="107"/>
    </row>
    <row r="55" spans="1:7" ht="13.5">
      <c r="A55" s="106">
        <v>2</v>
      </c>
      <c r="B55" s="180" t="s">
        <v>120</v>
      </c>
      <c r="C55" s="6">
        <v>28259</v>
      </c>
      <c r="D55" s="9">
        <v>23720</v>
      </c>
      <c r="E55" s="45">
        <v>96.6</v>
      </c>
      <c r="F55" s="45">
        <f t="shared" si="1"/>
        <v>119.13575042158516</v>
      </c>
      <c r="G55" s="107"/>
    </row>
    <row r="56" spans="1:7" ht="13.5">
      <c r="A56" s="106">
        <v>3</v>
      </c>
      <c r="B56" s="7" t="s">
        <v>167</v>
      </c>
      <c r="C56" s="6">
        <v>26409</v>
      </c>
      <c r="D56" s="9">
        <v>24757</v>
      </c>
      <c r="E56" s="45">
        <v>104.9</v>
      </c>
      <c r="F56" s="45">
        <f t="shared" si="1"/>
        <v>106.67286020115523</v>
      </c>
      <c r="G56" s="107"/>
    </row>
    <row r="57" spans="1:7" ht="13.5">
      <c r="A57" s="106">
        <v>4</v>
      </c>
      <c r="B57" s="7" t="s">
        <v>177</v>
      </c>
      <c r="C57" s="6">
        <v>24990</v>
      </c>
      <c r="D57" s="9">
        <v>14318</v>
      </c>
      <c r="E57" s="45">
        <v>86.6</v>
      </c>
      <c r="F57" s="45">
        <f t="shared" si="1"/>
        <v>174.53554965777343</v>
      </c>
      <c r="G57" s="107"/>
    </row>
    <row r="58" spans="1:7" ht="13.5">
      <c r="A58" s="106">
        <v>5</v>
      </c>
      <c r="B58" s="181" t="s">
        <v>186</v>
      </c>
      <c r="C58" s="6">
        <v>15632</v>
      </c>
      <c r="D58" s="9">
        <v>20311</v>
      </c>
      <c r="E58" s="45">
        <v>96.4</v>
      </c>
      <c r="F58" s="45">
        <f t="shared" si="1"/>
        <v>76.96322189946333</v>
      </c>
      <c r="G58" s="107"/>
    </row>
    <row r="59" spans="1:7" ht="13.5">
      <c r="A59" s="106">
        <v>6</v>
      </c>
      <c r="B59" s="181" t="s">
        <v>183</v>
      </c>
      <c r="C59" s="6">
        <v>12593</v>
      </c>
      <c r="D59" s="9">
        <v>12619</v>
      </c>
      <c r="E59" s="45">
        <v>98.4</v>
      </c>
      <c r="F59" s="45">
        <f t="shared" si="1"/>
        <v>99.79396148664712</v>
      </c>
      <c r="G59" s="107"/>
    </row>
    <row r="60" spans="1:7" ht="13.5">
      <c r="A60" s="106">
        <v>7</v>
      </c>
      <c r="B60" s="181" t="s">
        <v>176</v>
      </c>
      <c r="C60" s="6">
        <v>12369</v>
      </c>
      <c r="D60" s="9">
        <v>13525</v>
      </c>
      <c r="E60" s="45">
        <v>98.3</v>
      </c>
      <c r="F60" s="45">
        <f t="shared" si="1"/>
        <v>91.452865064695</v>
      </c>
      <c r="G60" s="107"/>
    </row>
    <row r="61" spans="1:7" ht="13.5">
      <c r="A61" s="106">
        <v>8</v>
      </c>
      <c r="B61" s="181" t="s">
        <v>207</v>
      </c>
      <c r="C61" s="6">
        <v>11926</v>
      </c>
      <c r="D61" s="9">
        <v>6322</v>
      </c>
      <c r="E61" s="45">
        <v>99.3</v>
      </c>
      <c r="F61" s="45">
        <f t="shared" si="1"/>
        <v>188.64283454602975</v>
      </c>
      <c r="G61" s="107"/>
    </row>
    <row r="62" spans="1:7" ht="13.5">
      <c r="A62" s="106">
        <v>9</v>
      </c>
      <c r="B62" s="181" t="s">
        <v>174</v>
      </c>
      <c r="C62" s="123">
        <v>11819</v>
      </c>
      <c r="D62" s="112">
        <v>11486</v>
      </c>
      <c r="E62" s="113">
        <v>95.6</v>
      </c>
      <c r="F62" s="45">
        <f t="shared" si="1"/>
        <v>102.89918161239771</v>
      </c>
      <c r="G62" s="107"/>
    </row>
    <row r="63" spans="1:7" ht="14.25" thickBot="1">
      <c r="A63" s="111">
        <v>10</v>
      </c>
      <c r="B63" s="181" t="s">
        <v>170</v>
      </c>
      <c r="C63" s="123">
        <v>10962</v>
      </c>
      <c r="D63" s="112">
        <v>14810</v>
      </c>
      <c r="E63" s="113">
        <v>73.3</v>
      </c>
      <c r="F63" s="113">
        <f t="shared" si="1"/>
        <v>74.01755570560432</v>
      </c>
      <c r="G63" s="115"/>
    </row>
    <row r="64" spans="1:7" ht="14.25" thickBot="1">
      <c r="A64" s="91"/>
      <c r="B64" s="92" t="s">
        <v>83</v>
      </c>
      <c r="C64" s="93">
        <v>262309</v>
      </c>
      <c r="D64" s="93">
        <v>233553</v>
      </c>
      <c r="E64" s="96">
        <v>95.7</v>
      </c>
      <c r="F64" s="118">
        <f t="shared" si="1"/>
        <v>112.31240874662282</v>
      </c>
      <c r="G64" s="133">
        <v>58.5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1" t="s">
        <v>141</v>
      </c>
      <c r="C16" s="251" t="s">
        <v>142</v>
      </c>
      <c r="D16" s="251" t="s">
        <v>143</v>
      </c>
      <c r="E16" s="251" t="s">
        <v>127</v>
      </c>
      <c r="F16" s="251" t="s">
        <v>128</v>
      </c>
      <c r="G16" s="251" t="s">
        <v>129</v>
      </c>
      <c r="H16" s="251" t="s">
        <v>130</v>
      </c>
      <c r="I16" s="251" t="s">
        <v>131</v>
      </c>
      <c r="J16" s="251" t="s">
        <v>132</v>
      </c>
      <c r="K16" s="251" t="s">
        <v>133</v>
      </c>
      <c r="L16" s="251" t="s">
        <v>134</v>
      </c>
      <c r="M16" s="251" t="s">
        <v>135</v>
      </c>
      <c r="N16" s="1"/>
    </row>
    <row r="17" spans="1:27" ht="10.5" customHeight="1">
      <c r="A17" s="10" t="s">
        <v>222</v>
      </c>
      <c r="B17" s="248">
        <v>92.9</v>
      </c>
      <c r="C17" s="248">
        <v>77.4</v>
      </c>
      <c r="D17" s="248">
        <v>75.4</v>
      </c>
      <c r="E17" s="248">
        <v>75.8</v>
      </c>
      <c r="F17" s="248">
        <v>74.4</v>
      </c>
      <c r="G17" s="248">
        <v>77.7</v>
      </c>
      <c r="H17" s="248">
        <v>80.3</v>
      </c>
      <c r="I17" s="248">
        <v>77.2</v>
      </c>
      <c r="J17" s="248">
        <v>77.5</v>
      </c>
      <c r="K17" s="248">
        <v>77.1</v>
      </c>
      <c r="L17" s="248">
        <v>73.5</v>
      </c>
      <c r="M17" s="248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193</v>
      </c>
      <c r="B18" s="248">
        <v>67.1</v>
      </c>
      <c r="C18" s="248">
        <v>69</v>
      </c>
      <c r="D18" s="248">
        <v>71.2</v>
      </c>
      <c r="E18" s="248">
        <v>73.2</v>
      </c>
      <c r="F18" s="248">
        <v>72</v>
      </c>
      <c r="G18" s="248">
        <v>72.6</v>
      </c>
      <c r="H18" s="248">
        <v>78.1</v>
      </c>
      <c r="I18" s="248">
        <v>80</v>
      </c>
      <c r="J18" s="248">
        <v>75.3</v>
      </c>
      <c r="K18" s="248">
        <v>77.7</v>
      </c>
      <c r="L18" s="248">
        <v>79.8</v>
      </c>
      <c r="M18" s="248">
        <v>73.4</v>
      </c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1"/>
      <c r="AA18" s="1"/>
    </row>
    <row r="19" spans="1:27" ht="10.5" customHeight="1">
      <c r="A19" s="10" t="s">
        <v>223</v>
      </c>
      <c r="B19" s="248">
        <v>71.6</v>
      </c>
      <c r="C19" s="248">
        <v>76.8</v>
      </c>
      <c r="D19" s="248">
        <v>80.9</v>
      </c>
      <c r="E19" s="248">
        <v>79.2</v>
      </c>
      <c r="F19" s="248">
        <v>79.8</v>
      </c>
      <c r="G19" s="248">
        <v>79.2</v>
      </c>
      <c r="H19" s="248">
        <v>80.8</v>
      </c>
      <c r="I19" s="248">
        <v>83.9</v>
      </c>
      <c r="J19" s="248">
        <v>84.2</v>
      </c>
      <c r="K19" s="248">
        <v>84.4</v>
      </c>
      <c r="L19" s="248">
        <v>83.6</v>
      </c>
      <c r="M19" s="248">
        <v>71.9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"/>
      <c r="AA19" s="1"/>
    </row>
    <row r="20" spans="1:27" ht="10.5" customHeight="1">
      <c r="A20" s="10" t="s">
        <v>195</v>
      </c>
      <c r="B20" s="248">
        <v>69.7</v>
      </c>
      <c r="C20" s="248">
        <v>79.8</v>
      </c>
      <c r="D20" s="248">
        <v>89.3</v>
      </c>
      <c r="E20" s="248">
        <v>81</v>
      </c>
      <c r="F20" s="248">
        <v>78.7</v>
      </c>
      <c r="G20" s="248">
        <v>80.2</v>
      </c>
      <c r="H20" s="248">
        <v>77.6</v>
      </c>
      <c r="I20" s="248">
        <v>73.1</v>
      </c>
      <c r="J20" s="248">
        <v>78.4</v>
      </c>
      <c r="K20" s="248">
        <v>82.3</v>
      </c>
      <c r="L20" s="248">
        <v>77.4</v>
      </c>
      <c r="M20" s="248">
        <v>68.1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"/>
      <c r="AA20" s="1"/>
    </row>
    <row r="21" spans="1:27" ht="10.5" customHeight="1">
      <c r="A21" s="10" t="s">
        <v>209</v>
      </c>
      <c r="B21" s="248">
        <v>71.8</v>
      </c>
      <c r="C21" s="248">
        <v>92</v>
      </c>
      <c r="D21" s="248">
        <v>88.9</v>
      </c>
      <c r="E21" s="248">
        <v>80.5</v>
      </c>
      <c r="F21" s="248">
        <v>76.9</v>
      </c>
      <c r="G21" s="248">
        <v>79.8</v>
      </c>
      <c r="H21" s="248">
        <v>87.8</v>
      </c>
      <c r="I21" s="248"/>
      <c r="J21" s="248"/>
      <c r="K21" s="248"/>
      <c r="L21" s="248"/>
      <c r="M21" s="248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"/>
      <c r="AA22" s="1"/>
    </row>
    <row r="23" spans="14:27" ht="9.75" customHeight="1"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1"/>
      <c r="AA23" s="1"/>
    </row>
    <row r="24" spans="1:13" ht="13.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8" ht="13.5">
      <c r="O28" s="256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1" t="s">
        <v>141</v>
      </c>
      <c r="C41" s="251" t="s">
        <v>142</v>
      </c>
      <c r="D41" s="251" t="s">
        <v>143</v>
      </c>
      <c r="E41" s="251" t="s">
        <v>127</v>
      </c>
      <c r="F41" s="251" t="s">
        <v>128</v>
      </c>
      <c r="G41" s="251" t="s">
        <v>129</v>
      </c>
      <c r="H41" s="251" t="s">
        <v>130</v>
      </c>
      <c r="I41" s="251" t="s">
        <v>131</v>
      </c>
      <c r="J41" s="251" t="s">
        <v>132</v>
      </c>
      <c r="K41" s="251" t="s">
        <v>133</v>
      </c>
      <c r="L41" s="251" t="s">
        <v>134</v>
      </c>
      <c r="M41" s="251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7">
        <v>109.6</v>
      </c>
      <c r="C42" s="257">
        <v>91.7</v>
      </c>
      <c r="D42" s="257">
        <v>85.7</v>
      </c>
      <c r="E42" s="257">
        <v>88.7</v>
      </c>
      <c r="F42" s="257">
        <v>89.8</v>
      </c>
      <c r="G42" s="257">
        <v>91.4</v>
      </c>
      <c r="H42" s="257">
        <v>87.6</v>
      </c>
      <c r="I42" s="257">
        <v>85.8</v>
      </c>
      <c r="J42" s="257">
        <v>84.7</v>
      </c>
      <c r="K42" s="257">
        <v>90.7</v>
      </c>
      <c r="L42" s="257">
        <v>91.4</v>
      </c>
      <c r="M42" s="257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193</v>
      </c>
      <c r="B43" s="257">
        <v>91.1</v>
      </c>
      <c r="C43" s="257">
        <v>91.1</v>
      </c>
      <c r="D43" s="257">
        <v>91.1</v>
      </c>
      <c r="E43" s="257">
        <v>90.6</v>
      </c>
      <c r="F43" s="257">
        <v>95.7</v>
      </c>
      <c r="G43" s="257">
        <v>90</v>
      </c>
      <c r="H43" s="257">
        <v>92.4</v>
      </c>
      <c r="I43" s="257">
        <v>93.7</v>
      </c>
      <c r="J43" s="257">
        <v>85.5</v>
      </c>
      <c r="K43" s="257">
        <v>88.9</v>
      </c>
      <c r="L43" s="257">
        <v>90.9</v>
      </c>
      <c r="M43" s="257">
        <v>84</v>
      </c>
      <c r="N43" s="25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spans="1:26" ht="10.5" customHeight="1">
      <c r="A44" s="10" t="s">
        <v>223</v>
      </c>
      <c r="B44" s="257">
        <v>85.3</v>
      </c>
      <c r="C44" s="257">
        <v>84.2</v>
      </c>
      <c r="D44" s="257">
        <v>80.9</v>
      </c>
      <c r="E44" s="257">
        <v>82.2</v>
      </c>
      <c r="F44" s="257">
        <v>91.4</v>
      </c>
      <c r="G44" s="257">
        <v>87.2</v>
      </c>
      <c r="H44" s="257">
        <v>87.8</v>
      </c>
      <c r="I44" s="257">
        <v>91</v>
      </c>
      <c r="J44" s="257">
        <v>92.4</v>
      </c>
      <c r="K44" s="257">
        <v>97</v>
      </c>
      <c r="L44" s="257">
        <v>97.1</v>
      </c>
      <c r="M44" s="257">
        <v>90.7</v>
      </c>
      <c r="N44" s="25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</row>
    <row r="45" spans="1:26" ht="10.5" customHeight="1">
      <c r="A45" s="10" t="s">
        <v>195</v>
      </c>
      <c r="B45" s="257">
        <v>92.5</v>
      </c>
      <c r="C45" s="257">
        <v>96.7</v>
      </c>
      <c r="D45" s="257">
        <v>92.6</v>
      </c>
      <c r="E45" s="257">
        <v>92.4</v>
      </c>
      <c r="F45" s="257">
        <v>90.8</v>
      </c>
      <c r="G45" s="257">
        <v>92.9</v>
      </c>
      <c r="H45" s="257">
        <v>91.7</v>
      </c>
      <c r="I45" s="257">
        <v>90</v>
      </c>
      <c r="J45" s="257">
        <v>88.2</v>
      </c>
      <c r="K45" s="257">
        <v>92.5</v>
      </c>
      <c r="L45" s="257">
        <v>92.9</v>
      </c>
      <c r="M45" s="257">
        <v>85.8</v>
      </c>
      <c r="N45" s="25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6" ht="10.5" customHeight="1">
      <c r="A46" s="10" t="s">
        <v>209</v>
      </c>
      <c r="B46" s="257">
        <v>90.1</v>
      </c>
      <c r="C46" s="257">
        <v>96.7</v>
      </c>
      <c r="D46" s="257">
        <v>102.8</v>
      </c>
      <c r="E46" s="257">
        <v>96.6</v>
      </c>
      <c r="F46" s="257">
        <v>101</v>
      </c>
      <c r="G46" s="257">
        <v>96.2</v>
      </c>
      <c r="H46" s="257">
        <v>96.2</v>
      </c>
      <c r="I46" s="257"/>
      <c r="J46" s="257"/>
      <c r="K46" s="257"/>
      <c r="L46" s="257"/>
      <c r="M46" s="257"/>
      <c r="N46" s="25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4:26" ht="10.5" customHeight="1">
      <c r="N47" s="25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</row>
    <row r="48" spans="14:26" ht="10.5" customHeight="1">
      <c r="N48" s="25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1" t="s">
        <v>141</v>
      </c>
      <c r="C65" s="251" t="s">
        <v>142</v>
      </c>
      <c r="D65" s="251" t="s">
        <v>143</v>
      </c>
      <c r="E65" s="251" t="s">
        <v>127</v>
      </c>
      <c r="F65" s="251" t="s">
        <v>128</v>
      </c>
      <c r="G65" s="251" t="s">
        <v>129</v>
      </c>
      <c r="H65" s="251" t="s">
        <v>130</v>
      </c>
      <c r="I65" s="251" t="s">
        <v>131</v>
      </c>
      <c r="J65" s="251" t="s">
        <v>132</v>
      </c>
      <c r="K65" s="251" t="s">
        <v>133</v>
      </c>
      <c r="L65" s="251" t="s">
        <v>134</v>
      </c>
      <c r="M65" s="251" t="s">
        <v>135</v>
      </c>
    </row>
    <row r="66" spans="1:26" ht="10.5" customHeight="1">
      <c r="A66" s="10" t="s">
        <v>222</v>
      </c>
      <c r="B66" s="248">
        <v>83.6</v>
      </c>
      <c r="C66" s="248">
        <v>85.7</v>
      </c>
      <c r="D66" s="248">
        <v>88.4</v>
      </c>
      <c r="E66" s="248">
        <v>85.2</v>
      </c>
      <c r="F66" s="248">
        <v>82.7</v>
      </c>
      <c r="G66" s="248">
        <v>84.9</v>
      </c>
      <c r="H66" s="248">
        <v>91.8</v>
      </c>
      <c r="I66" s="248">
        <v>90.1</v>
      </c>
      <c r="J66" s="248">
        <v>91.5</v>
      </c>
      <c r="K66" s="248">
        <v>84.5</v>
      </c>
      <c r="L66" s="248">
        <v>80.3</v>
      </c>
      <c r="M66" s="248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193</v>
      </c>
      <c r="B67" s="248">
        <v>73.1</v>
      </c>
      <c r="C67" s="248">
        <v>75.7</v>
      </c>
      <c r="D67" s="248">
        <v>78.1</v>
      </c>
      <c r="E67" s="248">
        <v>80.8</v>
      </c>
      <c r="F67" s="248">
        <v>74.5</v>
      </c>
      <c r="G67" s="248">
        <v>81.3</v>
      </c>
      <c r="H67" s="248">
        <v>84.2</v>
      </c>
      <c r="I67" s="248">
        <v>85.2</v>
      </c>
      <c r="J67" s="248">
        <v>88.5</v>
      </c>
      <c r="K67" s="248">
        <v>87.1</v>
      </c>
      <c r="L67" s="248">
        <v>87.6</v>
      </c>
      <c r="M67" s="248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223</v>
      </c>
      <c r="B68" s="248">
        <v>83.9</v>
      </c>
      <c r="C68" s="248">
        <v>91.2</v>
      </c>
      <c r="D68" s="248">
        <v>100</v>
      </c>
      <c r="E68" s="248">
        <v>96.4</v>
      </c>
      <c r="F68" s="248">
        <v>86.6</v>
      </c>
      <c r="G68" s="248">
        <v>91.1</v>
      </c>
      <c r="H68" s="248">
        <v>92</v>
      </c>
      <c r="I68" s="248">
        <v>92.1</v>
      </c>
      <c r="J68" s="248">
        <v>91.1</v>
      </c>
      <c r="K68" s="248">
        <v>86.7</v>
      </c>
      <c r="L68" s="248">
        <v>86.1</v>
      </c>
      <c r="M68" s="248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195</v>
      </c>
      <c r="B69" s="248">
        <v>75.1</v>
      </c>
      <c r="C69" s="248">
        <v>82.1</v>
      </c>
      <c r="D69" s="248">
        <v>96.7</v>
      </c>
      <c r="E69" s="248">
        <v>87.7</v>
      </c>
      <c r="F69" s="248">
        <v>86.9</v>
      </c>
      <c r="G69" s="248">
        <v>86.2</v>
      </c>
      <c r="H69" s="248">
        <v>84.7</v>
      </c>
      <c r="I69" s="248">
        <v>81.4</v>
      </c>
      <c r="J69" s="248">
        <v>89</v>
      </c>
      <c r="K69" s="248">
        <v>88.7</v>
      </c>
      <c r="L69" s="248">
        <v>83.3</v>
      </c>
      <c r="M69" s="248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209</v>
      </c>
      <c r="B70" s="248">
        <v>79.3</v>
      </c>
      <c r="C70" s="248">
        <v>95</v>
      </c>
      <c r="D70" s="248">
        <v>86</v>
      </c>
      <c r="E70" s="248">
        <v>83.8</v>
      </c>
      <c r="F70" s="248">
        <v>75.7</v>
      </c>
      <c r="G70" s="248">
        <v>83.4</v>
      </c>
      <c r="H70" s="248">
        <v>91.3</v>
      </c>
      <c r="I70" s="248"/>
      <c r="J70" s="248"/>
      <c r="K70" s="248"/>
      <c r="L70" s="248"/>
      <c r="M70" s="248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4"/>
      <c r="C72" s="254"/>
      <c r="D72" s="254"/>
      <c r="E72" s="254"/>
      <c r="F72" s="254"/>
      <c r="G72" s="258"/>
      <c r="H72" s="254"/>
      <c r="I72" s="254"/>
      <c r="J72" s="254"/>
      <c r="K72" s="254"/>
      <c r="L72" s="254"/>
      <c r="M72" s="25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5" customWidth="1"/>
    <col min="25" max="26" width="7.625" style="0" customWidth="1"/>
  </cols>
  <sheetData>
    <row r="1" spans="1:29" ht="13.5">
      <c r="A1" s="25"/>
      <c r="B1" s="259"/>
      <c r="C1" s="242"/>
      <c r="D1" s="242"/>
      <c r="E1" s="242"/>
      <c r="F1" s="242"/>
      <c r="G1" s="242"/>
      <c r="H1" s="242"/>
      <c r="I1" s="242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2"/>
      <c r="C2" s="242"/>
      <c r="D2" s="242"/>
      <c r="E2" s="242"/>
      <c r="F2" s="242"/>
      <c r="G2" s="242"/>
      <c r="H2" s="242"/>
      <c r="I2" s="242"/>
      <c r="J2" s="1"/>
      <c r="L2" s="66"/>
      <c r="M2" s="260"/>
      <c r="N2" s="66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1"/>
      <c r="AB2" s="1"/>
      <c r="AC2" s="1"/>
    </row>
    <row r="3" spans="1:29" ht="13.5">
      <c r="A3" s="25"/>
      <c r="B3" s="242"/>
      <c r="C3" s="242"/>
      <c r="D3" s="242"/>
      <c r="E3" s="242"/>
      <c r="F3" s="242"/>
      <c r="G3" s="242"/>
      <c r="H3" s="242"/>
      <c r="I3" s="242"/>
      <c r="J3" s="1"/>
      <c r="L3" s="66"/>
      <c r="M3" s="260"/>
      <c r="N3" s="66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1"/>
      <c r="AB3" s="1"/>
      <c r="AC3" s="1"/>
    </row>
    <row r="4" spans="1:29" ht="13.5">
      <c r="A4" s="25"/>
      <c r="B4" s="242"/>
      <c r="C4" s="242"/>
      <c r="D4" s="242"/>
      <c r="E4" s="242"/>
      <c r="F4" s="242"/>
      <c r="G4" s="242"/>
      <c r="H4" s="242"/>
      <c r="I4" s="242"/>
      <c r="J4" s="1"/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</row>
    <row r="5" spans="1:29" ht="13.5">
      <c r="A5" s="25"/>
      <c r="B5" s="242"/>
      <c r="C5" s="242"/>
      <c r="D5" s="242"/>
      <c r="E5" s="242"/>
      <c r="F5" s="242"/>
      <c r="G5" s="242"/>
      <c r="H5" s="242"/>
      <c r="I5" s="242"/>
      <c r="J5" s="1"/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</row>
    <row r="6" spans="10:29" ht="13.5">
      <c r="J6" s="1"/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</row>
    <row r="7" spans="10:23" ht="13.5">
      <c r="J7" s="1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7">
        <v>15.5</v>
      </c>
      <c r="C19" s="257">
        <v>17.7</v>
      </c>
      <c r="D19" s="257">
        <v>19.2</v>
      </c>
      <c r="E19" s="257">
        <v>19.4</v>
      </c>
      <c r="F19" s="257">
        <v>18.4</v>
      </c>
      <c r="G19" s="257">
        <v>18.2</v>
      </c>
      <c r="H19" s="257">
        <v>16.7</v>
      </c>
      <c r="I19" s="257">
        <v>17.2</v>
      </c>
      <c r="J19" s="257">
        <v>15.8</v>
      </c>
      <c r="K19" s="257">
        <v>18.6</v>
      </c>
      <c r="L19" s="257">
        <v>16.7</v>
      </c>
      <c r="M19" s="257">
        <v>16.5</v>
      </c>
    </row>
    <row r="20" spans="1:13" ht="10.5" customHeight="1">
      <c r="A20" s="10" t="s">
        <v>211</v>
      </c>
      <c r="B20" s="257">
        <v>15.9</v>
      </c>
      <c r="C20" s="257">
        <v>14.3</v>
      </c>
      <c r="D20" s="257">
        <v>15.2</v>
      </c>
      <c r="E20" s="257">
        <v>18.6</v>
      </c>
      <c r="F20" s="257">
        <v>17.4</v>
      </c>
      <c r="G20" s="257">
        <v>15.7</v>
      </c>
      <c r="H20" s="257">
        <v>15.4</v>
      </c>
      <c r="I20" s="257">
        <v>16</v>
      </c>
      <c r="J20" s="257">
        <v>16.5</v>
      </c>
      <c r="K20" s="257">
        <v>15</v>
      </c>
      <c r="L20" s="257">
        <v>14.9</v>
      </c>
      <c r="M20" s="257">
        <v>16.9</v>
      </c>
    </row>
    <row r="21" spans="1:13" ht="10.5" customHeight="1">
      <c r="A21" s="10" t="s">
        <v>223</v>
      </c>
      <c r="B21" s="257">
        <v>14.7</v>
      </c>
      <c r="C21" s="257">
        <v>15.2</v>
      </c>
      <c r="D21" s="257">
        <v>16.7</v>
      </c>
      <c r="E21" s="257">
        <v>15.9</v>
      </c>
      <c r="F21" s="257">
        <v>16.3</v>
      </c>
      <c r="G21" s="257">
        <v>16.4</v>
      </c>
      <c r="H21" s="257">
        <v>14.7</v>
      </c>
      <c r="I21" s="257">
        <v>16.5</v>
      </c>
      <c r="J21" s="257">
        <v>15.9</v>
      </c>
      <c r="K21" s="257">
        <v>18</v>
      </c>
      <c r="L21" s="257">
        <v>17.3</v>
      </c>
      <c r="M21" s="257">
        <v>15.7</v>
      </c>
    </row>
    <row r="22" spans="1:13" ht="10.5" customHeight="1">
      <c r="A22" s="10" t="s">
        <v>195</v>
      </c>
      <c r="B22" s="257">
        <v>15.3</v>
      </c>
      <c r="C22" s="257">
        <v>16</v>
      </c>
      <c r="D22" s="257">
        <v>17.8</v>
      </c>
      <c r="E22" s="257">
        <v>16.9</v>
      </c>
      <c r="F22" s="257">
        <v>18.4</v>
      </c>
      <c r="G22" s="257">
        <v>17.6</v>
      </c>
      <c r="H22" s="257">
        <v>15.3</v>
      </c>
      <c r="I22" s="257">
        <v>15.4</v>
      </c>
      <c r="J22" s="257">
        <v>16.9</v>
      </c>
      <c r="K22" s="257">
        <v>17.3</v>
      </c>
      <c r="L22" s="257">
        <v>17.1</v>
      </c>
      <c r="M22" s="257">
        <v>17.5</v>
      </c>
    </row>
    <row r="23" spans="1:13" ht="10.5" customHeight="1">
      <c r="A23" s="10" t="s">
        <v>209</v>
      </c>
      <c r="B23" s="257">
        <v>15.8</v>
      </c>
      <c r="C23" s="257">
        <v>15.4</v>
      </c>
      <c r="D23" s="257">
        <v>15</v>
      </c>
      <c r="E23" s="257">
        <v>17.1</v>
      </c>
      <c r="F23" s="257">
        <v>15.4</v>
      </c>
      <c r="G23" s="257">
        <v>15.7</v>
      </c>
      <c r="H23" s="257">
        <v>16.6</v>
      </c>
      <c r="I23" s="257"/>
      <c r="J23" s="257"/>
      <c r="K23" s="257"/>
      <c r="L23" s="257"/>
      <c r="M23" s="257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7">
        <v>25.3</v>
      </c>
      <c r="C43" s="257">
        <v>26.5</v>
      </c>
      <c r="D43" s="257">
        <v>25.8</v>
      </c>
      <c r="E43" s="257">
        <v>26.4</v>
      </c>
      <c r="F43" s="257">
        <v>28.1</v>
      </c>
      <c r="G43" s="257">
        <v>27.7</v>
      </c>
      <c r="H43" s="257">
        <v>26.5</v>
      </c>
      <c r="I43" s="257">
        <v>27.3</v>
      </c>
      <c r="J43" s="257">
        <v>24.8</v>
      </c>
      <c r="K43" s="257">
        <v>26.9</v>
      </c>
      <c r="L43" s="257">
        <v>26</v>
      </c>
      <c r="M43" s="257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7">
        <v>26.9</v>
      </c>
      <c r="C44" s="257">
        <v>26.5</v>
      </c>
      <c r="D44" s="257">
        <v>23.4</v>
      </c>
      <c r="E44" s="257">
        <v>26.7</v>
      </c>
      <c r="F44" s="257">
        <v>28.9</v>
      </c>
      <c r="G44" s="257">
        <v>26.9</v>
      </c>
      <c r="H44" s="257">
        <v>26.2</v>
      </c>
      <c r="I44" s="257">
        <v>27.1</v>
      </c>
      <c r="J44" s="257">
        <v>27.7</v>
      </c>
      <c r="K44" s="257">
        <v>26.9</v>
      </c>
      <c r="L44" s="257">
        <v>25.5</v>
      </c>
      <c r="M44" s="257">
        <v>26.2</v>
      </c>
      <c r="N44" s="66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7">
        <v>25.9</v>
      </c>
      <c r="C45" s="257">
        <v>26.8</v>
      </c>
      <c r="D45" s="257">
        <v>27.1</v>
      </c>
      <c r="E45" s="257">
        <v>27</v>
      </c>
      <c r="F45" s="257">
        <v>28</v>
      </c>
      <c r="G45" s="257">
        <v>27.8</v>
      </c>
      <c r="H45" s="257">
        <v>26.4</v>
      </c>
      <c r="I45" s="257">
        <v>26.9</v>
      </c>
      <c r="J45" s="257">
        <v>27.1</v>
      </c>
      <c r="K45" s="257">
        <v>27.4</v>
      </c>
      <c r="L45" s="257">
        <v>27.2</v>
      </c>
      <c r="M45" s="257">
        <v>26.8</v>
      </c>
      <c r="N45" s="66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7">
        <v>27.3</v>
      </c>
      <c r="C46" s="257">
        <v>27.4</v>
      </c>
      <c r="D46" s="257">
        <v>27.8</v>
      </c>
      <c r="E46" s="257">
        <v>27.4</v>
      </c>
      <c r="F46" s="257">
        <v>28.1</v>
      </c>
      <c r="G46" s="257">
        <v>28.2</v>
      </c>
      <c r="H46" s="257">
        <v>27.3</v>
      </c>
      <c r="I46" s="257">
        <v>26.7</v>
      </c>
      <c r="J46" s="257">
        <v>27.2</v>
      </c>
      <c r="K46" s="257">
        <v>27</v>
      </c>
      <c r="L46" s="257">
        <v>27.3</v>
      </c>
      <c r="M46" s="257">
        <v>28</v>
      </c>
      <c r="N46" s="66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7">
        <v>29.2</v>
      </c>
      <c r="C47" s="257">
        <v>27.7</v>
      </c>
      <c r="D47" s="257">
        <v>25.7</v>
      </c>
      <c r="E47" s="257">
        <v>25.8</v>
      </c>
      <c r="F47" s="257">
        <v>25.9</v>
      </c>
      <c r="G47" s="257">
        <v>27.1</v>
      </c>
      <c r="H47" s="257">
        <v>26.4</v>
      </c>
      <c r="I47" s="257"/>
      <c r="J47" s="257"/>
      <c r="K47" s="257"/>
      <c r="L47" s="257"/>
      <c r="M47" s="257"/>
      <c r="N47" s="66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210</v>
      </c>
      <c r="B71" s="248">
        <v>61.1</v>
      </c>
      <c r="C71" s="248">
        <v>65.9</v>
      </c>
      <c r="D71" s="248">
        <v>74.7</v>
      </c>
      <c r="E71" s="248">
        <v>73.1</v>
      </c>
      <c r="F71" s="248">
        <v>64.6</v>
      </c>
      <c r="G71" s="248">
        <v>66</v>
      </c>
      <c r="H71" s="248">
        <v>64.1</v>
      </c>
      <c r="I71" s="248">
        <v>62.5</v>
      </c>
      <c r="J71" s="248">
        <v>65.2</v>
      </c>
      <c r="K71" s="248">
        <v>67.9</v>
      </c>
      <c r="L71" s="248">
        <v>64.9</v>
      </c>
      <c r="M71" s="248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211</v>
      </c>
      <c r="B72" s="248">
        <v>58.4</v>
      </c>
      <c r="C72" s="248">
        <v>54.2</v>
      </c>
      <c r="D72" s="248">
        <v>66.9</v>
      </c>
      <c r="E72" s="248">
        <v>67.7</v>
      </c>
      <c r="F72" s="248">
        <v>58.6</v>
      </c>
      <c r="G72" s="248">
        <v>59.8</v>
      </c>
      <c r="H72" s="248">
        <v>59.2</v>
      </c>
      <c r="I72" s="248">
        <v>58.5</v>
      </c>
      <c r="J72" s="248">
        <v>59.1</v>
      </c>
      <c r="K72" s="248">
        <v>56.2</v>
      </c>
      <c r="L72" s="248">
        <v>59.6</v>
      </c>
      <c r="M72" s="248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223</v>
      </c>
      <c r="B73" s="248">
        <v>56.9</v>
      </c>
      <c r="C73" s="248">
        <v>55.9</v>
      </c>
      <c r="D73" s="248">
        <v>61.4</v>
      </c>
      <c r="E73" s="248">
        <v>59.1</v>
      </c>
      <c r="F73" s="248">
        <v>57.4</v>
      </c>
      <c r="G73" s="248">
        <v>59</v>
      </c>
      <c r="H73" s="248">
        <v>56.7</v>
      </c>
      <c r="I73" s="248">
        <v>61</v>
      </c>
      <c r="J73" s="248">
        <v>58.2</v>
      </c>
      <c r="K73" s="248">
        <v>65.4</v>
      </c>
      <c r="L73" s="248">
        <v>63.6</v>
      </c>
      <c r="M73" s="248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195</v>
      </c>
      <c r="B74" s="248">
        <v>55.7</v>
      </c>
      <c r="C74" s="248">
        <v>58.1</v>
      </c>
      <c r="D74" s="248">
        <v>63.8</v>
      </c>
      <c r="E74" s="248">
        <v>61.8</v>
      </c>
      <c r="F74" s="248">
        <v>65.1</v>
      </c>
      <c r="G74" s="248">
        <v>62.4</v>
      </c>
      <c r="H74" s="248">
        <v>56.7</v>
      </c>
      <c r="I74" s="248">
        <v>58</v>
      </c>
      <c r="J74" s="248">
        <v>61.8</v>
      </c>
      <c r="K74" s="248">
        <v>64.1</v>
      </c>
      <c r="L74" s="248">
        <v>62.6</v>
      </c>
      <c r="M74" s="248">
        <v>62.1</v>
      </c>
    </row>
    <row r="75" spans="1:13" ht="10.5" customHeight="1">
      <c r="A75" s="10" t="s">
        <v>209</v>
      </c>
      <c r="B75" s="248">
        <v>53.4</v>
      </c>
      <c r="C75" s="248">
        <v>56.8</v>
      </c>
      <c r="D75" s="248">
        <v>60.1</v>
      </c>
      <c r="E75" s="248">
        <v>66.3</v>
      </c>
      <c r="F75" s="248">
        <v>59.5</v>
      </c>
      <c r="G75" s="248">
        <v>56.9</v>
      </c>
      <c r="H75" s="248">
        <v>63.3</v>
      </c>
      <c r="I75" s="248"/>
      <c r="J75" s="248"/>
      <c r="K75" s="248"/>
      <c r="L75" s="248"/>
      <c r="M75" s="248"/>
    </row>
    <row r="76" spans="2:13" ht="9.75" customHeight="1">
      <c r="B76" s="254"/>
      <c r="C76" s="254"/>
      <c r="D76" s="254"/>
      <c r="E76" s="254"/>
      <c r="F76" s="254"/>
      <c r="G76" s="254"/>
      <c r="H76" s="254"/>
      <c r="I76" s="254"/>
      <c r="J76" s="254"/>
      <c r="K76" s="252"/>
      <c r="L76" s="254"/>
      <c r="M76" s="254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0"/>
      <c r="N7" s="66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0"/>
      <c r="N8" s="66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1"/>
    </row>
    <row r="10" spans="12:27" ht="9.75" customHeight="1">
      <c r="L10" s="66"/>
      <c r="M10" s="66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1"/>
    </row>
    <row r="11" spans="12:27" ht="9.75" customHeight="1">
      <c r="L11" s="66"/>
      <c r="M11" s="66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1"/>
    </row>
    <row r="12" spans="12:27" ht="9.75" customHeight="1">
      <c r="L12" s="66"/>
      <c r="M12" s="66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1"/>
    </row>
    <row r="13" spans="12:27" ht="9.75" customHeight="1">
      <c r="L13" s="66"/>
      <c r="M13" s="66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0"/>
      <c r="AA15" s="1"/>
    </row>
    <row r="16" spans="12:27" ht="9.75" customHeight="1">
      <c r="L16" s="66"/>
      <c r="M16" s="260"/>
      <c r="AA16" s="1"/>
    </row>
    <row r="17" spans="12:27" ht="9.75" customHeight="1">
      <c r="L17" s="66"/>
      <c r="M17" s="260"/>
      <c r="AA17" s="1"/>
    </row>
    <row r="18" spans="12:27" ht="9.75" customHeight="1">
      <c r="L18" s="66"/>
      <c r="M18" s="260"/>
      <c r="AA18" s="1"/>
    </row>
    <row r="19" spans="12:27" ht="9.75" customHeight="1">
      <c r="L19" s="66"/>
      <c r="M19" s="260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7">
        <v>23.6</v>
      </c>
      <c r="C25" s="257">
        <v>22.3</v>
      </c>
      <c r="D25" s="257">
        <v>28.3</v>
      </c>
      <c r="E25" s="257">
        <v>28.3</v>
      </c>
      <c r="F25" s="257">
        <v>24.1</v>
      </c>
      <c r="G25" s="257">
        <v>26.1</v>
      </c>
      <c r="H25" s="257">
        <v>24.3</v>
      </c>
      <c r="I25" s="257">
        <v>26.1</v>
      </c>
      <c r="J25" s="257">
        <v>23.3</v>
      </c>
      <c r="K25" s="257">
        <v>22.2</v>
      </c>
      <c r="L25" s="257">
        <v>24.7</v>
      </c>
      <c r="M25" s="257">
        <v>24.2</v>
      </c>
      <c r="AA25" s="1"/>
    </row>
    <row r="26" spans="1:27" ht="10.5" customHeight="1">
      <c r="A26" s="10" t="s">
        <v>225</v>
      </c>
      <c r="B26" s="257">
        <v>21.2</v>
      </c>
      <c r="C26" s="257">
        <v>23.6</v>
      </c>
      <c r="D26" s="257">
        <v>23.5</v>
      </c>
      <c r="E26" s="257">
        <v>25.2</v>
      </c>
      <c r="F26" s="257">
        <v>24.6</v>
      </c>
      <c r="G26" s="257">
        <v>28.3</v>
      </c>
      <c r="H26" s="257">
        <v>24.6</v>
      </c>
      <c r="I26" s="257">
        <v>23.4</v>
      </c>
      <c r="J26" s="257">
        <v>22.5</v>
      </c>
      <c r="K26" s="257">
        <v>23.1</v>
      </c>
      <c r="L26" s="257">
        <v>20.9</v>
      </c>
      <c r="M26" s="257">
        <v>20.6</v>
      </c>
      <c r="AA26" s="1"/>
    </row>
    <row r="27" spans="1:27" ht="10.5" customHeight="1">
      <c r="A27" s="10" t="s">
        <v>223</v>
      </c>
      <c r="B27" s="257">
        <v>18.7</v>
      </c>
      <c r="C27" s="257">
        <v>19.2</v>
      </c>
      <c r="D27" s="257">
        <v>23.7</v>
      </c>
      <c r="E27" s="257">
        <v>22.6</v>
      </c>
      <c r="F27" s="257">
        <v>25.9</v>
      </c>
      <c r="G27" s="257">
        <v>24</v>
      </c>
      <c r="H27" s="257">
        <v>23.8</v>
      </c>
      <c r="I27" s="257">
        <v>23</v>
      </c>
      <c r="J27" s="257">
        <v>21.8</v>
      </c>
      <c r="K27" s="257">
        <v>19.6</v>
      </c>
      <c r="L27" s="257">
        <v>19.1</v>
      </c>
      <c r="M27" s="257">
        <v>18.8</v>
      </c>
      <c r="AA27" s="1"/>
    </row>
    <row r="28" spans="1:27" ht="10.5" customHeight="1">
      <c r="A28" s="10" t="s">
        <v>195</v>
      </c>
      <c r="B28" s="257">
        <v>21.2</v>
      </c>
      <c r="C28" s="257">
        <v>18.2</v>
      </c>
      <c r="D28" s="257">
        <v>21.8</v>
      </c>
      <c r="E28" s="257">
        <v>21.3</v>
      </c>
      <c r="F28" s="257">
        <v>21.8</v>
      </c>
      <c r="G28" s="257">
        <v>22.4</v>
      </c>
      <c r="H28" s="257">
        <v>24.4</v>
      </c>
      <c r="I28" s="257">
        <v>20.7</v>
      </c>
      <c r="J28" s="257">
        <v>17.6</v>
      </c>
      <c r="K28" s="257">
        <v>21</v>
      </c>
      <c r="L28" s="257">
        <v>22</v>
      </c>
      <c r="M28" s="257">
        <v>20.3</v>
      </c>
      <c r="AA28" s="1"/>
    </row>
    <row r="29" spans="1:27" ht="10.5" customHeight="1">
      <c r="A29" s="10" t="s">
        <v>209</v>
      </c>
      <c r="B29" s="257">
        <v>18.4</v>
      </c>
      <c r="C29" s="257">
        <v>19.4</v>
      </c>
      <c r="D29" s="257">
        <v>19.4</v>
      </c>
      <c r="E29" s="257">
        <v>24.5</v>
      </c>
      <c r="F29" s="257">
        <v>21</v>
      </c>
      <c r="G29" s="257">
        <v>21.8</v>
      </c>
      <c r="H29" s="257">
        <v>24.5</v>
      </c>
      <c r="I29" s="257"/>
      <c r="J29" s="257"/>
      <c r="K29" s="257"/>
      <c r="L29" s="257"/>
      <c r="M29" s="257"/>
      <c r="AA29" s="1"/>
    </row>
    <row r="30" ht="9.75" customHeight="1">
      <c r="AA30" s="1"/>
    </row>
    <row r="31" spans="14:27" ht="9.75" customHeight="1"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7">
        <v>41.2</v>
      </c>
      <c r="C54" s="257">
        <v>41.2</v>
      </c>
      <c r="D54" s="257">
        <v>42.5</v>
      </c>
      <c r="E54" s="257">
        <v>43.5</v>
      </c>
      <c r="F54" s="257">
        <v>40</v>
      </c>
      <c r="G54" s="257">
        <v>41.2</v>
      </c>
      <c r="H54" s="257">
        <v>38.6</v>
      </c>
      <c r="I54" s="257">
        <v>41.3</v>
      </c>
      <c r="J54" s="257">
        <v>40.3</v>
      </c>
      <c r="K54" s="257">
        <v>39.7</v>
      </c>
      <c r="L54" s="257">
        <v>41.3</v>
      </c>
      <c r="M54" s="257">
        <v>39.7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7">
        <v>42</v>
      </c>
      <c r="C55" s="257">
        <v>43.4</v>
      </c>
      <c r="D55" s="257">
        <v>41</v>
      </c>
      <c r="E55" s="257">
        <v>40.6</v>
      </c>
      <c r="F55" s="257">
        <v>41.4</v>
      </c>
      <c r="G55" s="257">
        <v>43.6</v>
      </c>
      <c r="H55" s="257">
        <v>41.6</v>
      </c>
      <c r="I55" s="257">
        <v>41.2</v>
      </c>
      <c r="J55" s="257">
        <v>40.8</v>
      </c>
      <c r="K55" s="257">
        <v>41.1</v>
      </c>
      <c r="L55" s="257">
        <v>38.8</v>
      </c>
      <c r="M55" s="257">
        <v>37.3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7">
        <v>38.5</v>
      </c>
      <c r="C56" s="257">
        <v>37.5</v>
      </c>
      <c r="D56" s="257">
        <v>37.8</v>
      </c>
      <c r="E56" s="257">
        <v>36.3</v>
      </c>
      <c r="F56" s="257">
        <v>38.6</v>
      </c>
      <c r="G56" s="257">
        <v>38.7</v>
      </c>
      <c r="H56" s="257">
        <v>38.3</v>
      </c>
      <c r="I56" s="257">
        <v>38.3</v>
      </c>
      <c r="J56" s="257">
        <v>37.8</v>
      </c>
      <c r="K56" s="257">
        <v>37.3</v>
      </c>
      <c r="L56" s="257">
        <v>35.4</v>
      </c>
      <c r="M56" s="257">
        <v>32.8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7">
        <v>36.2</v>
      </c>
      <c r="C57" s="257">
        <v>36.5</v>
      </c>
      <c r="D57" s="257">
        <v>36.5</v>
      </c>
      <c r="E57" s="257">
        <v>36.3</v>
      </c>
      <c r="F57" s="257">
        <v>37.5</v>
      </c>
      <c r="G57" s="257">
        <v>37.7</v>
      </c>
      <c r="H57" s="257">
        <v>38.7</v>
      </c>
      <c r="I57" s="257">
        <v>37.1</v>
      </c>
      <c r="J57" s="257">
        <v>34.8</v>
      </c>
      <c r="K57" s="257">
        <v>35.1</v>
      </c>
      <c r="L57" s="257">
        <v>36.2</v>
      </c>
      <c r="M57" s="257">
        <v>35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7">
        <v>34.7</v>
      </c>
      <c r="C58" s="257">
        <v>34.4</v>
      </c>
      <c r="D58" s="257">
        <v>33.5</v>
      </c>
      <c r="E58" s="257">
        <v>36.6</v>
      </c>
      <c r="F58" s="257">
        <v>38</v>
      </c>
      <c r="G58" s="257">
        <v>38.1</v>
      </c>
      <c r="H58" s="257">
        <v>39.3</v>
      </c>
      <c r="I58" s="257"/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1"/>
    </row>
    <row r="66" spans="14:26" ht="9.75" customHeight="1"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</row>
    <row r="67" spans="14:26" ht="9.75" customHeight="1"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4:26" ht="9.75" customHeight="1"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4:26" ht="9.75" customHeight="1"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8">
        <v>55.9</v>
      </c>
      <c r="C84" s="248">
        <v>54.1</v>
      </c>
      <c r="D84" s="248">
        <v>66.1</v>
      </c>
      <c r="E84" s="248">
        <v>64.6</v>
      </c>
      <c r="F84" s="248">
        <v>61.8</v>
      </c>
      <c r="G84" s="248">
        <v>62.8</v>
      </c>
      <c r="H84" s="248">
        <v>64.1</v>
      </c>
      <c r="I84" s="248">
        <v>62</v>
      </c>
      <c r="J84" s="248">
        <v>58.1</v>
      </c>
      <c r="K84" s="248">
        <v>56.3</v>
      </c>
      <c r="L84" s="248">
        <v>59.1</v>
      </c>
      <c r="M84" s="248">
        <v>61.9</v>
      </c>
    </row>
    <row r="85" spans="1:13" ht="10.5" customHeight="1">
      <c r="A85" s="10" t="s">
        <v>225</v>
      </c>
      <c r="B85" s="248">
        <v>49.2</v>
      </c>
      <c r="C85" s="248">
        <v>53.5</v>
      </c>
      <c r="D85" s="248">
        <v>58.5</v>
      </c>
      <c r="E85" s="248">
        <v>62.2</v>
      </c>
      <c r="F85" s="248">
        <v>59.1</v>
      </c>
      <c r="G85" s="248">
        <v>63.9</v>
      </c>
      <c r="H85" s="248">
        <v>60.1</v>
      </c>
      <c r="I85" s="248">
        <v>57</v>
      </c>
      <c r="J85" s="248">
        <v>55.5</v>
      </c>
      <c r="K85" s="248">
        <v>56</v>
      </c>
      <c r="L85" s="248">
        <v>55.2</v>
      </c>
      <c r="M85" s="248">
        <v>55.9</v>
      </c>
    </row>
    <row r="86" spans="1:13" ht="10.5" customHeight="1">
      <c r="A86" s="10" t="s">
        <v>223</v>
      </c>
      <c r="B86" s="248">
        <v>47.8</v>
      </c>
      <c r="C86" s="248">
        <v>51.7</v>
      </c>
      <c r="D86" s="248">
        <v>62.5</v>
      </c>
      <c r="E86" s="248">
        <v>63.1</v>
      </c>
      <c r="F86" s="248">
        <v>66.1</v>
      </c>
      <c r="G86" s="248">
        <v>62</v>
      </c>
      <c r="H86" s="248">
        <v>62.3</v>
      </c>
      <c r="I86" s="248">
        <v>60</v>
      </c>
      <c r="J86" s="248">
        <v>57.9</v>
      </c>
      <c r="K86" s="248">
        <v>52.7</v>
      </c>
      <c r="L86" s="248">
        <v>55.1</v>
      </c>
      <c r="M86" s="248">
        <v>59</v>
      </c>
    </row>
    <row r="87" spans="1:13" ht="10.5" customHeight="1">
      <c r="A87" s="10" t="s">
        <v>195</v>
      </c>
      <c r="B87" s="248">
        <v>56.4</v>
      </c>
      <c r="C87" s="248">
        <v>49.6</v>
      </c>
      <c r="D87" s="248">
        <v>59.8</v>
      </c>
      <c r="E87" s="248">
        <v>58.8</v>
      </c>
      <c r="F87" s="248">
        <v>57.5</v>
      </c>
      <c r="G87" s="248">
        <v>59.3</v>
      </c>
      <c r="H87" s="248">
        <v>62.6</v>
      </c>
      <c r="I87" s="248">
        <v>56.9</v>
      </c>
      <c r="J87" s="248">
        <v>52.1</v>
      </c>
      <c r="K87" s="248">
        <v>59.6</v>
      </c>
      <c r="L87" s="248">
        <v>60.1</v>
      </c>
      <c r="M87" s="248">
        <v>58.7</v>
      </c>
    </row>
    <row r="88" spans="1:13" ht="10.5" customHeight="1">
      <c r="A88" s="10" t="s">
        <v>209</v>
      </c>
      <c r="B88" s="248">
        <v>53.3</v>
      </c>
      <c r="C88" s="248">
        <v>56.6</v>
      </c>
      <c r="D88" s="248">
        <v>58.4</v>
      </c>
      <c r="E88" s="248">
        <v>65.3</v>
      </c>
      <c r="F88" s="248">
        <v>54.6</v>
      </c>
      <c r="G88" s="248">
        <v>57.2</v>
      </c>
      <c r="H88" s="248">
        <v>61.6</v>
      </c>
      <c r="I88" s="248"/>
      <c r="J88" s="248"/>
      <c r="K88" s="248"/>
      <c r="L88" s="248"/>
      <c r="M88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224</v>
      </c>
      <c r="B25" s="262">
        <v>51.15</v>
      </c>
      <c r="C25" s="262">
        <v>68.9</v>
      </c>
      <c r="D25" s="262">
        <v>62.27</v>
      </c>
      <c r="E25" s="262">
        <v>88.58</v>
      </c>
      <c r="F25" s="262">
        <v>84.28</v>
      </c>
      <c r="G25" s="262">
        <v>92.26</v>
      </c>
      <c r="H25" s="262">
        <v>94.4</v>
      </c>
      <c r="I25" s="262">
        <v>63.79</v>
      </c>
      <c r="J25" s="262">
        <v>53.5</v>
      </c>
      <c r="K25" s="262">
        <v>55.3</v>
      </c>
      <c r="L25" s="262">
        <v>58.2</v>
      </c>
      <c r="M25" s="262">
        <v>57.6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</row>
    <row r="26" spans="1:29" ht="10.5" customHeight="1">
      <c r="A26" s="10" t="s">
        <v>225</v>
      </c>
      <c r="B26" s="262">
        <v>49.9</v>
      </c>
      <c r="C26" s="262">
        <v>54.11</v>
      </c>
      <c r="D26" s="262">
        <v>67.08</v>
      </c>
      <c r="E26" s="262">
        <v>88</v>
      </c>
      <c r="F26" s="262">
        <v>85.9</v>
      </c>
      <c r="G26" s="262">
        <v>102</v>
      </c>
      <c r="H26" s="262">
        <v>94.1</v>
      </c>
      <c r="I26" s="262">
        <v>60.2</v>
      </c>
      <c r="J26" s="262">
        <v>64.4</v>
      </c>
      <c r="K26" s="262">
        <v>66.3</v>
      </c>
      <c r="L26" s="262">
        <v>54.9</v>
      </c>
      <c r="M26" s="262">
        <v>57.7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</row>
    <row r="27" spans="1:29" ht="10.5" customHeight="1">
      <c r="A27" s="10" t="s">
        <v>223</v>
      </c>
      <c r="B27" s="262">
        <v>54.7</v>
      </c>
      <c r="C27" s="262">
        <v>51.8</v>
      </c>
      <c r="D27" s="262">
        <v>58.3</v>
      </c>
      <c r="E27" s="262">
        <v>73.8</v>
      </c>
      <c r="F27" s="262">
        <v>61.7</v>
      </c>
      <c r="G27" s="262">
        <v>76.3</v>
      </c>
      <c r="H27" s="262">
        <v>56.1</v>
      </c>
      <c r="I27" s="262">
        <v>39.5</v>
      </c>
      <c r="J27" s="262">
        <v>43.6</v>
      </c>
      <c r="K27" s="262">
        <v>50.9</v>
      </c>
      <c r="L27" s="262">
        <v>55.8</v>
      </c>
      <c r="M27" s="262">
        <v>46.8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</row>
    <row r="28" spans="1:29" ht="10.5" customHeight="1">
      <c r="A28" s="10" t="s">
        <v>195</v>
      </c>
      <c r="B28" s="262">
        <v>39.2</v>
      </c>
      <c r="C28" s="262">
        <v>41.6</v>
      </c>
      <c r="D28" s="262">
        <v>49.3</v>
      </c>
      <c r="E28" s="262">
        <v>70.8</v>
      </c>
      <c r="F28" s="262">
        <v>73.4</v>
      </c>
      <c r="G28" s="262">
        <v>75</v>
      </c>
      <c r="H28" s="262">
        <v>62</v>
      </c>
      <c r="I28" s="262">
        <v>37.5</v>
      </c>
      <c r="J28" s="262">
        <v>38.2</v>
      </c>
      <c r="K28" s="262">
        <v>45.6</v>
      </c>
      <c r="L28" s="262">
        <v>43.2</v>
      </c>
      <c r="M28" s="262">
        <v>41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</row>
    <row r="29" spans="1:29" ht="10.5" customHeight="1">
      <c r="A29" s="10" t="s">
        <v>209</v>
      </c>
      <c r="B29" s="262">
        <v>35.6</v>
      </c>
      <c r="C29" s="262">
        <v>51.2</v>
      </c>
      <c r="D29" s="262">
        <v>52.2</v>
      </c>
      <c r="E29" s="262">
        <v>73.5</v>
      </c>
      <c r="F29" s="262">
        <v>71.9</v>
      </c>
      <c r="G29" s="262">
        <v>77.5</v>
      </c>
      <c r="H29" s="262">
        <v>68.4</v>
      </c>
      <c r="I29" s="262"/>
      <c r="J29" s="262"/>
      <c r="K29" s="262"/>
      <c r="L29" s="262"/>
      <c r="M29" s="262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62">
        <v>49.5</v>
      </c>
      <c r="C54" s="262">
        <v>56.2</v>
      </c>
      <c r="D54" s="262">
        <v>40.2</v>
      </c>
      <c r="E54" s="262">
        <v>48.4</v>
      </c>
      <c r="F54" s="262">
        <v>50.4</v>
      </c>
      <c r="G54" s="262">
        <v>49.3</v>
      </c>
      <c r="H54" s="262">
        <v>42.2</v>
      </c>
      <c r="I54" s="262">
        <v>40.9</v>
      </c>
      <c r="J54" s="262">
        <v>40.2</v>
      </c>
      <c r="K54" s="262">
        <v>42.7</v>
      </c>
      <c r="L54" s="262">
        <v>47.2</v>
      </c>
      <c r="M54" s="262">
        <v>44.3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62">
        <v>45</v>
      </c>
      <c r="C55" s="262">
        <v>47.8</v>
      </c>
      <c r="D55" s="262">
        <v>46.3</v>
      </c>
      <c r="E55" s="262">
        <v>50.3</v>
      </c>
      <c r="F55" s="262">
        <v>50.1</v>
      </c>
      <c r="G55" s="262">
        <v>49.7</v>
      </c>
      <c r="H55" s="262">
        <v>45.6</v>
      </c>
      <c r="I55" s="262">
        <v>42.3</v>
      </c>
      <c r="J55" s="262">
        <v>42.1</v>
      </c>
      <c r="K55" s="262">
        <v>44.9</v>
      </c>
      <c r="L55" s="262">
        <v>47.2</v>
      </c>
      <c r="M55" s="262">
        <v>45.6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62">
        <v>48</v>
      </c>
      <c r="C56" s="262">
        <v>47.1</v>
      </c>
      <c r="D56" s="262">
        <v>45.7</v>
      </c>
      <c r="E56" s="262">
        <v>52.1</v>
      </c>
      <c r="F56" s="262">
        <v>51.4</v>
      </c>
      <c r="G56" s="262">
        <v>51.3</v>
      </c>
      <c r="H56" s="262">
        <v>44.1</v>
      </c>
      <c r="I56" s="262">
        <v>37.6</v>
      </c>
      <c r="J56" s="262">
        <v>34.4</v>
      </c>
      <c r="K56" s="262">
        <v>33.2</v>
      </c>
      <c r="L56" s="262">
        <v>41.8</v>
      </c>
      <c r="M56" s="262">
        <v>38.7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62">
        <v>36.7</v>
      </c>
      <c r="C57" s="262">
        <v>37.2</v>
      </c>
      <c r="D57" s="262">
        <v>34.8</v>
      </c>
      <c r="E57" s="262">
        <v>41.4</v>
      </c>
      <c r="F57" s="262">
        <v>41.9</v>
      </c>
      <c r="G57" s="262">
        <v>40.8</v>
      </c>
      <c r="H57" s="262">
        <v>41.3</v>
      </c>
      <c r="I57" s="262">
        <v>34.9</v>
      </c>
      <c r="J57" s="262">
        <v>34.6</v>
      </c>
      <c r="K57" s="262">
        <v>37</v>
      </c>
      <c r="L57" s="262">
        <v>37.4</v>
      </c>
      <c r="M57" s="262">
        <v>34.1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62">
        <v>34.6</v>
      </c>
      <c r="C58" s="262">
        <v>38.9</v>
      </c>
      <c r="D58" s="262">
        <v>33.8</v>
      </c>
      <c r="E58" s="262">
        <v>39.4</v>
      </c>
      <c r="F58" s="262">
        <v>40.4</v>
      </c>
      <c r="G58" s="262">
        <v>43</v>
      </c>
      <c r="H58" s="262">
        <v>32.5</v>
      </c>
      <c r="I58" s="262"/>
      <c r="J58" s="262"/>
      <c r="K58" s="262"/>
      <c r="L58" s="262"/>
      <c r="M58" s="262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</row>
    <row r="10" spans="1:26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</row>
    <row r="11" spans="1:26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</row>
    <row r="12" spans="1:26" ht="9.7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</row>
    <row r="19" spans="1:26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</row>
    <row r="20" spans="1:26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</row>
    <row r="21" spans="1:26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</row>
    <row r="22" spans="1:55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7">
        <v>8.993</v>
      </c>
      <c r="C25" s="257">
        <v>10.331</v>
      </c>
      <c r="D25" s="257">
        <v>13.174</v>
      </c>
      <c r="E25" s="257">
        <v>14.234</v>
      </c>
      <c r="F25" s="257">
        <v>13.038</v>
      </c>
      <c r="G25" s="257">
        <v>15.156</v>
      </c>
      <c r="H25" s="257">
        <v>15.007</v>
      </c>
      <c r="I25" s="257">
        <v>13.546</v>
      </c>
      <c r="J25" s="257">
        <v>12.824</v>
      </c>
      <c r="K25" s="257">
        <v>13.59</v>
      </c>
      <c r="L25" s="257">
        <v>12.953</v>
      </c>
      <c r="M25" s="257">
        <v>12.097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7">
        <v>9.502</v>
      </c>
      <c r="C26" s="257">
        <v>11.333</v>
      </c>
      <c r="D26" s="257">
        <v>13.779</v>
      </c>
      <c r="E26" s="257">
        <v>14.1</v>
      </c>
      <c r="F26" s="257">
        <v>15.6</v>
      </c>
      <c r="G26" s="257">
        <v>16.2</v>
      </c>
      <c r="H26" s="257">
        <v>15.5</v>
      </c>
      <c r="I26" s="257">
        <v>12.9</v>
      </c>
      <c r="J26" s="257">
        <v>13</v>
      </c>
      <c r="K26" s="257">
        <v>12.8</v>
      </c>
      <c r="L26" s="257">
        <v>13.9</v>
      </c>
      <c r="M26" s="257">
        <v>11.8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7">
        <v>8.7</v>
      </c>
      <c r="C27" s="257">
        <v>9.7</v>
      </c>
      <c r="D27" s="257">
        <v>12.1</v>
      </c>
      <c r="E27" s="257">
        <v>12.2</v>
      </c>
      <c r="F27" s="257">
        <v>11.3</v>
      </c>
      <c r="G27" s="257">
        <v>12.2</v>
      </c>
      <c r="H27" s="257">
        <v>11.7</v>
      </c>
      <c r="I27" s="257">
        <v>10.2</v>
      </c>
      <c r="J27" s="257">
        <v>11.8</v>
      </c>
      <c r="K27" s="257">
        <v>11</v>
      </c>
      <c r="L27" s="257">
        <v>12.1</v>
      </c>
      <c r="M27" s="257">
        <v>11.7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7">
        <v>9.8</v>
      </c>
      <c r="C28" s="257">
        <v>11.3</v>
      </c>
      <c r="D28" s="257">
        <v>13.8</v>
      </c>
      <c r="E28" s="257">
        <v>13.1</v>
      </c>
      <c r="F28" s="257">
        <v>14.3</v>
      </c>
      <c r="G28" s="257">
        <v>14.1</v>
      </c>
      <c r="H28" s="257">
        <v>12.3</v>
      </c>
      <c r="I28" s="257">
        <v>13</v>
      </c>
      <c r="J28" s="257">
        <v>13.2</v>
      </c>
      <c r="K28" s="257">
        <v>13</v>
      </c>
      <c r="L28" s="257">
        <v>12.4</v>
      </c>
      <c r="M28" s="257">
        <v>12.3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7">
        <v>9.1</v>
      </c>
      <c r="C29" s="257">
        <v>10.5</v>
      </c>
      <c r="D29" s="257">
        <v>13.7</v>
      </c>
      <c r="E29" s="257">
        <v>13.4</v>
      </c>
      <c r="F29" s="257">
        <v>13.6</v>
      </c>
      <c r="G29" s="257">
        <v>13.3</v>
      </c>
      <c r="H29" s="257">
        <v>15.1</v>
      </c>
      <c r="I29" s="257"/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3"/>
    </row>
    <row r="53" spans="1:48" s="254" customFormat="1" ht="10.5" customHeight="1">
      <c r="A53" s="15"/>
      <c r="B53" s="248" t="s">
        <v>124</v>
      </c>
      <c r="C53" s="248" t="s">
        <v>125</v>
      </c>
      <c r="D53" s="248" t="s">
        <v>126</v>
      </c>
      <c r="E53" s="248" t="s">
        <v>127</v>
      </c>
      <c r="F53" s="248" t="s">
        <v>128</v>
      </c>
      <c r="G53" s="248" t="s">
        <v>129</v>
      </c>
      <c r="H53" s="248" t="s">
        <v>130</v>
      </c>
      <c r="I53" s="248" t="s">
        <v>131</v>
      </c>
      <c r="J53" s="248" t="s">
        <v>132</v>
      </c>
      <c r="K53" s="248" t="s">
        <v>133</v>
      </c>
      <c r="L53" s="248" t="s">
        <v>134</v>
      </c>
      <c r="M53" s="248" t="s">
        <v>135</v>
      </c>
      <c r="N53" s="252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</row>
    <row r="54" spans="1:48" s="254" customFormat="1" ht="10.5" customHeight="1">
      <c r="A54" s="10" t="s">
        <v>224</v>
      </c>
      <c r="B54" s="257">
        <v>11.898</v>
      </c>
      <c r="C54" s="257">
        <v>11.8</v>
      </c>
      <c r="D54" s="257">
        <v>12.8</v>
      </c>
      <c r="E54" s="257">
        <v>12.3</v>
      </c>
      <c r="F54" s="257">
        <v>13.4</v>
      </c>
      <c r="G54" s="257">
        <v>13.6</v>
      </c>
      <c r="H54" s="257">
        <v>12.7</v>
      </c>
      <c r="I54" s="257">
        <v>13.4</v>
      </c>
      <c r="J54" s="257">
        <v>12.9</v>
      </c>
      <c r="K54" s="257">
        <v>14.5</v>
      </c>
      <c r="L54" s="257">
        <v>14.8</v>
      </c>
      <c r="M54" s="257">
        <v>13.4</v>
      </c>
      <c r="N54" s="252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</row>
    <row r="55" spans="1:48" s="254" customFormat="1" ht="10.5" customHeight="1">
      <c r="A55" s="10" t="s">
        <v>225</v>
      </c>
      <c r="B55" s="257">
        <v>12.017</v>
      </c>
      <c r="C55" s="257">
        <v>12.349</v>
      </c>
      <c r="D55" s="257">
        <v>13.055</v>
      </c>
      <c r="E55" s="257">
        <v>13</v>
      </c>
      <c r="F55" s="257">
        <v>13.8</v>
      </c>
      <c r="G55" s="257">
        <v>13.5</v>
      </c>
      <c r="H55" s="257">
        <v>13.5</v>
      </c>
      <c r="I55" s="257">
        <v>12.4</v>
      </c>
      <c r="J55" s="257">
        <v>11.8</v>
      </c>
      <c r="K55" s="257">
        <v>12.5</v>
      </c>
      <c r="L55" s="257">
        <v>12.6</v>
      </c>
      <c r="M55" s="257">
        <v>11.6</v>
      </c>
      <c r="N55" s="252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</row>
    <row r="56" spans="1:48" s="254" customFormat="1" ht="10.5" customHeight="1">
      <c r="A56" s="10" t="s">
        <v>223</v>
      </c>
      <c r="B56" s="257">
        <v>11</v>
      </c>
      <c r="C56" s="257">
        <v>11.6</v>
      </c>
      <c r="D56" s="257">
        <v>12</v>
      </c>
      <c r="E56" s="257">
        <v>12</v>
      </c>
      <c r="F56" s="257">
        <v>12.7</v>
      </c>
      <c r="G56" s="257">
        <v>12.6</v>
      </c>
      <c r="H56" s="257">
        <v>11.5</v>
      </c>
      <c r="I56" s="257">
        <v>10.7</v>
      </c>
      <c r="J56" s="257">
        <v>11.1</v>
      </c>
      <c r="K56" s="257">
        <v>11.1</v>
      </c>
      <c r="L56" s="257">
        <v>10.9</v>
      </c>
      <c r="M56" s="257">
        <v>9.9</v>
      </c>
      <c r="N56" s="252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</row>
    <row r="57" spans="1:27" s="254" customFormat="1" ht="10.5" customHeight="1">
      <c r="A57" s="10" t="s">
        <v>195</v>
      </c>
      <c r="B57" s="257">
        <v>10.7</v>
      </c>
      <c r="C57" s="257">
        <v>11.4</v>
      </c>
      <c r="D57" s="257">
        <v>12.2</v>
      </c>
      <c r="E57" s="257">
        <v>12</v>
      </c>
      <c r="F57" s="257">
        <v>13</v>
      </c>
      <c r="G57" s="257">
        <v>13.2</v>
      </c>
      <c r="H57" s="257">
        <v>12.8</v>
      </c>
      <c r="I57" s="257">
        <v>11.9</v>
      </c>
      <c r="J57" s="257">
        <v>11.8</v>
      </c>
      <c r="K57" s="257">
        <v>12.1</v>
      </c>
      <c r="L57" s="257">
        <v>11.8</v>
      </c>
      <c r="M57" s="257">
        <v>11.5</v>
      </c>
      <c r="N57" s="252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52"/>
    </row>
    <row r="58" spans="1:27" s="254" customFormat="1" ht="10.5" customHeight="1">
      <c r="A58" s="10" t="s">
        <v>209</v>
      </c>
      <c r="B58" s="257">
        <v>11.4</v>
      </c>
      <c r="C58" s="257">
        <v>11.1</v>
      </c>
      <c r="D58" s="257">
        <v>12.3</v>
      </c>
      <c r="E58" s="257">
        <v>12.2</v>
      </c>
      <c r="F58" s="257">
        <v>12.9</v>
      </c>
      <c r="G58" s="257">
        <v>13.1</v>
      </c>
      <c r="H58" s="257">
        <v>13.2</v>
      </c>
      <c r="I58" s="257"/>
      <c r="J58" s="257"/>
      <c r="K58" s="257"/>
      <c r="L58" s="257"/>
      <c r="M58" s="257"/>
      <c r="N58" s="252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52"/>
    </row>
    <row r="59" spans="1:27" ht="9.75" customHeight="1">
      <c r="A59" s="25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5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4" customFormat="1" ht="10.5" customHeight="1">
      <c r="A83" s="15"/>
      <c r="B83" s="248" t="s">
        <v>124</v>
      </c>
      <c r="C83" s="248" t="s">
        <v>125</v>
      </c>
      <c r="D83" s="248" t="s">
        <v>126</v>
      </c>
      <c r="E83" s="248" t="s">
        <v>127</v>
      </c>
      <c r="F83" s="248" t="s">
        <v>128</v>
      </c>
      <c r="G83" s="248" t="s">
        <v>129</v>
      </c>
      <c r="H83" s="248" t="s">
        <v>130</v>
      </c>
      <c r="I83" s="248" t="s">
        <v>131</v>
      </c>
      <c r="J83" s="248" t="s">
        <v>132</v>
      </c>
      <c r="K83" s="248" t="s">
        <v>133</v>
      </c>
      <c r="L83" s="248" t="s">
        <v>134</v>
      </c>
      <c r="M83" s="248" t="s">
        <v>135</v>
      </c>
      <c r="N83" s="252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</row>
    <row r="84" spans="1:26" s="254" customFormat="1" ht="10.5" customHeight="1">
      <c r="A84" s="10" t="s">
        <v>224</v>
      </c>
      <c r="B84" s="250">
        <v>75.5</v>
      </c>
      <c r="C84" s="250">
        <v>87.8</v>
      </c>
      <c r="D84" s="250">
        <v>103.4</v>
      </c>
      <c r="E84" s="250">
        <v>115.7</v>
      </c>
      <c r="F84" s="250">
        <v>97.3</v>
      </c>
      <c r="G84" s="250">
        <v>111.7</v>
      </c>
      <c r="H84" s="250">
        <v>117.9</v>
      </c>
      <c r="I84" s="250">
        <v>100.9</v>
      </c>
      <c r="J84" s="250">
        <v>99.1</v>
      </c>
      <c r="K84" s="250">
        <v>93.5</v>
      </c>
      <c r="L84" s="250">
        <v>87.5</v>
      </c>
      <c r="M84" s="250">
        <v>91</v>
      </c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</row>
    <row r="85" spans="1:26" s="254" customFormat="1" ht="10.5" customHeight="1">
      <c r="A85" s="10" t="s">
        <v>225</v>
      </c>
      <c r="B85" s="250">
        <v>80.2</v>
      </c>
      <c r="C85" s="250">
        <v>91.7</v>
      </c>
      <c r="D85" s="250">
        <v>105.7</v>
      </c>
      <c r="E85" s="250">
        <v>109.1</v>
      </c>
      <c r="F85" s="250">
        <v>113.3</v>
      </c>
      <c r="G85" s="250">
        <v>119.8</v>
      </c>
      <c r="H85" s="250">
        <v>115</v>
      </c>
      <c r="I85" s="250">
        <v>104.6</v>
      </c>
      <c r="J85" s="250">
        <v>109.5</v>
      </c>
      <c r="K85" s="250">
        <v>102.3</v>
      </c>
      <c r="L85" s="250">
        <v>110.6</v>
      </c>
      <c r="M85" s="250">
        <v>101.7</v>
      </c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</row>
    <row r="86" spans="1:26" s="254" customFormat="1" ht="10.5" customHeight="1">
      <c r="A86" s="10" t="s">
        <v>223</v>
      </c>
      <c r="B86" s="250">
        <v>79.1</v>
      </c>
      <c r="C86" s="250">
        <v>83.6</v>
      </c>
      <c r="D86" s="250">
        <v>100.7</v>
      </c>
      <c r="E86" s="250">
        <v>101.4</v>
      </c>
      <c r="F86" s="250">
        <v>89.1</v>
      </c>
      <c r="G86" s="250">
        <v>96.9</v>
      </c>
      <c r="H86" s="250">
        <v>101.8</v>
      </c>
      <c r="I86" s="250">
        <v>95.6</v>
      </c>
      <c r="J86" s="250">
        <v>106.4</v>
      </c>
      <c r="K86" s="250">
        <v>99.4</v>
      </c>
      <c r="L86" s="250">
        <v>111.7</v>
      </c>
      <c r="M86" s="250">
        <v>117.1</v>
      </c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</row>
    <row r="87" spans="1:26" s="254" customFormat="1" ht="10.5" customHeight="1">
      <c r="A87" s="10" t="s">
        <v>195</v>
      </c>
      <c r="B87" s="250">
        <v>90.7</v>
      </c>
      <c r="C87" s="250">
        <v>98.4</v>
      </c>
      <c r="D87" s="250">
        <v>113.3</v>
      </c>
      <c r="E87" s="250">
        <v>108.9</v>
      </c>
      <c r="F87" s="250">
        <v>110.8</v>
      </c>
      <c r="G87" s="250">
        <v>107.2</v>
      </c>
      <c r="H87" s="250">
        <v>96.5</v>
      </c>
      <c r="I87" s="250">
        <v>108.5</v>
      </c>
      <c r="J87" s="250">
        <v>111.9</v>
      </c>
      <c r="K87" s="250">
        <v>107</v>
      </c>
      <c r="L87" s="250">
        <v>105.6</v>
      </c>
      <c r="M87" s="250">
        <v>107.1</v>
      </c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</row>
    <row r="88" spans="1:26" s="254" customFormat="1" ht="10.5" customHeight="1">
      <c r="A88" s="10" t="s">
        <v>209</v>
      </c>
      <c r="B88" s="250">
        <v>79.6</v>
      </c>
      <c r="C88" s="250">
        <v>94</v>
      </c>
      <c r="D88" s="250">
        <v>112.1</v>
      </c>
      <c r="E88" s="250">
        <v>110.4</v>
      </c>
      <c r="F88" s="250">
        <v>105.4</v>
      </c>
      <c r="G88" s="250">
        <v>101.3</v>
      </c>
      <c r="H88" s="250">
        <v>114.2</v>
      </c>
      <c r="I88" s="250"/>
      <c r="J88" s="250"/>
      <c r="K88" s="250"/>
      <c r="L88" s="250"/>
      <c r="M88" s="250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4" spans="14:15" ht="9.75" customHeight="1">
      <c r="N14" s="265"/>
      <c r="O14" s="265"/>
    </row>
    <row r="17" ht="9.75" customHeight="1">
      <c r="O17" s="265"/>
    </row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4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65"/>
    </row>
    <row r="21" spans="1:14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65"/>
    </row>
    <row r="22" spans="1:48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7">
        <v>9.22</v>
      </c>
      <c r="C25" s="257">
        <v>12.22</v>
      </c>
      <c r="D25" s="257">
        <v>12.05</v>
      </c>
      <c r="E25" s="257">
        <v>10.76</v>
      </c>
      <c r="F25" s="257">
        <v>11.23</v>
      </c>
      <c r="G25" s="257">
        <v>11.04</v>
      </c>
      <c r="H25" s="257">
        <v>11.73</v>
      </c>
      <c r="I25" s="257">
        <v>10.24</v>
      </c>
      <c r="J25" s="257">
        <v>10.88</v>
      </c>
      <c r="K25" s="257">
        <v>13.39</v>
      </c>
      <c r="L25" s="257">
        <v>14.22</v>
      </c>
      <c r="M25" s="257">
        <v>13.48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7">
        <v>12.14</v>
      </c>
      <c r="C26" s="257">
        <v>12.1</v>
      </c>
      <c r="D26" s="257">
        <v>13.79</v>
      </c>
      <c r="E26" s="257">
        <v>15.4</v>
      </c>
      <c r="F26" s="257">
        <v>13.5</v>
      </c>
      <c r="G26" s="257">
        <v>16.1</v>
      </c>
      <c r="H26" s="257">
        <v>14.4</v>
      </c>
      <c r="I26" s="257">
        <v>11.8</v>
      </c>
      <c r="J26" s="257">
        <v>14.6</v>
      </c>
      <c r="K26" s="257">
        <v>14.5</v>
      </c>
      <c r="L26" s="257">
        <v>15</v>
      </c>
      <c r="M26" s="257">
        <v>14.4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7">
        <v>12.6</v>
      </c>
      <c r="C27" s="257">
        <v>13.2</v>
      </c>
      <c r="D27" s="257">
        <v>15</v>
      </c>
      <c r="E27" s="257">
        <v>14</v>
      </c>
      <c r="F27" s="257">
        <v>14.4</v>
      </c>
      <c r="G27" s="257">
        <v>16.1</v>
      </c>
      <c r="H27" s="257">
        <v>15.2</v>
      </c>
      <c r="I27" s="257">
        <v>13.9</v>
      </c>
      <c r="J27" s="257">
        <v>14.5</v>
      </c>
      <c r="K27" s="257">
        <v>15.5</v>
      </c>
      <c r="L27" s="257">
        <v>14.8</v>
      </c>
      <c r="M27" s="257">
        <v>16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7">
        <v>13.2</v>
      </c>
      <c r="C28" s="257">
        <v>15.3</v>
      </c>
      <c r="D28" s="257">
        <v>16.6</v>
      </c>
      <c r="E28" s="257">
        <v>16.7</v>
      </c>
      <c r="F28" s="257">
        <v>16.6</v>
      </c>
      <c r="G28" s="257">
        <v>16.9</v>
      </c>
      <c r="H28" s="257">
        <v>18.2</v>
      </c>
      <c r="I28" s="257">
        <v>14.4</v>
      </c>
      <c r="J28" s="257">
        <v>15.8</v>
      </c>
      <c r="K28" s="257">
        <v>19.3</v>
      </c>
      <c r="L28" s="257">
        <v>19.5</v>
      </c>
      <c r="M28" s="257">
        <v>15.9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7">
        <v>15.2</v>
      </c>
      <c r="C29" s="257">
        <v>15.3</v>
      </c>
      <c r="D29" s="257">
        <v>16.6</v>
      </c>
      <c r="E29" s="257">
        <v>16.4</v>
      </c>
      <c r="F29" s="257">
        <v>14.4</v>
      </c>
      <c r="G29" s="257">
        <v>15.1</v>
      </c>
      <c r="H29" s="257">
        <v>15.1</v>
      </c>
      <c r="I29" s="257"/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5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7">
        <v>18.8</v>
      </c>
      <c r="C54" s="257">
        <v>22.3</v>
      </c>
      <c r="D54" s="257">
        <v>21.9</v>
      </c>
      <c r="E54" s="257">
        <v>18.9</v>
      </c>
      <c r="F54" s="257">
        <v>20.2</v>
      </c>
      <c r="G54" s="257">
        <v>20.3</v>
      </c>
      <c r="H54" s="257">
        <v>20.1</v>
      </c>
      <c r="I54" s="257">
        <v>20</v>
      </c>
      <c r="J54" s="257">
        <v>19.9</v>
      </c>
      <c r="K54" s="257">
        <v>21.1</v>
      </c>
      <c r="L54" s="257">
        <v>21.7</v>
      </c>
      <c r="M54" s="257">
        <v>20.7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7">
        <v>20.8</v>
      </c>
      <c r="C55" s="257">
        <v>21</v>
      </c>
      <c r="D55" s="257">
        <v>20</v>
      </c>
      <c r="E55" s="257">
        <v>21.4</v>
      </c>
      <c r="F55" s="257">
        <v>22.3</v>
      </c>
      <c r="G55" s="257">
        <v>23</v>
      </c>
      <c r="H55" s="257">
        <v>21.7</v>
      </c>
      <c r="I55" s="257">
        <v>19.7</v>
      </c>
      <c r="J55" s="257">
        <v>20.4</v>
      </c>
      <c r="K55" s="257">
        <v>20.8</v>
      </c>
      <c r="L55" s="257">
        <v>21.3</v>
      </c>
      <c r="M55" s="257">
        <v>20.3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7">
        <v>21.1</v>
      </c>
      <c r="C56" s="257">
        <v>21.7</v>
      </c>
      <c r="D56" s="257">
        <v>20.3</v>
      </c>
      <c r="E56" s="257">
        <v>20.5</v>
      </c>
      <c r="F56" s="257">
        <v>21.1</v>
      </c>
      <c r="G56" s="257">
        <v>21.5</v>
      </c>
      <c r="H56" s="257">
        <v>21</v>
      </c>
      <c r="I56" s="257">
        <v>21</v>
      </c>
      <c r="J56" s="257">
        <v>20.9</v>
      </c>
      <c r="K56" s="257">
        <v>21.5</v>
      </c>
      <c r="L56" s="257">
        <v>21.2</v>
      </c>
      <c r="M56" s="257">
        <v>20.9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7">
        <v>21.6</v>
      </c>
      <c r="C57" s="257">
        <v>21.5</v>
      </c>
      <c r="D57" s="257">
        <v>20.6</v>
      </c>
      <c r="E57" s="257">
        <v>21.7</v>
      </c>
      <c r="F57" s="257">
        <v>21</v>
      </c>
      <c r="G57" s="257">
        <v>22</v>
      </c>
      <c r="H57" s="257">
        <v>23.4</v>
      </c>
      <c r="I57" s="257">
        <v>20.3</v>
      </c>
      <c r="J57" s="257">
        <v>20.6</v>
      </c>
      <c r="K57" s="257">
        <v>22.4</v>
      </c>
      <c r="L57" s="257">
        <v>23.8</v>
      </c>
      <c r="M57" s="257">
        <v>22.3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7">
        <v>22.9</v>
      </c>
      <c r="C58" s="257">
        <v>23.8</v>
      </c>
      <c r="D58" s="257">
        <v>24.6</v>
      </c>
      <c r="E58" s="257">
        <v>26.1</v>
      </c>
      <c r="F58" s="257">
        <v>26.8</v>
      </c>
      <c r="G58" s="257">
        <v>27.4</v>
      </c>
      <c r="H58" s="257">
        <v>26.2</v>
      </c>
      <c r="I58" s="257"/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8">
        <v>48.8</v>
      </c>
      <c r="C84" s="248">
        <v>47.7</v>
      </c>
      <c r="D84" s="248">
        <v>54.8</v>
      </c>
      <c r="E84" s="248">
        <v>53.1</v>
      </c>
      <c r="F84" s="248">
        <v>54.2</v>
      </c>
      <c r="G84" s="248">
        <v>54.3</v>
      </c>
      <c r="H84" s="248">
        <v>58.7</v>
      </c>
      <c r="I84" s="248">
        <v>58.7</v>
      </c>
      <c r="J84" s="248">
        <v>58.7</v>
      </c>
      <c r="K84" s="248">
        <v>62.2</v>
      </c>
      <c r="L84" s="248">
        <v>65.3</v>
      </c>
      <c r="M84" s="248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8">
        <v>58.2</v>
      </c>
      <c r="C85" s="248">
        <v>57.6</v>
      </c>
      <c r="D85" s="248">
        <v>69.8</v>
      </c>
      <c r="E85" s="248">
        <v>70.8</v>
      </c>
      <c r="F85" s="248">
        <v>60.1</v>
      </c>
      <c r="G85" s="248">
        <v>69.3</v>
      </c>
      <c r="H85" s="248">
        <v>67.3</v>
      </c>
      <c r="I85" s="248">
        <v>62</v>
      </c>
      <c r="J85" s="248">
        <v>70.9</v>
      </c>
      <c r="K85" s="248">
        <v>69.5</v>
      </c>
      <c r="L85" s="248">
        <v>70</v>
      </c>
      <c r="M85" s="248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8">
        <v>58.9</v>
      </c>
      <c r="C86" s="248">
        <v>60.2</v>
      </c>
      <c r="D86" s="248">
        <v>74.4</v>
      </c>
      <c r="E86" s="248">
        <v>68.2</v>
      </c>
      <c r="F86" s="248">
        <v>67.6</v>
      </c>
      <c r="G86" s="248">
        <v>74.5</v>
      </c>
      <c r="H86" s="248">
        <v>73</v>
      </c>
      <c r="I86" s="248">
        <v>66.4</v>
      </c>
      <c r="J86" s="248">
        <v>69.5</v>
      </c>
      <c r="K86" s="248">
        <v>71.6</v>
      </c>
      <c r="L86" s="248">
        <v>69.7</v>
      </c>
      <c r="M86" s="248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8">
        <v>60.5</v>
      </c>
      <c r="C87" s="248">
        <v>71.2</v>
      </c>
      <c r="D87" s="248">
        <v>80.9</v>
      </c>
      <c r="E87" s="248">
        <v>76.2</v>
      </c>
      <c r="F87" s="248">
        <v>79.7</v>
      </c>
      <c r="G87" s="248">
        <v>76.6</v>
      </c>
      <c r="H87" s="248">
        <v>77.5</v>
      </c>
      <c r="I87" s="248">
        <v>72.8</v>
      </c>
      <c r="J87" s="248">
        <v>76.1</v>
      </c>
      <c r="K87" s="248">
        <v>85.6</v>
      </c>
      <c r="L87" s="248">
        <v>81.3</v>
      </c>
      <c r="M87" s="248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8">
        <v>66.1</v>
      </c>
      <c r="C88" s="248">
        <v>63.9</v>
      </c>
      <c r="D88" s="248">
        <v>66.9</v>
      </c>
      <c r="E88" s="248">
        <v>61.9</v>
      </c>
      <c r="F88" s="248">
        <v>53.1</v>
      </c>
      <c r="G88" s="248">
        <v>54.6</v>
      </c>
      <c r="H88" s="248">
        <v>58.5</v>
      </c>
      <c r="I88" s="248"/>
      <c r="J88" s="248"/>
      <c r="K88" s="248"/>
      <c r="L88" s="248"/>
      <c r="M88" s="248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zoomScale="75" zoomScaleNormal="75"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9" t="s">
        <v>190</v>
      </c>
      <c r="F1" s="243"/>
      <c r="G1" s="243"/>
      <c r="H1" s="243"/>
    </row>
    <row r="2" ht="13.5">
      <c r="A2" s="443"/>
    </row>
    <row r="3" spans="1:3" ht="17.25">
      <c r="A3" s="443"/>
      <c r="C3" s="243"/>
    </row>
    <row r="4" spans="1:13" ht="17.25">
      <c r="A4" s="443"/>
      <c r="J4" s="243"/>
      <c r="K4" s="243"/>
      <c r="L4" s="243"/>
      <c r="M4" s="243"/>
    </row>
    <row r="5" ht="13.5">
      <c r="A5" s="443"/>
    </row>
    <row r="6" ht="13.5">
      <c r="A6" s="443"/>
    </row>
    <row r="7" ht="13.5">
      <c r="A7" s="443"/>
    </row>
    <row r="8" ht="13.5">
      <c r="A8" s="443"/>
    </row>
    <row r="9" ht="13.5">
      <c r="A9" s="443"/>
    </row>
    <row r="10" ht="13.5">
      <c r="A10" s="443"/>
    </row>
    <row r="11" ht="13.5">
      <c r="A11" s="443"/>
    </row>
    <row r="12" ht="13.5">
      <c r="A12" s="443"/>
    </row>
    <row r="13" ht="13.5">
      <c r="A13" s="443"/>
    </row>
    <row r="14" ht="13.5">
      <c r="A14" s="443"/>
    </row>
    <row r="15" ht="13.5">
      <c r="A15" s="443"/>
    </row>
    <row r="16" ht="13.5">
      <c r="A16" s="443"/>
    </row>
    <row r="17" ht="13.5">
      <c r="A17" s="443"/>
    </row>
    <row r="18" ht="13.5">
      <c r="A18" s="443"/>
    </row>
    <row r="19" ht="13.5">
      <c r="A19" s="443"/>
    </row>
    <row r="20" ht="13.5">
      <c r="A20" s="443"/>
    </row>
    <row r="21" ht="13.5">
      <c r="A21" s="443"/>
    </row>
    <row r="22" ht="13.5">
      <c r="A22" s="443"/>
    </row>
    <row r="23" ht="13.5">
      <c r="A23" s="443"/>
    </row>
    <row r="24" ht="13.5">
      <c r="A24" s="443"/>
    </row>
    <row r="25" ht="13.5">
      <c r="A25" s="443"/>
    </row>
    <row r="26" ht="13.5">
      <c r="A26" s="443"/>
    </row>
    <row r="27" ht="13.5">
      <c r="A27" s="443"/>
    </row>
    <row r="28" ht="13.5">
      <c r="A28" s="443"/>
    </row>
    <row r="29" ht="13.5">
      <c r="A29" s="443"/>
    </row>
    <row r="30" ht="13.5">
      <c r="A30" s="443"/>
    </row>
    <row r="31" ht="13.5">
      <c r="A31" s="443"/>
    </row>
    <row r="32" ht="13.5">
      <c r="A32" s="443"/>
    </row>
    <row r="33" ht="13.5">
      <c r="A33" s="443"/>
    </row>
    <row r="34" ht="13.5">
      <c r="A34" s="443"/>
    </row>
    <row r="35" spans="1:15" s="59" customFormat="1" ht="19.5" customHeight="1">
      <c r="A35" s="443"/>
      <c r="B35" s="12"/>
      <c r="C35" s="244" t="s">
        <v>136</v>
      </c>
      <c r="D35" s="244" t="s">
        <v>137</v>
      </c>
      <c r="E35" s="244" t="s">
        <v>138</v>
      </c>
      <c r="F35" s="244" t="s">
        <v>139</v>
      </c>
      <c r="G35" s="244" t="s">
        <v>192</v>
      </c>
      <c r="H35" s="244" t="s">
        <v>191</v>
      </c>
      <c r="I35" s="244" t="s">
        <v>140</v>
      </c>
      <c r="J35" s="244" t="s">
        <v>193</v>
      </c>
      <c r="K35" s="244" t="s">
        <v>144</v>
      </c>
      <c r="L35" s="244" t="s">
        <v>195</v>
      </c>
      <c r="M35" s="11" t="s">
        <v>234</v>
      </c>
      <c r="N35" s="65"/>
      <c r="O35" s="245"/>
    </row>
    <row r="36" spans="1:15" ht="25.5" customHeight="1">
      <c r="A36" s="443"/>
      <c r="B36" s="429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114.3</v>
      </c>
      <c r="N36" s="1"/>
      <c r="O36" s="1"/>
    </row>
    <row r="37" spans="1:15" ht="25.5" customHeight="1">
      <c r="A37" s="443"/>
      <c r="B37" s="428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208.9</v>
      </c>
      <c r="N37" s="1"/>
      <c r="O37" s="1"/>
    </row>
    <row r="38" spans="1:13" ht="24.75" customHeight="1">
      <c r="A38" s="443"/>
      <c r="B38" s="378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175</v>
      </c>
    </row>
    <row r="40" spans="3:4" ht="14.25">
      <c r="C40" s="3"/>
      <c r="D40" s="341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0" max="10" width="9.625" style="0" bestFit="1" customWidth="1"/>
    <col min="12" max="14" width="9.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128706</v>
      </c>
    </row>
    <row r="3" spans="10:13" ht="13.5">
      <c r="J3" s="6">
        <v>362532</v>
      </c>
      <c r="K3" s="5" t="s">
        <v>12</v>
      </c>
      <c r="L3" s="6">
        <f t="shared" si="0"/>
        <v>362532</v>
      </c>
      <c r="M3" s="6">
        <v>221382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253652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60971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269622</v>
      </c>
    </row>
    <row r="7" spans="10:13" ht="13.5">
      <c r="J7" s="6">
        <v>636746</v>
      </c>
      <c r="K7" s="5" t="s">
        <v>16</v>
      </c>
      <c r="L7" s="6">
        <f t="shared" si="0"/>
        <v>636746</v>
      </c>
      <c r="M7" s="6">
        <v>426669</v>
      </c>
    </row>
    <row r="8" spans="10:13" ht="13.5">
      <c r="J8" s="6">
        <f>SUM(J2:J7)</f>
        <v>2089234</v>
      </c>
      <c r="K8" s="5" t="s">
        <v>9</v>
      </c>
      <c r="L8" s="69">
        <f>SUM(L2:L7)</f>
        <v>2089234</v>
      </c>
      <c r="M8" s="6">
        <f>SUM(M2:M7)</f>
        <v>1361002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128706</v>
      </c>
      <c r="M11" s="6">
        <f>SUM(N11-L11)</f>
        <v>57875</v>
      </c>
      <c r="N11" s="6">
        <f>SUM(L2)</f>
        <v>186581</v>
      </c>
    </row>
    <row r="12" spans="11:14" ht="13.5">
      <c r="K12" s="5" t="s">
        <v>12</v>
      </c>
      <c r="L12" s="6">
        <f t="shared" si="1"/>
        <v>221382</v>
      </c>
      <c r="M12" s="6">
        <f aca="true" t="shared" si="2" ref="M12:M17">SUM(N12-L12)</f>
        <v>141150</v>
      </c>
      <c r="N12" s="6">
        <f aca="true" t="shared" si="3" ref="N12:N17">SUM(L3)</f>
        <v>362532</v>
      </c>
    </row>
    <row r="13" spans="11:14" ht="13.5">
      <c r="K13" s="5" t="s">
        <v>13</v>
      </c>
      <c r="L13" s="6">
        <f t="shared" si="1"/>
        <v>253652</v>
      </c>
      <c r="M13" s="6">
        <f t="shared" si="2"/>
        <v>176306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60971</v>
      </c>
      <c r="M14" s="6">
        <f t="shared" si="2"/>
        <v>38745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269622</v>
      </c>
      <c r="M15" s="6">
        <f t="shared" si="2"/>
        <v>104079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426669</v>
      </c>
      <c r="M16" s="6">
        <f t="shared" si="2"/>
        <v>210077</v>
      </c>
      <c r="N16" s="6">
        <f t="shared" si="3"/>
        <v>636746</v>
      </c>
    </row>
    <row r="17" spans="11:14" ht="13.5">
      <c r="K17" s="5" t="s">
        <v>9</v>
      </c>
      <c r="L17" s="6">
        <f>SUM(L11:L16)</f>
        <v>1361002</v>
      </c>
      <c r="M17" s="6">
        <f t="shared" si="2"/>
        <v>728232</v>
      </c>
      <c r="N17" s="6">
        <f t="shared" si="3"/>
        <v>2089234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0" t="s">
        <v>17</v>
      </c>
      <c r="D56" s="451"/>
      <c r="E56" s="450" t="s">
        <v>65</v>
      </c>
      <c r="F56" s="451"/>
      <c r="G56" s="454" t="s">
        <v>64</v>
      </c>
      <c r="H56" s="450" t="s">
        <v>66</v>
      </c>
      <c r="I56" s="451"/>
    </row>
    <row r="57" spans="1:9" ht="14.25">
      <c r="A57" s="53" t="s">
        <v>71</v>
      </c>
      <c r="B57" s="54"/>
      <c r="C57" s="452"/>
      <c r="D57" s="453"/>
      <c r="E57" s="452"/>
      <c r="F57" s="453"/>
      <c r="G57" s="455"/>
      <c r="H57" s="452"/>
      <c r="I57" s="453"/>
    </row>
    <row r="58" spans="1:9" ht="19.5" customHeight="1">
      <c r="A58" s="58" t="s">
        <v>95</v>
      </c>
      <c r="B58" s="55"/>
      <c r="C58" s="458" t="s">
        <v>198</v>
      </c>
      <c r="D58" s="457"/>
      <c r="E58" s="459" t="s">
        <v>235</v>
      </c>
      <c r="F58" s="457"/>
      <c r="G58" s="128">
        <v>19.5</v>
      </c>
      <c r="H58" s="56"/>
      <c r="I58" s="57"/>
    </row>
    <row r="59" spans="1:9" ht="19.5" customHeight="1">
      <c r="A59" s="58" t="s">
        <v>67</v>
      </c>
      <c r="B59" s="55"/>
      <c r="C59" s="456" t="s">
        <v>69</v>
      </c>
      <c r="D59" s="457"/>
      <c r="E59" s="459" t="s">
        <v>236</v>
      </c>
      <c r="F59" s="457"/>
      <c r="G59" s="134">
        <v>49.7</v>
      </c>
      <c r="H59" s="56"/>
      <c r="I59" s="57"/>
    </row>
    <row r="60" spans="1:9" ht="19.5" customHeight="1">
      <c r="A60" s="58" t="s">
        <v>68</v>
      </c>
      <c r="B60" s="55"/>
      <c r="C60" s="459" t="s">
        <v>178</v>
      </c>
      <c r="D60" s="460"/>
      <c r="E60" s="456" t="s">
        <v>237</v>
      </c>
      <c r="F60" s="457"/>
      <c r="G60" s="128">
        <v>65.3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6"/>
    </row>
    <row r="3" spans="1:2" ht="9.75" customHeight="1">
      <c r="A3" s="38"/>
      <c r="B3" s="38"/>
    </row>
    <row r="4" spans="10:13" ht="9.75" customHeight="1">
      <c r="J4" s="243"/>
      <c r="K4" s="3"/>
      <c r="L4" s="3"/>
      <c r="M4" s="127"/>
    </row>
    <row r="20" ht="9.75" customHeight="1">
      <c r="AI20" s="247"/>
    </row>
    <row r="25" spans="1:35" s="247" customFormat="1" ht="9.75" customHeight="1">
      <c r="A25" s="248"/>
      <c r="B25" s="248" t="s">
        <v>124</v>
      </c>
      <c r="C25" s="248" t="s">
        <v>125</v>
      </c>
      <c r="D25" s="248" t="s">
        <v>126</v>
      </c>
      <c r="E25" s="248" t="s">
        <v>127</v>
      </c>
      <c r="F25" s="248" t="s">
        <v>128</v>
      </c>
      <c r="G25" s="248" t="s">
        <v>129</v>
      </c>
      <c r="H25" s="248" t="s">
        <v>130</v>
      </c>
      <c r="I25" s="248" t="s">
        <v>131</v>
      </c>
      <c r="J25" s="248" t="s">
        <v>132</v>
      </c>
      <c r="K25" s="248" t="s">
        <v>133</v>
      </c>
      <c r="L25" s="248" t="s">
        <v>134</v>
      </c>
      <c r="M25" s="248" t="s">
        <v>135</v>
      </c>
      <c r="AI25"/>
    </row>
    <row r="26" spans="1:13" ht="9.75" customHeight="1">
      <c r="A26" s="10" t="s">
        <v>210</v>
      </c>
      <c r="B26" s="248">
        <v>71.7</v>
      </c>
      <c r="C26" s="248">
        <v>74.6</v>
      </c>
      <c r="D26" s="248">
        <v>84.6</v>
      </c>
      <c r="E26" s="248">
        <v>88.4</v>
      </c>
      <c r="F26" s="248">
        <v>82.6</v>
      </c>
      <c r="G26" s="248">
        <v>87.5</v>
      </c>
      <c r="H26" s="248">
        <v>85.2</v>
      </c>
      <c r="I26" s="248">
        <v>81.2</v>
      </c>
      <c r="J26" s="248">
        <v>75.8</v>
      </c>
      <c r="K26" s="248">
        <v>81</v>
      </c>
      <c r="L26" s="248">
        <v>81.8</v>
      </c>
      <c r="M26" s="248">
        <v>78.8</v>
      </c>
    </row>
    <row r="27" spans="1:13" ht="9.75" customHeight="1">
      <c r="A27" s="10" t="s">
        <v>211</v>
      </c>
      <c r="B27" s="248">
        <v>70.4</v>
      </c>
      <c r="C27" s="248">
        <v>73.6</v>
      </c>
      <c r="D27" s="250">
        <v>80</v>
      </c>
      <c r="E27" s="248">
        <v>89.5</v>
      </c>
      <c r="F27" s="248">
        <v>86.8</v>
      </c>
      <c r="G27" s="248">
        <v>93.7</v>
      </c>
      <c r="H27" s="248">
        <v>87</v>
      </c>
      <c r="I27" s="248">
        <v>78.2</v>
      </c>
      <c r="J27" s="248">
        <v>80.5</v>
      </c>
      <c r="K27" s="248">
        <v>79.8</v>
      </c>
      <c r="L27" s="248">
        <v>78.1</v>
      </c>
      <c r="M27" s="248">
        <v>76.7</v>
      </c>
    </row>
    <row r="28" spans="1:13" ht="9.75" customHeight="1">
      <c r="A28" s="10" t="s">
        <v>212</v>
      </c>
      <c r="B28" s="248">
        <v>67.2</v>
      </c>
      <c r="C28" s="248">
        <v>70.1</v>
      </c>
      <c r="D28" s="250">
        <v>81.3</v>
      </c>
      <c r="E28" s="248">
        <v>80</v>
      </c>
      <c r="F28" s="248">
        <v>82.1</v>
      </c>
      <c r="G28" s="248">
        <v>84.3</v>
      </c>
      <c r="H28" s="248">
        <v>79.1</v>
      </c>
      <c r="I28" s="248">
        <v>76</v>
      </c>
      <c r="J28" s="248">
        <v>76.7</v>
      </c>
      <c r="K28" s="248">
        <v>77.5</v>
      </c>
      <c r="L28" s="248">
        <v>77.2</v>
      </c>
      <c r="M28" s="248">
        <v>74.1</v>
      </c>
    </row>
    <row r="29" spans="1:13" ht="9.75" customHeight="1">
      <c r="A29" s="10" t="s">
        <v>195</v>
      </c>
      <c r="B29" s="248">
        <v>70.3</v>
      </c>
      <c r="C29" s="248">
        <v>72.8</v>
      </c>
      <c r="D29" s="250">
        <v>83.8</v>
      </c>
      <c r="E29" s="248">
        <v>83.2</v>
      </c>
      <c r="F29" s="248">
        <v>86.4</v>
      </c>
      <c r="G29" s="248">
        <v>86.6</v>
      </c>
      <c r="H29" s="248">
        <v>84.3</v>
      </c>
      <c r="I29" s="248">
        <v>74.5</v>
      </c>
      <c r="J29" s="248">
        <v>75.1</v>
      </c>
      <c r="K29" s="248">
        <v>83.3</v>
      </c>
      <c r="L29" s="248">
        <v>83.1</v>
      </c>
      <c r="M29" s="250">
        <v>77</v>
      </c>
    </row>
    <row r="30" spans="1:13" ht="9.75" customHeight="1">
      <c r="A30" s="10" t="s">
        <v>209</v>
      </c>
      <c r="B30" s="248">
        <v>69.3</v>
      </c>
      <c r="C30" s="248">
        <v>74.9</v>
      </c>
      <c r="D30" s="250">
        <v>78.8</v>
      </c>
      <c r="E30" s="248">
        <v>86.8</v>
      </c>
      <c r="F30" s="248">
        <v>79.3</v>
      </c>
      <c r="G30" s="248">
        <v>81.6</v>
      </c>
      <c r="H30" s="248">
        <v>86.9</v>
      </c>
      <c r="I30" s="248"/>
      <c r="J30" s="248"/>
      <c r="K30" s="248"/>
      <c r="L30" s="248"/>
      <c r="M30" s="250"/>
    </row>
    <row r="31" spans="2:13" s="1" customFormat="1" ht="9.7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8"/>
      <c r="B55" s="248" t="s">
        <v>124</v>
      </c>
      <c r="C55" s="248" t="s">
        <v>125</v>
      </c>
      <c r="D55" s="248" t="s">
        <v>126</v>
      </c>
      <c r="E55" s="248" t="s">
        <v>127</v>
      </c>
      <c r="F55" s="248" t="s">
        <v>128</v>
      </c>
      <c r="G55" s="248" t="s">
        <v>129</v>
      </c>
      <c r="H55" s="248" t="s">
        <v>130</v>
      </c>
      <c r="I55" s="248" t="s">
        <v>131</v>
      </c>
      <c r="J55" s="248" t="s">
        <v>132</v>
      </c>
      <c r="K55" s="248" t="s">
        <v>133</v>
      </c>
      <c r="L55" s="248" t="s">
        <v>134</v>
      </c>
      <c r="M55" s="248" t="s">
        <v>135</v>
      </c>
    </row>
    <row r="56" spans="1:13" ht="9.75" customHeight="1">
      <c r="A56" s="10" t="s">
        <v>210</v>
      </c>
      <c r="B56" s="248">
        <v>113</v>
      </c>
      <c r="C56" s="248">
        <v>114.1</v>
      </c>
      <c r="D56" s="248">
        <v>112.6</v>
      </c>
      <c r="E56" s="248">
        <v>114.8</v>
      </c>
      <c r="F56" s="248">
        <v>115.7</v>
      </c>
      <c r="G56" s="248">
        <v>116.8</v>
      </c>
      <c r="H56" s="248">
        <v>110.8</v>
      </c>
      <c r="I56" s="248">
        <v>114.7</v>
      </c>
      <c r="J56" s="249">
        <v>110.5</v>
      </c>
      <c r="K56" s="248">
        <v>115.6</v>
      </c>
      <c r="L56" s="248">
        <v>117.5</v>
      </c>
      <c r="M56" s="248">
        <v>113.2</v>
      </c>
    </row>
    <row r="57" spans="1:13" ht="9.75" customHeight="1">
      <c r="A57" s="10" t="s">
        <v>211</v>
      </c>
      <c r="B57" s="248">
        <v>115.3</v>
      </c>
      <c r="C57" s="248">
        <v>117.2</v>
      </c>
      <c r="D57" s="248">
        <v>111.2</v>
      </c>
      <c r="E57" s="248">
        <v>115.9</v>
      </c>
      <c r="F57" s="248">
        <v>120.8</v>
      </c>
      <c r="G57" s="248">
        <v>121</v>
      </c>
      <c r="H57" s="248">
        <v>116.7</v>
      </c>
      <c r="I57" s="248">
        <v>113.9</v>
      </c>
      <c r="J57" s="249">
        <v>113.5</v>
      </c>
      <c r="K57" s="248">
        <v>114.8</v>
      </c>
      <c r="L57" s="248">
        <v>112</v>
      </c>
      <c r="M57" s="248">
        <v>108.4</v>
      </c>
    </row>
    <row r="58" spans="1:13" ht="9.75" customHeight="1">
      <c r="A58" s="10" t="s">
        <v>212</v>
      </c>
      <c r="B58" s="248">
        <v>109.8</v>
      </c>
      <c r="C58" s="248">
        <v>110.7</v>
      </c>
      <c r="D58" s="248">
        <v>109.8</v>
      </c>
      <c r="E58" s="248">
        <v>109.2</v>
      </c>
      <c r="F58" s="248">
        <v>114.7</v>
      </c>
      <c r="G58" s="248">
        <v>114.5</v>
      </c>
      <c r="H58" s="248">
        <v>110.4</v>
      </c>
      <c r="I58" s="248">
        <v>109.7</v>
      </c>
      <c r="J58" s="249">
        <v>109.6</v>
      </c>
      <c r="K58" s="248">
        <v>110.3</v>
      </c>
      <c r="L58" s="248">
        <v>108.6</v>
      </c>
      <c r="M58" s="248">
        <v>103.4</v>
      </c>
    </row>
    <row r="59" spans="1:13" ht="10.5" customHeight="1">
      <c r="A59" s="10" t="s">
        <v>195</v>
      </c>
      <c r="B59" s="248">
        <v>108.7</v>
      </c>
      <c r="C59" s="248">
        <v>110.2</v>
      </c>
      <c r="D59" s="248">
        <v>109.7</v>
      </c>
      <c r="E59" s="248">
        <v>110.8</v>
      </c>
      <c r="F59" s="248">
        <v>112.8</v>
      </c>
      <c r="G59" s="248">
        <v>114.4</v>
      </c>
      <c r="H59" s="248">
        <v>115.4</v>
      </c>
      <c r="I59" s="248">
        <v>108.5</v>
      </c>
      <c r="J59" s="249">
        <v>106.7</v>
      </c>
      <c r="K59" s="248">
        <v>109.6</v>
      </c>
      <c r="L59" s="248">
        <v>112.1</v>
      </c>
      <c r="M59" s="248">
        <v>108.8</v>
      </c>
    </row>
    <row r="60" spans="1:13" ht="10.5" customHeight="1">
      <c r="A60" s="10" t="s">
        <v>209</v>
      </c>
      <c r="B60" s="248">
        <v>110.6</v>
      </c>
      <c r="C60" s="248">
        <v>110.5</v>
      </c>
      <c r="D60" s="248">
        <v>109.7</v>
      </c>
      <c r="E60" s="248">
        <v>114.3</v>
      </c>
      <c r="F60" s="248">
        <v>117.7</v>
      </c>
      <c r="G60" s="248">
        <v>119.6</v>
      </c>
      <c r="H60" s="248">
        <v>118</v>
      </c>
      <c r="I60" s="248"/>
      <c r="J60" s="249"/>
      <c r="K60" s="248"/>
      <c r="L60" s="248"/>
      <c r="M60" s="248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48"/>
      <c r="B85" s="248" t="s">
        <v>124</v>
      </c>
      <c r="C85" s="248" t="s">
        <v>125</v>
      </c>
      <c r="D85" s="248" t="s">
        <v>126</v>
      </c>
      <c r="E85" s="248" t="s">
        <v>127</v>
      </c>
      <c r="F85" s="248" t="s">
        <v>128</v>
      </c>
      <c r="G85" s="248" t="s">
        <v>129</v>
      </c>
      <c r="H85" s="248" t="s">
        <v>130</v>
      </c>
      <c r="I85" s="248" t="s">
        <v>131</v>
      </c>
      <c r="J85" s="248" t="s">
        <v>132</v>
      </c>
      <c r="K85" s="248" t="s">
        <v>133</v>
      </c>
      <c r="L85" s="248" t="s">
        <v>134</v>
      </c>
      <c r="M85" s="248" t="s">
        <v>135</v>
      </c>
    </row>
    <row r="86" spans="1:25" ht="9.75" customHeight="1">
      <c r="A86" s="10" t="s">
        <v>210</v>
      </c>
      <c r="B86" s="248">
        <v>62.6</v>
      </c>
      <c r="C86" s="248">
        <v>65.3</v>
      </c>
      <c r="D86" s="248">
        <v>75.3</v>
      </c>
      <c r="E86" s="248">
        <v>76.8</v>
      </c>
      <c r="F86" s="248">
        <v>71.3</v>
      </c>
      <c r="G86" s="248">
        <v>74.7</v>
      </c>
      <c r="H86" s="248">
        <v>77.6</v>
      </c>
      <c r="I86" s="248">
        <v>70.3</v>
      </c>
      <c r="J86" s="249">
        <v>69.2</v>
      </c>
      <c r="K86" s="248">
        <v>69.4</v>
      </c>
      <c r="L86" s="248">
        <v>69.3</v>
      </c>
      <c r="M86" s="248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3"/>
    </row>
    <row r="87" spans="1:25" ht="9.75" customHeight="1">
      <c r="A87" s="10" t="s">
        <v>211</v>
      </c>
      <c r="B87" s="248">
        <v>60.7</v>
      </c>
      <c r="C87" s="248">
        <v>62.5</v>
      </c>
      <c r="D87" s="248">
        <v>72.7</v>
      </c>
      <c r="E87" s="248">
        <v>76.8</v>
      </c>
      <c r="F87" s="248">
        <v>71.3</v>
      </c>
      <c r="G87" s="248">
        <v>77.4</v>
      </c>
      <c r="H87" s="248">
        <v>75</v>
      </c>
      <c r="I87" s="248">
        <v>69</v>
      </c>
      <c r="J87" s="249">
        <v>71</v>
      </c>
      <c r="K87" s="248">
        <v>69.4</v>
      </c>
      <c r="L87" s="248">
        <v>70.2</v>
      </c>
      <c r="M87" s="248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3"/>
    </row>
    <row r="88" spans="1:25" ht="9.75" customHeight="1">
      <c r="A88" s="10" t="s">
        <v>212</v>
      </c>
      <c r="B88" s="248">
        <v>61</v>
      </c>
      <c r="C88" s="248">
        <v>63.2</v>
      </c>
      <c r="D88" s="248">
        <v>74.1</v>
      </c>
      <c r="E88" s="248">
        <v>73.3</v>
      </c>
      <c r="F88" s="248">
        <v>70.9</v>
      </c>
      <c r="G88" s="248">
        <v>73.6</v>
      </c>
      <c r="H88" s="248">
        <v>72.2</v>
      </c>
      <c r="I88" s="248">
        <v>69.3</v>
      </c>
      <c r="J88" s="249">
        <v>70</v>
      </c>
      <c r="K88" s="248">
        <v>70.2</v>
      </c>
      <c r="L88" s="248">
        <v>71.3</v>
      </c>
      <c r="M88" s="248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195</v>
      </c>
      <c r="B89" s="248">
        <v>63.8</v>
      </c>
      <c r="C89" s="248">
        <v>65.8</v>
      </c>
      <c r="D89" s="248">
        <v>76.4</v>
      </c>
      <c r="E89" s="248">
        <v>74.9</v>
      </c>
      <c r="F89" s="248">
        <v>76.4</v>
      </c>
      <c r="G89" s="248">
        <v>75.5</v>
      </c>
      <c r="H89" s="248">
        <v>72.9</v>
      </c>
      <c r="I89" s="248">
        <v>69.7</v>
      </c>
      <c r="J89" s="249">
        <v>70.6</v>
      </c>
      <c r="K89" s="248">
        <v>75.7</v>
      </c>
      <c r="L89" s="248">
        <v>73.9</v>
      </c>
      <c r="M89" s="248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209</v>
      </c>
      <c r="B90" s="248">
        <v>62.4</v>
      </c>
      <c r="C90" s="248">
        <v>67.8</v>
      </c>
      <c r="D90" s="248">
        <v>71.9</v>
      </c>
      <c r="E90" s="248">
        <v>75.5</v>
      </c>
      <c r="F90" s="248">
        <v>66.9</v>
      </c>
      <c r="G90" s="248">
        <v>68</v>
      </c>
      <c r="H90" s="248">
        <v>73.8</v>
      </c>
      <c r="I90" s="248"/>
      <c r="J90" s="249"/>
      <c r="K90" s="248"/>
      <c r="L90" s="248"/>
      <c r="M90" s="248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4"/>
      <c r="B91" s="254"/>
      <c r="C91" s="254"/>
      <c r="D91" s="254"/>
      <c r="E91" s="254"/>
      <c r="F91" s="254"/>
      <c r="G91" s="254"/>
      <c r="H91" s="254"/>
      <c r="I91" s="254"/>
      <c r="J91" s="254"/>
      <c r="K91" s="252"/>
      <c r="L91" s="254"/>
      <c r="M91" s="25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1" t="s">
        <v>238</v>
      </c>
      <c r="B1" s="461"/>
      <c r="C1" s="461"/>
      <c r="D1" s="461"/>
      <c r="E1" s="461"/>
      <c r="F1" s="461"/>
      <c r="G1" s="461"/>
      <c r="M1" s="22"/>
      <c r="N1" t="s">
        <v>209</v>
      </c>
      <c r="O1" s="172"/>
      <c r="P1" s="67"/>
      <c r="Q1" s="175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4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33</v>
      </c>
      <c r="I3" s="331" t="s">
        <v>0</v>
      </c>
      <c r="J3" s="17">
        <v>169158</v>
      </c>
      <c r="K3" s="20">
        <v>1</v>
      </c>
      <c r="L3" s="5">
        <f>SUM(H3)</f>
        <v>33</v>
      </c>
      <c r="M3" s="331" t="s">
        <v>0</v>
      </c>
      <c r="N3" s="17">
        <f>SUM(J3)</f>
        <v>169158</v>
      </c>
      <c r="O3" s="5">
        <f>SUM(H3)</f>
        <v>33</v>
      </c>
      <c r="P3" s="331" t="s">
        <v>0</v>
      </c>
      <c r="Q3" s="138">
        <v>145631</v>
      </c>
    </row>
    <row r="4" spans="8:17" ht="13.5" customHeight="1">
      <c r="H4" s="5">
        <v>26</v>
      </c>
      <c r="I4" s="331" t="s">
        <v>43</v>
      </c>
      <c r="J4" s="231">
        <v>141100</v>
      </c>
      <c r="K4" s="20">
        <v>2</v>
      </c>
      <c r="L4" s="5">
        <f aca="true" t="shared" si="0" ref="L4:L12">SUM(H4)</f>
        <v>26</v>
      </c>
      <c r="M4" s="331" t="s">
        <v>43</v>
      </c>
      <c r="N4" s="17">
        <f aca="true" t="shared" si="1" ref="N4:N12">SUM(J4)</f>
        <v>141100</v>
      </c>
      <c r="O4" s="5">
        <f aca="true" t="shared" si="2" ref="O4:O12">SUM(H4)</f>
        <v>26</v>
      </c>
      <c r="P4" s="331" t="s">
        <v>43</v>
      </c>
      <c r="Q4" s="138">
        <v>157498</v>
      </c>
    </row>
    <row r="5" spans="8:19" ht="13.5" customHeight="1">
      <c r="H5" s="5">
        <v>16</v>
      </c>
      <c r="I5" s="331" t="s">
        <v>3</v>
      </c>
      <c r="J5" s="17">
        <v>113298</v>
      </c>
      <c r="K5" s="20">
        <v>3</v>
      </c>
      <c r="L5" s="5">
        <f t="shared" si="0"/>
        <v>16</v>
      </c>
      <c r="M5" s="331" t="s">
        <v>3</v>
      </c>
      <c r="N5" s="17">
        <f t="shared" si="1"/>
        <v>113298</v>
      </c>
      <c r="O5" s="5">
        <f t="shared" si="2"/>
        <v>16</v>
      </c>
      <c r="P5" s="331" t="s">
        <v>3</v>
      </c>
      <c r="Q5" s="138">
        <v>136827</v>
      </c>
      <c r="S5" s="67"/>
    </row>
    <row r="6" spans="8:17" ht="13.5" customHeight="1">
      <c r="H6" s="5">
        <v>34</v>
      </c>
      <c r="I6" s="331" t="s">
        <v>1</v>
      </c>
      <c r="J6" s="17">
        <v>46319</v>
      </c>
      <c r="K6" s="20">
        <v>4</v>
      </c>
      <c r="L6" s="5">
        <f t="shared" si="0"/>
        <v>34</v>
      </c>
      <c r="M6" s="331" t="s">
        <v>1</v>
      </c>
      <c r="N6" s="17">
        <f t="shared" si="1"/>
        <v>46319</v>
      </c>
      <c r="O6" s="5">
        <f t="shared" si="2"/>
        <v>34</v>
      </c>
      <c r="P6" s="331" t="s">
        <v>1</v>
      </c>
      <c r="Q6" s="138">
        <v>43964</v>
      </c>
    </row>
    <row r="7" spans="8:17" ht="13.5" customHeight="1">
      <c r="H7" s="5">
        <v>13</v>
      </c>
      <c r="I7" s="331" t="s">
        <v>7</v>
      </c>
      <c r="J7" s="17">
        <v>46231</v>
      </c>
      <c r="K7" s="20">
        <v>5</v>
      </c>
      <c r="L7" s="5">
        <f t="shared" si="0"/>
        <v>13</v>
      </c>
      <c r="M7" s="331" t="s">
        <v>7</v>
      </c>
      <c r="N7" s="17">
        <f t="shared" si="1"/>
        <v>46231</v>
      </c>
      <c r="O7" s="5">
        <f t="shared" si="2"/>
        <v>13</v>
      </c>
      <c r="P7" s="331" t="s">
        <v>7</v>
      </c>
      <c r="Q7" s="138">
        <v>32228</v>
      </c>
    </row>
    <row r="8" spans="8:17" ht="13.5" customHeight="1">
      <c r="H8" s="131">
        <v>40</v>
      </c>
      <c r="I8" s="332" t="s">
        <v>167</v>
      </c>
      <c r="J8" s="17">
        <v>44684</v>
      </c>
      <c r="K8" s="20">
        <v>6</v>
      </c>
      <c r="L8" s="5">
        <f t="shared" si="0"/>
        <v>40</v>
      </c>
      <c r="M8" s="332" t="s">
        <v>167</v>
      </c>
      <c r="N8" s="17">
        <f t="shared" si="1"/>
        <v>44684</v>
      </c>
      <c r="O8" s="5">
        <f t="shared" si="2"/>
        <v>40</v>
      </c>
      <c r="P8" s="332" t="s">
        <v>167</v>
      </c>
      <c r="Q8" s="138">
        <v>40859</v>
      </c>
    </row>
    <row r="9" spans="8:17" ht="13.5" customHeight="1">
      <c r="H9" s="5">
        <v>3</v>
      </c>
      <c r="I9" s="331" t="s">
        <v>22</v>
      </c>
      <c r="J9" s="17">
        <v>35706</v>
      </c>
      <c r="K9" s="20">
        <v>7</v>
      </c>
      <c r="L9" s="5">
        <f t="shared" si="0"/>
        <v>3</v>
      </c>
      <c r="M9" s="331" t="s">
        <v>22</v>
      </c>
      <c r="N9" s="17">
        <f t="shared" si="1"/>
        <v>35706</v>
      </c>
      <c r="O9" s="5">
        <f t="shared" si="2"/>
        <v>3</v>
      </c>
      <c r="P9" s="331" t="s">
        <v>22</v>
      </c>
      <c r="Q9" s="138">
        <v>31564</v>
      </c>
    </row>
    <row r="10" spans="8:17" ht="13.5" customHeight="1">
      <c r="H10" s="5">
        <v>36</v>
      </c>
      <c r="I10" s="331" t="s">
        <v>5</v>
      </c>
      <c r="J10" s="17">
        <v>35677</v>
      </c>
      <c r="K10" s="20">
        <v>8</v>
      </c>
      <c r="L10" s="5">
        <f t="shared" si="0"/>
        <v>36</v>
      </c>
      <c r="M10" s="331" t="s">
        <v>5</v>
      </c>
      <c r="N10" s="17">
        <f t="shared" si="1"/>
        <v>35677</v>
      </c>
      <c r="O10" s="5">
        <f t="shared" si="2"/>
        <v>36</v>
      </c>
      <c r="P10" s="331" t="s">
        <v>5</v>
      </c>
      <c r="Q10" s="138">
        <v>28763</v>
      </c>
    </row>
    <row r="11" spans="8:17" ht="13.5" customHeight="1">
      <c r="H11" s="5">
        <v>24</v>
      </c>
      <c r="I11" s="331" t="s">
        <v>41</v>
      </c>
      <c r="J11" s="17">
        <v>30722</v>
      </c>
      <c r="K11" s="20">
        <v>9</v>
      </c>
      <c r="L11" s="5">
        <f t="shared" si="0"/>
        <v>24</v>
      </c>
      <c r="M11" s="331" t="s">
        <v>41</v>
      </c>
      <c r="N11" s="17">
        <f t="shared" si="1"/>
        <v>30722</v>
      </c>
      <c r="O11" s="5">
        <f t="shared" si="2"/>
        <v>24</v>
      </c>
      <c r="P11" s="331" t="s">
        <v>41</v>
      </c>
      <c r="Q11" s="138">
        <v>24285</v>
      </c>
    </row>
    <row r="12" spans="8:17" ht="13.5" customHeight="1" thickBot="1">
      <c r="H12" s="383">
        <v>17</v>
      </c>
      <c r="I12" s="336" t="s">
        <v>34</v>
      </c>
      <c r="J12" s="384">
        <v>30686</v>
      </c>
      <c r="K12" s="21">
        <v>10</v>
      </c>
      <c r="L12" s="5">
        <f t="shared" si="0"/>
        <v>17</v>
      </c>
      <c r="M12" s="336" t="s">
        <v>34</v>
      </c>
      <c r="N12" s="17">
        <f t="shared" si="1"/>
        <v>30686</v>
      </c>
      <c r="O12" s="5">
        <f t="shared" si="2"/>
        <v>17</v>
      </c>
      <c r="P12" s="336" t="s">
        <v>34</v>
      </c>
      <c r="Q12" s="138">
        <v>27722</v>
      </c>
    </row>
    <row r="13" spans="8:17" ht="13.5" customHeight="1">
      <c r="H13" s="379">
        <v>31</v>
      </c>
      <c r="I13" s="381" t="s">
        <v>114</v>
      </c>
      <c r="J13" s="382">
        <v>29497</v>
      </c>
      <c r="K13" s="162"/>
      <c r="L13" s="125"/>
      <c r="M13" s="125"/>
      <c r="N13" s="163"/>
      <c r="O13" s="1"/>
      <c r="P13" s="240" t="s">
        <v>112</v>
      </c>
      <c r="Q13" s="138">
        <v>842591</v>
      </c>
    </row>
    <row r="14" spans="2:15" ht="13.5" customHeight="1">
      <c r="B14" s="26"/>
      <c r="H14" s="5">
        <v>25</v>
      </c>
      <c r="I14" s="331" t="s">
        <v>42</v>
      </c>
      <c r="J14" s="17">
        <v>26403</v>
      </c>
      <c r="K14" s="162"/>
      <c r="L14" s="33"/>
      <c r="N14" t="s">
        <v>89</v>
      </c>
      <c r="O14"/>
    </row>
    <row r="15" spans="8:17" ht="13.5" customHeight="1">
      <c r="H15" s="5">
        <v>38</v>
      </c>
      <c r="I15" s="331" t="s">
        <v>52</v>
      </c>
      <c r="J15" s="17">
        <v>24729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31" t="s">
        <v>6</v>
      </c>
      <c r="J16" s="17">
        <v>19733</v>
      </c>
      <c r="K16" s="162"/>
      <c r="L16" s="5">
        <f>SUM(L3)</f>
        <v>33</v>
      </c>
      <c r="M16" s="17">
        <f>SUM(N3)</f>
        <v>169158</v>
      </c>
      <c r="N16" s="331" t="s">
        <v>0</v>
      </c>
      <c r="O16" s="5">
        <f>SUM(O3)</f>
        <v>33</v>
      </c>
      <c r="P16" s="17">
        <f>SUM(M16)</f>
        <v>169158</v>
      </c>
      <c r="Q16" s="137">
        <v>153243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1" t="s">
        <v>32</v>
      </c>
      <c r="J17" s="17">
        <v>16286</v>
      </c>
      <c r="K17" s="162"/>
      <c r="L17" s="5">
        <f aca="true" t="shared" si="3" ref="L17:L25">SUM(L4)</f>
        <v>26</v>
      </c>
      <c r="M17" s="17">
        <f aca="true" t="shared" si="4" ref="M17:M25">SUM(N4)</f>
        <v>141100</v>
      </c>
      <c r="N17" s="331" t="s">
        <v>43</v>
      </c>
      <c r="O17" s="5">
        <f aca="true" t="shared" si="5" ref="O17:O25">SUM(O4)</f>
        <v>26</v>
      </c>
      <c r="P17" s="17">
        <f aca="true" t="shared" si="6" ref="P17:P25">SUM(M17)</f>
        <v>141100</v>
      </c>
      <c r="Q17" s="137">
        <v>140385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9</v>
      </c>
      <c r="I18" s="331" t="s">
        <v>28</v>
      </c>
      <c r="J18" s="17">
        <v>9374</v>
      </c>
      <c r="K18" s="162"/>
      <c r="L18" s="5">
        <f t="shared" si="3"/>
        <v>16</v>
      </c>
      <c r="M18" s="17">
        <f t="shared" si="4"/>
        <v>113298</v>
      </c>
      <c r="N18" s="331" t="s">
        <v>3</v>
      </c>
      <c r="O18" s="5">
        <f t="shared" si="5"/>
        <v>16</v>
      </c>
      <c r="P18" s="17">
        <f t="shared" si="6"/>
        <v>113298</v>
      </c>
      <c r="Q18" s="137">
        <v>117807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1</v>
      </c>
      <c r="I19" s="331" t="s">
        <v>4</v>
      </c>
      <c r="J19" s="17">
        <v>6069</v>
      </c>
      <c r="L19" s="5">
        <f t="shared" si="3"/>
        <v>34</v>
      </c>
      <c r="M19" s="17">
        <f t="shared" si="4"/>
        <v>46319</v>
      </c>
      <c r="N19" s="331" t="s">
        <v>1</v>
      </c>
      <c r="O19" s="5">
        <f t="shared" si="5"/>
        <v>34</v>
      </c>
      <c r="P19" s="17">
        <f t="shared" si="6"/>
        <v>46319</v>
      </c>
      <c r="Q19" s="137">
        <v>43946</v>
      </c>
      <c r="R19" s="126"/>
      <c r="S19" s="208"/>
    </row>
    <row r="20" spans="2:19" ht="13.5" customHeight="1">
      <c r="B20" s="25"/>
      <c r="C20" s="19"/>
      <c r="D20" s="1"/>
      <c r="E20" s="24"/>
      <c r="F20" s="1"/>
      <c r="G20" s="1"/>
      <c r="H20" s="5">
        <v>22</v>
      </c>
      <c r="I20" s="331" t="s">
        <v>39</v>
      </c>
      <c r="J20" s="17">
        <v>5949</v>
      </c>
      <c r="L20" s="5">
        <f t="shared" si="3"/>
        <v>13</v>
      </c>
      <c r="M20" s="17">
        <f t="shared" si="4"/>
        <v>46231</v>
      </c>
      <c r="N20" s="331" t="s">
        <v>7</v>
      </c>
      <c r="O20" s="5">
        <f t="shared" si="5"/>
        <v>13</v>
      </c>
      <c r="P20" s="17">
        <f t="shared" si="6"/>
        <v>46231</v>
      </c>
      <c r="Q20" s="137">
        <v>38742</v>
      </c>
      <c r="R20" s="126"/>
      <c r="S20" s="208"/>
    </row>
    <row r="21" spans="2:19" ht="13.5" customHeight="1">
      <c r="B21" s="25"/>
      <c r="C21" s="19"/>
      <c r="D21" s="1"/>
      <c r="E21" s="24"/>
      <c r="F21" s="1"/>
      <c r="H21" s="5">
        <v>37</v>
      </c>
      <c r="I21" s="331" t="s">
        <v>51</v>
      </c>
      <c r="J21" s="17">
        <v>4692</v>
      </c>
      <c r="L21" s="5">
        <f t="shared" si="3"/>
        <v>40</v>
      </c>
      <c r="M21" s="17">
        <f t="shared" si="4"/>
        <v>44684</v>
      </c>
      <c r="N21" s="332" t="s">
        <v>167</v>
      </c>
      <c r="O21" s="5">
        <f t="shared" si="5"/>
        <v>40</v>
      </c>
      <c r="P21" s="17">
        <f t="shared" si="6"/>
        <v>44684</v>
      </c>
      <c r="Q21" s="137">
        <v>42587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31" t="s">
        <v>33</v>
      </c>
      <c r="J22" s="17">
        <v>4579</v>
      </c>
      <c r="K22" s="19"/>
      <c r="L22" s="5">
        <f t="shared" si="3"/>
        <v>3</v>
      </c>
      <c r="M22" s="17">
        <f t="shared" si="4"/>
        <v>35706</v>
      </c>
      <c r="N22" s="331" t="s">
        <v>22</v>
      </c>
      <c r="O22" s="5">
        <f t="shared" si="5"/>
        <v>3</v>
      </c>
      <c r="P22" s="17">
        <f t="shared" si="6"/>
        <v>35706</v>
      </c>
      <c r="Q22" s="137">
        <v>15784</v>
      </c>
      <c r="R22" s="126"/>
    </row>
    <row r="23" spans="2:19" ht="13.5" customHeight="1">
      <c r="B23" s="25"/>
      <c r="C23" s="19"/>
      <c r="D23" s="1"/>
      <c r="E23" s="24"/>
      <c r="F23" s="1"/>
      <c r="H23" s="5">
        <v>12</v>
      </c>
      <c r="I23" s="331" t="s">
        <v>31</v>
      </c>
      <c r="J23" s="17">
        <v>4285</v>
      </c>
      <c r="K23" s="19"/>
      <c r="L23" s="5">
        <f t="shared" si="3"/>
        <v>36</v>
      </c>
      <c r="M23" s="17">
        <f t="shared" si="4"/>
        <v>35677</v>
      </c>
      <c r="N23" s="331" t="s">
        <v>5</v>
      </c>
      <c r="O23" s="5">
        <f t="shared" si="5"/>
        <v>36</v>
      </c>
      <c r="P23" s="17">
        <f t="shared" si="6"/>
        <v>35677</v>
      </c>
      <c r="Q23" s="137">
        <v>35520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21</v>
      </c>
      <c r="I24" s="331" t="s">
        <v>38</v>
      </c>
      <c r="J24" s="17">
        <v>4253</v>
      </c>
      <c r="K24" s="19"/>
      <c r="L24" s="5">
        <f t="shared" si="3"/>
        <v>24</v>
      </c>
      <c r="M24" s="17">
        <f t="shared" si="4"/>
        <v>30722</v>
      </c>
      <c r="N24" s="331" t="s">
        <v>41</v>
      </c>
      <c r="O24" s="5">
        <f t="shared" si="5"/>
        <v>24</v>
      </c>
      <c r="P24" s="17">
        <f t="shared" si="6"/>
        <v>30722</v>
      </c>
      <c r="Q24" s="137">
        <v>28100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39</v>
      </c>
      <c r="I25" s="331" t="s">
        <v>53</v>
      </c>
      <c r="J25" s="17">
        <v>3437</v>
      </c>
      <c r="K25" s="19"/>
      <c r="L25" s="18">
        <f t="shared" si="3"/>
        <v>17</v>
      </c>
      <c r="M25" s="185">
        <f t="shared" si="4"/>
        <v>30686</v>
      </c>
      <c r="N25" s="336" t="s">
        <v>34</v>
      </c>
      <c r="O25" s="18">
        <f t="shared" si="5"/>
        <v>17</v>
      </c>
      <c r="P25" s="185">
        <f t="shared" si="6"/>
        <v>30686</v>
      </c>
      <c r="Q25" s="137">
        <v>28635</v>
      </c>
      <c r="R25" s="212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30</v>
      </c>
      <c r="I26" s="331" t="s">
        <v>47</v>
      </c>
      <c r="J26" s="17">
        <v>2783</v>
      </c>
      <c r="K26" s="19"/>
      <c r="L26" s="186"/>
      <c r="M26" s="333">
        <f>SUM(J43-(M16+M17+M18+M19+M20+M21+M22+M23+M24+M25))</f>
        <v>175124</v>
      </c>
      <c r="N26" s="334" t="s">
        <v>59</v>
      </c>
      <c r="O26" s="187"/>
      <c r="P26" s="333">
        <f>SUM(M26)</f>
        <v>175124</v>
      </c>
      <c r="Q26" s="333">
        <f>SUM(R26-(Q16+Q17+Q18+Q19+Q20+Q21+Q22+Q23+Q24+Q25))</f>
        <v>170861</v>
      </c>
      <c r="R26" s="385">
        <v>815610</v>
      </c>
      <c r="T26" s="35"/>
    </row>
    <row r="27" spans="8:16" ht="13.5" customHeight="1">
      <c r="H27" s="5">
        <v>35</v>
      </c>
      <c r="I27" s="331" t="s">
        <v>50</v>
      </c>
      <c r="J27" s="17">
        <v>2356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20</v>
      </c>
      <c r="I28" s="331" t="s">
        <v>37</v>
      </c>
      <c r="J28" s="17">
        <v>2104</v>
      </c>
      <c r="K28" s="19"/>
      <c r="M28" s="138">
        <f>SUM(Q3)</f>
        <v>145631</v>
      </c>
      <c r="N28" s="331" t="s">
        <v>0</v>
      </c>
      <c r="O28" s="5">
        <f>SUM(L3)</f>
        <v>33</v>
      </c>
      <c r="P28" s="138">
        <f>SUM(Q3)</f>
        <v>145631</v>
      </c>
    </row>
    <row r="29" spans="8:16" ht="13.5" customHeight="1">
      <c r="H29" s="5">
        <v>19</v>
      </c>
      <c r="I29" s="331" t="s">
        <v>36</v>
      </c>
      <c r="J29" s="17">
        <v>1404</v>
      </c>
      <c r="K29" s="19"/>
      <c r="M29" s="138">
        <f aca="true" t="shared" si="7" ref="M29:M37">SUM(Q4)</f>
        <v>157498</v>
      </c>
      <c r="N29" s="331" t="s">
        <v>43</v>
      </c>
      <c r="O29" s="5">
        <f aca="true" t="shared" si="8" ref="O29:O37">SUM(L4)</f>
        <v>26</v>
      </c>
      <c r="P29" s="138">
        <f aca="true" t="shared" si="9" ref="P29:P37">SUM(Q4)</f>
        <v>157498</v>
      </c>
    </row>
    <row r="30" spans="8:16" ht="13.5" customHeight="1">
      <c r="H30" s="5">
        <v>4</v>
      </c>
      <c r="I30" s="331" t="s">
        <v>23</v>
      </c>
      <c r="J30" s="231">
        <v>1398</v>
      </c>
      <c r="K30" s="19"/>
      <c r="M30" s="138">
        <f t="shared" si="7"/>
        <v>136827</v>
      </c>
      <c r="N30" s="331" t="s">
        <v>3</v>
      </c>
      <c r="O30" s="5">
        <f t="shared" si="8"/>
        <v>16</v>
      </c>
      <c r="P30" s="138">
        <f t="shared" si="9"/>
        <v>136827</v>
      </c>
    </row>
    <row r="31" spans="8:16" ht="13.5" customHeight="1">
      <c r="H31" s="5">
        <v>29</v>
      </c>
      <c r="I31" s="331" t="s">
        <v>46</v>
      </c>
      <c r="J31" s="17">
        <v>1345</v>
      </c>
      <c r="K31" s="19"/>
      <c r="M31" s="138">
        <f t="shared" si="7"/>
        <v>43964</v>
      </c>
      <c r="N31" s="331" t="s">
        <v>1</v>
      </c>
      <c r="O31" s="5">
        <f t="shared" si="8"/>
        <v>34</v>
      </c>
      <c r="P31" s="138">
        <f t="shared" si="9"/>
        <v>43964</v>
      </c>
    </row>
    <row r="32" spans="8:19" ht="13.5" customHeight="1">
      <c r="H32" s="5">
        <v>18</v>
      </c>
      <c r="I32" s="331" t="s">
        <v>35</v>
      </c>
      <c r="J32" s="17">
        <v>1086</v>
      </c>
      <c r="K32" s="19"/>
      <c r="M32" s="138">
        <f t="shared" si="7"/>
        <v>32228</v>
      </c>
      <c r="N32" s="331" t="s">
        <v>7</v>
      </c>
      <c r="O32" s="5">
        <f t="shared" si="8"/>
        <v>13</v>
      </c>
      <c r="P32" s="138">
        <f t="shared" si="9"/>
        <v>32228</v>
      </c>
      <c r="S32" s="14"/>
    </row>
    <row r="33" spans="8:20" ht="13.5" customHeight="1">
      <c r="H33" s="5">
        <v>10</v>
      </c>
      <c r="I33" s="331" t="s">
        <v>29</v>
      </c>
      <c r="J33" s="17">
        <v>859</v>
      </c>
      <c r="K33" s="19"/>
      <c r="M33" s="138">
        <f t="shared" si="7"/>
        <v>40859</v>
      </c>
      <c r="N33" s="332" t="s">
        <v>167</v>
      </c>
      <c r="O33" s="5">
        <f t="shared" si="8"/>
        <v>40</v>
      </c>
      <c r="P33" s="138">
        <f t="shared" si="9"/>
        <v>40859</v>
      </c>
      <c r="S33" s="35"/>
      <c r="T33" s="35"/>
    </row>
    <row r="34" spans="8:20" ht="13.5" customHeight="1">
      <c r="H34" s="5">
        <v>6</v>
      </c>
      <c r="I34" s="331" t="s">
        <v>25</v>
      </c>
      <c r="J34" s="17">
        <v>805</v>
      </c>
      <c r="K34" s="19"/>
      <c r="M34" s="138">
        <f t="shared" si="7"/>
        <v>31564</v>
      </c>
      <c r="N34" s="331" t="s">
        <v>22</v>
      </c>
      <c r="O34" s="5">
        <f t="shared" si="8"/>
        <v>3</v>
      </c>
      <c r="P34" s="138">
        <f t="shared" si="9"/>
        <v>31564</v>
      </c>
      <c r="S34" s="35"/>
      <c r="T34" s="35"/>
    </row>
    <row r="35" spans="8:19" ht="13.5" customHeight="1">
      <c r="H35" s="5">
        <v>23</v>
      </c>
      <c r="I35" s="331" t="s">
        <v>40</v>
      </c>
      <c r="J35" s="17">
        <v>473</v>
      </c>
      <c r="K35" s="19"/>
      <c r="M35" s="138">
        <f t="shared" si="7"/>
        <v>28763</v>
      </c>
      <c r="N35" s="331" t="s">
        <v>5</v>
      </c>
      <c r="O35" s="5">
        <f t="shared" si="8"/>
        <v>36</v>
      </c>
      <c r="P35" s="138">
        <f t="shared" si="9"/>
        <v>28763</v>
      </c>
      <c r="S35" s="35"/>
    </row>
    <row r="36" spans="8:19" ht="13.5" customHeight="1">
      <c r="H36" s="5">
        <v>28</v>
      </c>
      <c r="I36" s="331" t="s">
        <v>45</v>
      </c>
      <c r="J36" s="17">
        <v>338</v>
      </c>
      <c r="K36" s="19"/>
      <c r="M36" s="138">
        <f t="shared" si="7"/>
        <v>24285</v>
      </c>
      <c r="N36" s="331" t="s">
        <v>41</v>
      </c>
      <c r="O36" s="5">
        <f t="shared" si="8"/>
        <v>24</v>
      </c>
      <c r="P36" s="138">
        <f t="shared" si="9"/>
        <v>24285</v>
      </c>
      <c r="S36" s="35"/>
    </row>
    <row r="37" spans="8:19" ht="13.5" customHeight="1" thickBot="1">
      <c r="H37" s="5">
        <v>32</v>
      </c>
      <c r="I37" s="331" t="s">
        <v>49</v>
      </c>
      <c r="J37" s="17">
        <v>326</v>
      </c>
      <c r="K37" s="19"/>
      <c r="M37" s="184">
        <f t="shared" si="7"/>
        <v>27722</v>
      </c>
      <c r="N37" s="336" t="s">
        <v>34</v>
      </c>
      <c r="O37" s="18">
        <f t="shared" si="8"/>
        <v>17</v>
      </c>
      <c r="P37" s="184">
        <f t="shared" si="9"/>
        <v>27722</v>
      </c>
      <c r="S37" s="35"/>
    </row>
    <row r="38" spans="7:21" ht="13.5" customHeight="1">
      <c r="G38" s="23"/>
      <c r="H38" s="5">
        <v>27</v>
      </c>
      <c r="I38" s="331" t="s">
        <v>44</v>
      </c>
      <c r="J38" s="17">
        <v>284</v>
      </c>
      <c r="K38" s="19"/>
      <c r="M38" s="433">
        <f>SUM(Q13-(Q3+Q4+Q5+Q6+Q7+Q8+Q9+Q10+Q11+Q12))</f>
        <v>173250</v>
      </c>
      <c r="N38" s="5" t="s">
        <v>59</v>
      </c>
      <c r="O38" s="434"/>
      <c r="P38" s="202">
        <f>SUM(M38)</f>
        <v>173250</v>
      </c>
      <c r="U38" s="35"/>
    </row>
    <row r="39" spans="8:16" ht="13.5" customHeight="1">
      <c r="H39" s="5">
        <v>11</v>
      </c>
      <c r="I39" s="331" t="s">
        <v>30</v>
      </c>
      <c r="J39" s="17">
        <v>220</v>
      </c>
      <c r="K39" s="19"/>
      <c r="P39" s="35"/>
    </row>
    <row r="40" spans="8:11" ht="13.5" customHeight="1">
      <c r="H40" s="5">
        <v>5</v>
      </c>
      <c r="I40" s="331" t="s">
        <v>24</v>
      </c>
      <c r="J40" s="139">
        <v>36</v>
      </c>
      <c r="K40" s="19"/>
    </row>
    <row r="41" spans="8:11" ht="13.5" customHeight="1">
      <c r="H41" s="5">
        <v>7</v>
      </c>
      <c r="I41" s="331" t="s">
        <v>26</v>
      </c>
      <c r="J41" s="17">
        <v>21</v>
      </c>
      <c r="K41" s="19"/>
    </row>
    <row r="42" spans="8:11" ht="13.5" customHeight="1">
      <c r="H42" s="5">
        <v>8</v>
      </c>
      <c r="I42" s="331" t="s">
        <v>27</v>
      </c>
      <c r="J42" s="231">
        <v>0</v>
      </c>
      <c r="K42" s="19"/>
    </row>
    <row r="43" spans="8:10" ht="13.5" customHeight="1">
      <c r="H43" s="1"/>
      <c r="I43" s="40" t="s">
        <v>179</v>
      </c>
      <c r="J43" s="157">
        <f>SUM(J3:J42)</f>
        <v>868705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209</v>
      </c>
      <c r="D52" s="85" t="s">
        <v>195</v>
      </c>
      <c r="E52" s="31" t="s">
        <v>57</v>
      </c>
      <c r="F52" s="30" t="s">
        <v>56</v>
      </c>
      <c r="G52" s="30" t="s">
        <v>54</v>
      </c>
      <c r="I52" s="338"/>
    </row>
    <row r="53" spans="1:9" ht="13.5" customHeight="1">
      <c r="A53" s="13">
        <v>1</v>
      </c>
      <c r="B53" s="331" t="s">
        <v>0</v>
      </c>
      <c r="C53" s="17">
        <f aca="true" t="shared" si="10" ref="C53:C62">SUM(J3)</f>
        <v>169158</v>
      </c>
      <c r="D53" s="139">
        <f aca="true" t="shared" si="11" ref="D53:D62">SUM(Q3)</f>
        <v>145631</v>
      </c>
      <c r="E53" s="135">
        <f aca="true" t="shared" si="12" ref="E53:E62">SUM(P16/Q16*100)</f>
        <v>110.38546622031676</v>
      </c>
      <c r="F53" s="27">
        <f aca="true" t="shared" si="13" ref="F53:F63">SUM(C53/D53*100)</f>
        <v>116.15521420576663</v>
      </c>
      <c r="G53" s="28"/>
      <c r="I53" s="338"/>
    </row>
    <row r="54" spans="1:9" ht="13.5" customHeight="1">
      <c r="A54" s="13">
        <v>2</v>
      </c>
      <c r="B54" s="331" t="s">
        <v>43</v>
      </c>
      <c r="C54" s="17">
        <f t="shared" si="10"/>
        <v>141100</v>
      </c>
      <c r="D54" s="139">
        <f t="shared" si="11"/>
        <v>157498</v>
      </c>
      <c r="E54" s="135">
        <f t="shared" si="12"/>
        <v>100.50931367311323</v>
      </c>
      <c r="F54" s="27">
        <f t="shared" si="13"/>
        <v>89.58843921827578</v>
      </c>
      <c r="G54" s="28"/>
      <c r="I54" s="338"/>
    </row>
    <row r="55" spans="1:9" ht="13.5" customHeight="1">
      <c r="A55" s="13">
        <v>3</v>
      </c>
      <c r="B55" s="331" t="s">
        <v>3</v>
      </c>
      <c r="C55" s="17">
        <f t="shared" si="10"/>
        <v>113298</v>
      </c>
      <c r="D55" s="139">
        <f t="shared" si="11"/>
        <v>136827</v>
      </c>
      <c r="E55" s="135">
        <f t="shared" si="12"/>
        <v>96.17255341363416</v>
      </c>
      <c r="F55" s="27">
        <f t="shared" si="13"/>
        <v>82.80383257690367</v>
      </c>
      <c r="G55" s="28"/>
      <c r="I55" s="338"/>
    </row>
    <row r="56" spans="1:9" ht="13.5" customHeight="1">
      <c r="A56" s="13">
        <v>4</v>
      </c>
      <c r="B56" s="331" t="s">
        <v>1</v>
      </c>
      <c r="C56" s="17">
        <f t="shared" si="10"/>
        <v>46319</v>
      </c>
      <c r="D56" s="139">
        <f t="shared" si="11"/>
        <v>43964</v>
      </c>
      <c r="E56" s="135">
        <f t="shared" si="12"/>
        <v>105.39980885632367</v>
      </c>
      <c r="F56" s="27">
        <f t="shared" si="13"/>
        <v>105.3566554453644</v>
      </c>
      <c r="G56" s="28"/>
      <c r="I56" s="338"/>
    </row>
    <row r="57" spans="1:16" ht="13.5" customHeight="1">
      <c r="A57" s="13">
        <v>5</v>
      </c>
      <c r="B57" s="331" t="s">
        <v>7</v>
      </c>
      <c r="C57" s="17">
        <f t="shared" si="10"/>
        <v>46231</v>
      </c>
      <c r="D57" s="139">
        <f t="shared" si="11"/>
        <v>32228</v>
      </c>
      <c r="E57" s="135">
        <f t="shared" si="12"/>
        <v>119.33044241391771</v>
      </c>
      <c r="F57" s="27">
        <f t="shared" si="13"/>
        <v>143.44979520913492</v>
      </c>
      <c r="G57" s="28"/>
      <c r="I57" s="338"/>
      <c r="P57" s="35"/>
    </row>
    <row r="58" spans="1:7" ht="13.5" customHeight="1">
      <c r="A58" s="13">
        <v>6</v>
      </c>
      <c r="B58" s="332" t="s">
        <v>167</v>
      </c>
      <c r="C58" s="17">
        <f t="shared" si="10"/>
        <v>44684</v>
      </c>
      <c r="D58" s="139">
        <f t="shared" si="11"/>
        <v>40859</v>
      </c>
      <c r="E58" s="135">
        <f t="shared" si="12"/>
        <v>104.92403785192666</v>
      </c>
      <c r="F58" s="27">
        <f t="shared" si="13"/>
        <v>109.36146259086127</v>
      </c>
      <c r="G58" s="28"/>
    </row>
    <row r="59" spans="1:7" ht="13.5" customHeight="1">
      <c r="A59" s="13">
        <v>7</v>
      </c>
      <c r="B59" s="331" t="s">
        <v>22</v>
      </c>
      <c r="C59" s="17">
        <f t="shared" si="10"/>
        <v>35706</v>
      </c>
      <c r="D59" s="139">
        <f t="shared" si="11"/>
        <v>31564</v>
      </c>
      <c r="E59" s="135">
        <f t="shared" si="12"/>
        <v>226.21642169285354</v>
      </c>
      <c r="F59" s="27">
        <f t="shared" si="13"/>
        <v>113.12254467114433</v>
      </c>
      <c r="G59" s="28"/>
    </row>
    <row r="60" spans="1:7" ht="13.5" customHeight="1">
      <c r="A60" s="13">
        <v>8</v>
      </c>
      <c r="B60" s="331" t="s">
        <v>5</v>
      </c>
      <c r="C60" s="17">
        <f t="shared" si="10"/>
        <v>35677</v>
      </c>
      <c r="D60" s="139">
        <f t="shared" si="11"/>
        <v>28763</v>
      </c>
      <c r="E60" s="135">
        <f t="shared" si="12"/>
        <v>100.44200450450451</v>
      </c>
      <c r="F60" s="27">
        <f t="shared" si="13"/>
        <v>124.03782637416126</v>
      </c>
      <c r="G60" s="28"/>
    </row>
    <row r="61" spans="1:7" ht="13.5" customHeight="1">
      <c r="A61" s="13">
        <v>9</v>
      </c>
      <c r="B61" s="331" t="s">
        <v>41</v>
      </c>
      <c r="C61" s="17">
        <f t="shared" si="10"/>
        <v>30722</v>
      </c>
      <c r="D61" s="139">
        <f t="shared" si="11"/>
        <v>24285</v>
      </c>
      <c r="E61" s="135">
        <f t="shared" si="12"/>
        <v>109.33096085409252</v>
      </c>
      <c r="F61" s="27">
        <f t="shared" si="13"/>
        <v>126.50607370805022</v>
      </c>
      <c r="G61" s="28"/>
    </row>
    <row r="62" spans="1:7" ht="13.5" customHeight="1" thickBot="1">
      <c r="A62" s="213">
        <v>10</v>
      </c>
      <c r="B62" s="336" t="s">
        <v>34</v>
      </c>
      <c r="C62" s="185">
        <f t="shared" si="10"/>
        <v>30686</v>
      </c>
      <c r="D62" s="214">
        <f t="shared" si="11"/>
        <v>27722</v>
      </c>
      <c r="E62" s="215">
        <f t="shared" si="12"/>
        <v>107.16256329666491</v>
      </c>
      <c r="F62" s="216">
        <f t="shared" si="13"/>
        <v>110.69186927350118</v>
      </c>
      <c r="G62" s="217"/>
    </row>
    <row r="63" spans="1:7" ht="13.5" customHeight="1" thickTop="1">
      <c r="A63" s="186"/>
      <c r="B63" s="218" t="s">
        <v>109</v>
      </c>
      <c r="C63" s="219">
        <f>SUM(J43)</f>
        <v>868705</v>
      </c>
      <c r="D63" s="219">
        <f>SUM(Q13)</f>
        <v>842591</v>
      </c>
      <c r="E63" s="220">
        <f>SUM(C63/R26*100)</f>
        <v>106.50985152217358</v>
      </c>
      <c r="F63" s="221">
        <f t="shared" si="13"/>
        <v>103.09924981396668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3" t="s">
        <v>209</v>
      </c>
      <c r="I2" s="131"/>
      <c r="J2" s="405" t="s">
        <v>202</v>
      </c>
      <c r="K2" s="5"/>
      <c r="L2" s="238" t="s">
        <v>195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6" t="s">
        <v>199</v>
      </c>
      <c r="I3" s="131"/>
      <c r="J3" s="244" t="s">
        <v>200</v>
      </c>
      <c r="K3" s="5"/>
      <c r="L3" s="402" t="s">
        <v>199</v>
      </c>
      <c r="M3" s="1"/>
      <c r="N3" s="142"/>
      <c r="O3" s="142"/>
      <c r="S3" s="33"/>
      <c r="T3" s="33"/>
      <c r="U3" s="33"/>
    </row>
    <row r="4" spans="8:21" ht="13.5">
      <c r="H4" s="60">
        <v>25859</v>
      </c>
      <c r="I4" s="131">
        <v>26</v>
      </c>
      <c r="J4" s="331" t="s">
        <v>43</v>
      </c>
      <c r="K4" s="189">
        <f>SUM(I4)</f>
        <v>26</v>
      </c>
      <c r="L4" s="344">
        <v>21055</v>
      </c>
      <c r="M4" s="63"/>
      <c r="N4" s="143"/>
      <c r="O4" s="143"/>
      <c r="S4" s="33"/>
      <c r="T4" s="33"/>
      <c r="U4" s="33"/>
    </row>
    <row r="5" spans="8:21" ht="13.5">
      <c r="H5" s="61">
        <v>18229</v>
      </c>
      <c r="I5" s="131">
        <v>33</v>
      </c>
      <c r="J5" s="331" t="s">
        <v>0</v>
      </c>
      <c r="K5" s="189">
        <f aca="true" t="shared" si="0" ref="K5:K13">SUM(I5)</f>
        <v>33</v>
      </c>
      <c r="L5" s="345">
        <v>12557</v>
      </c>
      <c r="M5" s="63"/>
      <c r="N5" s="143"/>
      <c r="O5" s="143"/>
      <c r="S5" s="33"/>
      <c r="T5" s="33"/>
      <c r="U5" s="33"/>
    </row>
    <row r="6" spans="8:21" ht="13.5">
      <c r="H6" s="61">
        <v>11842</v>
      </c>
      <c r="I6" s="131">
        <v>16</v>
      </c>
      <c r="J6" s="331" t="s">
        <v>3</v>
      </c>
      <c r="K6" s="189">
        <f t="shared" si="0"/>
        <v>16</v>
      </c>
      <c r="L6" s="345">
        <v>11892</v>
      </c>
      <c r="M6" s="63"/>
      <c r="N6" s="404"/>
      <c r="O6" s="143"/>
      <c r="S6" s="33"/>
      <c r="T6" s="33"/>
      <c r="U6" s="33"/>
    </row>
    <row r="7" spans="8:21" ht="13.5">
      <c r="H7" s="61">
        <v>6156</v>
      </c>
      <c r="I7" s="131">
        <v>17</v>
      </c>
      <c r="J7" s="331" t="s">
        <v>34</v>
      </c>
      <c r="K7" s="189">
        <f t="shared" si="0"/>
        <v>17</v>
      </c>
      <c r="L7" s="345">
        <v>2573</v>
      </c>
      <c r="M7" s="63"/>
      <c r="N7" s="143"/>
      <c r="O7" s="143"/>
      <c r="S7" s="33"/>
      <c r="T7" s="33"/>
      <c r="U7" s="33"/>
    </row>
    <row r="8" spans="8:21" ht="13.5">
      <c r="H8" s="140">
        <v>5624</v>
      </c>
      <c r="I8" s="131">
        <v>14</v>
      </c>
      <c r="J8" s="331" t="s">
        <v>32</v>
      </c>
      <c r="K8" s="189">
        <f t="shared" si="0"/>
        <v>14</v>
      </c>
      <c r="L8" s="345">
        <v>6845</v>
      </c>
      <c r="M8" s="63"/>
      <c r="N8" s="143"/>
      <c r="O8" s="143"/>
      <c r="S8" s="33"/>
      <c r="T8" s="33"/>
      <c r="U8" s="33"/>
    </row>
    <row r="9" spans="8:21" ht="13.5">
      <c r="H9" s="61">
        <v>5460</v>
      </c>
      <c r="I9" s="131">
        <v>38</v>
      </c>
      <c r="J9" s="331" t="s">
        <v>52</v>
      </c>
      <c r="K9" s="189">
        <f t="shared" si="0"/>
        <v>38</v>
      </c>
      <c r="L9" s="345">
        <v>5605</v>
      </c>
      <c r="M9" s="63"/>
      <c r="N9" s="143"/>
      <c r="O9" s="143"/>
      <c r="S9" s="33"/>
      <c r="T9" s="33"/>
      <c r="U9" s="33"/>
    </row>
    <row r="10" spans="8:21" ht="13.5">
      <c r="H10" s="140">
        <v>5123</v>
      </c>
      <c r="I10" s="232">
        <v>24</v>
      </c>
      <c r="J10" s="335" t="s">
        <v>41</v>
      </c>
      <c r="K10" s="189">
        <f t="shared" si="0"/>
        <v>24</v>
      </c>
      <c r="L10" s="345">
        <v>4417</v>
      </c>
      <c r="S10" s="33"/>
      <c r="T10" s="33"/>
      <c r="U10" s="33"/>
    </row>
    <row r="11" spans="8:21" ht="13.5">
      <c r="H11" s="60">
        <v>1834</v>
      </c>
      <c r="I11" s="430">
        <v>40</v>
      </c>
      <c r="J11" s="332" t="s">
        <v>2</v>
      </c>
      <c r="K11" s="189">
        <f t="shared" si="0"/>
        <v>40</v>
      </c>
      <c r="L11" s="345">
        <v>3143</v>
      </c>
      <c r="M11" s="63"/>
      <c r="N11" s="143"/>
      <c r="O11" s="143"/>
      <c r="S11" s="33"/>
      <c r="T11" s="33"/>
      <c r="U11" s="33"/>
    </row>
    <row r="12" spans="8:21" ht="13.5">
      <c r="H12" s="437">
        <v>1779</v>
      </c>
      <c r="I12" s="232">
        <v>36</v>
      </c>
      <c r="J12" s="335" t="s">
        <v>5</v>
      </c>
      <c r="K12" s="189">
        <f t="shared" si="0"/>
        <v>36</v>
      </c>
      <c r="L12" s="345">
        <v>2017</v>
      </c>
      <c r="M12" s="63"/>
      <c r="N12" s="143"/>
      <c r="O12" s="143"/>
      <c r="S12" s="33"/>
      <c r="T12" s="33"/>
      <c r="U12" s="33"/>
    </row>
    <row r="13" spans="8:21" ht="14.25" thickBot="1">
      <c r="H13" s="210">
        <v>1555</v>
      </c>
      <c r="I13" s="226">
        <v>25</v>
      </c>
      <c r="J13" s="336" t="s">
        <v>42</v>
      </c>
      <c r="K13" s="189">
        <f t="shared" si="0"/>
        <v>25</v>
      </c>
      <c r="L13" s="345">
        <v>1073</v>
      </c>
      <c r="M13" s="63"/>
      <c r="N13" s="143"/>
      <c r="O13" s="143"/>
      <c r="S13" s="33"/>
      <c r="T13" s="33"/>
      <c r="U13" s="33"/>
    </row>
    <row r="14" spans="8:21" ht="14.25" thickTop="1">
      <c r="H14" s="140">
        <v>1064</v>
      </c>
      <c r="I14" s="196">
        <v>37</v>
      </c>
      <c r="J14" s="381" t="s">
        <v>51</v>
      </c>
      <c r="K14" s="167" t="s">
        <v>9</v>
      </c>
      <c r="L14" s="346">
        <v>77567</v>
      </c>
      <c r="S14" s="33"/>
      <c r="T14" s="33"/>
      <c r="U14" s="33"/>
    </row>
    <row r="15" spans="8:21" ht="13.5">
      <c r="H15" s="140">
        <v>729</v>
      </c>
      <c r="I15" s="131">
        <v>34</v>
      </c>
      <c r="J15" s="331" t="s">
        <v>1</v>
      </c>
      <c r="K15" s="70"/>
      <c r="L15" s="1" t="s">
        <v>90</v>
      </c>
      <c r="M15" s="339" t="s">
        <v>180</v>
      </c>
      <c r="N15" s="59" t="s">
        <v>113</v>
      </c>
      <c r="S15" s="33"/>
      <c r="T15" s="33"/>
      <c r="U15" s="33"/>
    </row>
    <row r="16" spans="8:21" ht="13.5">
      <c r="H16" s="61">
        <v>680</v>
      </c>
      <c r="I16" s="131">
        <v>19</v>
      </c>
      <c r="J16" s="331" t="s">
        <v>36</v>
      </c>
      <c r="K16" s="189">
        <f>SUM(I4)</f>
        <v>26</v>
      </c>
      <c r="L16" s="331" t="s">
        <v>43</v>
      </c>
      <c r="M16" s="363">
        <v>25981</v>
      </c>
      <c r="N16" s="141">
        <f>SUM(H4)</f>
        <v>25859</v>
      </c>
      <c r="O16" s="63"/>
      <c r="P16" s="23"/>
      <c r="S16" s="33"/>
      <c r="T16" s="33"/>
      <c r="U16" s="33"/>
    </row>
    <row r="17" spans="8:21" ht="13.5">
      <c r="H17" s="140">
        <v>606</v>
      </c>
      <c r="I17" s="131">
        <v>18</v>
      </c>
      <c r="J17" s="331" t="s">
        <v>35</v>
      </c>
      <c r="K17" s="189">
        <f aca="true" t="shared" si="1" ref="K17:K25">SUM(I5)</f>
        <v>33</v>
      </c>
      <c r="L17" s="331" t="s">
        <v>0</v>
      </c>
      <c r="M17" s="364">
        <v>12522</v>
      </c>
      <c r="N17" s="141">
        <f aca="true" t="shared" si="2" ref="N17:N25">SUM(H5)</f>
        <v>18229</v>
      </c>
      <c r="O17" s="63"/>
      <c r="P17" s="23"/>
      <c r="S17" s="33"/>
      <c r="T17" s="33"/>
      <c r="U17" s="33"/>
    </row>
    <row r="18" spans="8:21" ht="13.5">
      <c r="H18" s="62">
        <v>427</v>
      </c>
      <c r="I18" s="131">
        <v>15</v>
      </c>
      <c r="J18" s="331" t="s">
        <v>33</v>
      </c>
      <c r="K18" s="189">
        <f t="shared" si="1"/>
        <v>16</v>
      </c>
      <c r="L18" s="331" t="s">
        <v>3</v>
      </c>
      <c r="M18" s="364">
        <v>11982</v>
      </c>
      <c r="N18" s="141">
        <f t="shared" si="2"/>
        <v>11842</v>
      </c>
      <c r="O18" s="63"/>
      <c r="P18" s="23"/>
      <c r="S18" s="33"/>
      <c r="T18" s="33"/>
      <c r="U18" s="33"/>
    </row>
    <row r="19" spans="8:21" ht="13.5">
      <c r="H19" s="141">
        <v>326</v>
      </c>
      <c r="I19" s="131">
        <v>6</v>
      </c>
      <c r="J19" s="331" t="s">
        <v>25</v>
      </c>
      <c r="K19" s="189">
        <f t="shared" si="1"/>
        <v>17</v>
      </c>
      <c r="L19" s="331" t="s">
        <v>34</v>
      </c>
      <c r="M19" s="364">
        <v>5241</v>
      </c>
      <c r="N19" s="141">
        <f t="shared" si="2"/>
        <v>6156</v>
      </c>
      <c r="O19" s="63"/>
      <c r="P19" s="23"/>
      <c r="S19" s="33"/>
      <c r="T19" s="33"/>
      <c r="U19" s="33"/>
    </row>
    <row r="20" spans="8:21" ht="14.25" thickBot="1">
      <c r="H20" s="140">
        <v>156</v>
      </c>
      <c r="I20" s="131">
        <v>23</v>
      </c>
      <c r="J20" s="331" t="s">
        <v>40</v>
      </c>
      <c r="K20" s="189">
        <f t="shared" si="1"/>
        <v>14</v>
      </c>
      <c r="L20" s="331" t="s">
        <v>32</v>
      </c>
      <c r="M20" s="364">
        <v>5300</v>
      </c>
      <c r="N20" s="141">
        <f t="shared" si="2"/>
        <v>5624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5" t="s">
        <v>76</v>
      </c>
      <c r="H21" s="426">
        <v>152</v>
      </c>
      <c r="I21" s="131">
        <v>2</v>
      </c>
      <c r="J21" s="331" t="s">
        <v>6</v>
      </c>
      <c r="K21" s="189">
        <f t="shared" si="1"/>
        <v>38</v>
      </c>
      <c r="L21" s="331" t="s">
        <v>52</v>
      </c>
      <c r="M21" s="364">
        <v>4854</v>
      </c>
      <c r="N21" s="141">
        <f t="shared" si="2"/>
        <v>5460</v>
      </c>
      <c r="O21" s="63"/>
      <c r="P21" s="23"/>
      <c r="S21" s="33"/>
      <c r="T21" s="33"/>
      <c r="U21" s="33"/>
    </row>
    <row r="22" spans="1:21" ht="13.5">
      <c r="A22" s="87">
        <v>1</v>
      </c>
      <c r="B22" s="331" t="s">
        <v>43</v>
      </c>
      <c r="C22" s="60">
        <f aca="true" t="shared" si="3" ref="C22:C31">SUM(H4)</f>
        <v>25859</v>
      </c>
      <c r="D22" s="141">
        <f>SUM(L4)</f>
        <v>21055</v>
      </c>
      <c r="E22" s="75">
        <f aca="true" t="shared" si="4" ref="E22:E32">SUM(N16/M16*100)</f>
        <v>99.53042608059735</v>
      </c>
      <c r="F22" s="81">
        <f>SUM(C22/D22*100)</f>
        <v>122.81643315127049</v>
      </c>
      <c r="G22" s="5"/>
      <c r="H22" s="144">
        <v>81</v>
      </c>
      <c r="I22" s="131">
        <v>21</v>
      </c>
      <c r="J22" s="331" t="s">
        <v>38</v>
      </c>
      <c r="K22" s="189">
        <f t="shared" si="1"/>
        <v>24</v>
      </c>
      <c r="L22" s="335" t="s">
        <v>41</v>
      </c>
      <c r="M22" s="364">
        <v>4193</v>
      </c>
      <c r="N22" s="141">
        <f t="shared" si="2"/>
        <v>5123</v>
      </c>
      <c r="O22" s="63"/>
      <c r="P22" s="23"/>
      <c r="S22" s="33"/>
      <c r="T22" s="33"/>
      <c r="U22" s="33"/>
    </row>
    <row r="23" spans="1:21" ht="13.5">
      <c r="A23" s="87">
        <v>2</v>
      </c>
      <c r="B23" s="331" t="s">
        <v>0</v>
      </c>
      <c r="C23" s="60">
        <f t="shared" si="3"/>
        <v>18229</v>
      </c>
      <c r="D23" s="141">
        <f aca="true" t="shared" si="5" ref="D23:D31">SUM(L5)</f>
        <v>12557</v>
      </c>
      <c r="E23" s="75">
        <f t="shared" si="4"/>
        <v>145.5757866155566</v>
      </c>
      <c r="F23" s="81">
        <f aca="true" t="shared" si="6" ref="F23:F32">SUM(C23/D23*100)</f>
        <v>145.17002468742535</v>
      </c>
      <c r="G23" s="5"/>
      <c r="H23" s="209">
        <v>30</v>
      </c>
      <c r="I23" s="131">
        <v>4</v>
      </c>
      <c r="J23" s="331" t="s">
        <v>23</v>
      </c>
      <c r="K23" s="189">
        <f t="shared" si="1"/>
        <v>40</v>
      </c>
      <c r="L23" s="332" t="s">
        <v>2</v>
      </c>
      <c r="M23" s="364">
        <v>1750</v>
      </c>
      <c r="N23" s="141">
        <f t="shared" si="2"/>
        <v>1834</v>
      </c>
      <c r="O23" s="63"/>
      <c r="P23" s="23"/>
      <c r="S23" s="33"/>
      <c r="T23" s="33"/>
      <c r="U23" s="33"/>
    </row>
    <row r="24" spans="1:21" ht="13.5">
      <c r="A24" s="87">
        <v>3</v>
      </c>
      <c r="B24" s="331" t="s">
        <v>3</v>
      </c>
      <c r="C24" s="60">
        <f t="shared" si="3"/>
        <v>11842</v>
      </c>
      <c r="D24" s="141">
        <f t="shared" si="5"/>
        <v>11892</v>
      </c>
      <c r="E24" s="75">
        <f t="shared" si="4"/>
        <v>98.83158070438992</v>
      </c>
      <c r="F24" s="81">
        <f t="shared" si="6"/>
        <v>99.57954927682475</v>
      </c>
      <c r="G24" s="5"/>
      <c r="H24" s="209">
        <v>26</v>
      </c>
      <c r="I24" s="131">
        <v>22</v>
      </c>
      <c r="J24" s="331" t="s">
        <v>39</v>
      </c>
      <c r="K24" s="189">
        <f t="shared" si="1"/>
        <v>36</v>
      </c>
      <c r="L24" s="335" t="s">
        <v>5</v>
      </c>
      <c r="M24" s="364">
        <v>1019</v>
      </c>
      <c r="N24" s="141">
        <f t="shared" si="2"/>
        <v>1779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1" t="s">
        <v>34</v>
      </c>
      <c r="C25" s="60">
        <f t="shared" si="3"/>
        <v>6156</v>
      </c>
      <c r="D25" s="141">
        <f t="shared" si="5"/>
        <v>2573</v>
      </c>
      <c r="E25" s="75">
        <f t="shared" si="4"/>
        <v>117.45850028620492</v>
      </c>
      <c r="F25" s="81">
        <f t="shared" si="6"/>
        <v>239.2537893509522</v>
      </c>
      <c r="G25" s="5"/>
      <c r="H25" s="209">
        <v>21</v>
      </c>
      <c r="I25" s="131">
        <v>7</v>
      </c>
      <c r="J25" s="331" t="s">
        <v>26</v>
      </c>
      <c r="K25" s="189">
        <f t="shared" si="1"/>
        <v>25</v>
      </c>
      <c r="L25" s="336" t="s">
        <v>42</v>
      </c>
      <c r="M25" s="365">
        <v>1361</v>
      </c>
      <c r="N25" s="357">
        <f t="shared" si="2"/>
        <v>1555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1" t="s">
        <v>32</v>
      </c>
      <c r="C26" s="60">
        <f t="shared" si="3"/>
        <v>5624</v>
      </c>
      <c r="D26" s="141">
        <f t="shared" si="5"/>
        <v>6845</v>
      </c>
      <c r="E26" s="75">
        <f t="shared" si="4"/>
        <v>106.11320754716982</v>
      </c>
      <c r="F26" s="81">
        <f t="shared" si="6"/>
        <v>82.16216216216216</v>
      </c>
      <c r="G26" s="16"/>
      <c r="H26" s="209">
        <v>17</v>
      </c>
      <c r="I26" s="131">
        <v>12</v>
      </c>
      <c r="J26" s="331" t="s">
        <v>31</v>
      </c>
      <c r="K26" s="188"/>
      <c r="L26" s="5" t="s">
        <v>96</v>
      </c>
      <c r="M26" s="421">
        <v>79814</v>
      </c>
      <c r="N26" s="422">
        <f>SUM(H44)</f>
        <v>87816</v>
      </c>
      <c r="S26" s="33"/>
      <c r="T26" s="33"/>
      <c r="U26" s="33"/>
    </row>
    <row r="27" spans="1:21" ht="13.5">
      <c r="A27" s="87">
        <v>6</v>
      </c>
      <c r="B27" s="331" t="s">
        <v>52</v>
      </c>
      <c r="C27" s="60">
        <f t="shared" si="3"/>
        <v>5460</v>
      </c>
      <c r="D27" s="141">
        <f t="shared" si="5"/>
        <v>5605</v>
      </c>
      <c r="E27" s="75">
        <f t="shared" si="4"/>
        <v>112.48454882571075</v>
      </c>
      <c r="F27" s="81">
        <f t="shared" si="6"/>
        <v>97.41302408563783</v>
      </c>
      <c r="G27" s="5"/>
      <c r="H27" s="209">
        <v>16</v>
      </c>
      <c r="I27" s="131">
        <v>9</v>
      </c>
      <c r="J27" s="331" t="s">
        <v>28</v>
      </c>
      <c r="L27" s="66"/>
      <c r="M27" s="33"/>
      <c r="S27" s="33"/>
      <c r="T27" s="33"/>
      <c r="U27" s="33"/>
    </row>
    <row r="28" spans="1:21" ht="13.5">
      <c r="A28" s="87">
        <v>7</v>
      </c>
      <c r="B28" s="335" t="s">
        <v>41</v>
      </c>
      <c r="C28" s="60">
        <f t="shared" si="3"/>
        <v>5123</v>
      </c>
      <c r="D28" s="141">
        <f t="shared" si="5"/>
        <v>4417</v>
      </c>
      <c r="E28" s="75">
        <f t="shared" si="4"/>
        <v>122.1798235153828</v>
      </c>
      <c r="F28" s="81">
        <f t="shared" si="6"/>
        <v>115.98369934344576</v>
      </c>
      <c r="G28" s="5"/>
      <c r="H28" s="209">
        <v>13</v>
      </c>
      <c r="I28" s="131">
        <v>13</v>
      </c>
      <c r="J28" s="331" t="s">
        <v>7</v>
      </c>
      <c r="S28" s="33"/>
      <c r="T28" s="33"/>
      <c r="U28" s="33"/>
    </row>
    <row r="29" spans="1:21" ht="13.5">
      <c r="A29" s="87">
        <v>8</v>
      </c>
      <c r="B29" s="332" t="s">
        <v>2</v>
      </c>
      <c r="C29" s="60">
        <f t="shared" si="3"/>
        <v>1834</v>
      </c>
      <c r="D29" s="141">
        <f t="shared" si="5"/>
        <v>3143</v>
      </c>
      <c r="E29" s="75">
        <f t="shared" si="4"/>
        <v>104.80000000000001</v>
      </c>
      <c r="F29" s="81">
        <f t="shared" si="6"/>
        <v>58.35189309576837</v>
      </c>
      <c r="G29" s="15"/>
      <c r="H29" s="435">
        <v>10</v>
      </c>
      <c r="I29" s="131">
        <v>32</v>
      </c>
      <c r="J29" s="331" t="s">
        <v>49</v>
      </c>
      <c r="L29" s="66"/>
      <c r="M29" s="33"/>
      <c r="S29" s="33"/>
      <c r="T29" s="33"/>
      <c r="U29" s="33"/>
    </row>
    <row r="30" spans="1:21" ht="13.5">
      <c r="A30" s="87">
        <v>9</v>
      </c>
      <c r="B30" s="335" t="s">
        <v>5</v>
      </c>
      <c r="C30" s="60">
        <f t="shared" si="3"/>
        <v>1779</v>
      </c>
      <c r="D30" s="141">
        <f t="shared" si="5"/>
        <v>2017</v>
      </c>
      <c r="E30" s="75">
        <f t="shared" si="4"/>
        <v>174.5829244357213</v>
      </c>
      <c r="F30" s="81">
        <f t="shared" si="6"/>
        <v>88.20029747149232</v>
      </c>
      <c r="G30" s="16"/>
      <c r="H30" s="438">
        <v>1</v>
      </c>
      <c r="I30" s="131">
        <v>3</v>
      </c>
      <c r="J30" s="331" t="s">
        <v>22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6" t="s">
        <v>42</v>
      </c>
      <c r="C31" s="60">
        <f t="shared" si="3"/>
        <v>1555</v>
      </c>
      <c r="D31" s="141">
        <f t="shared" si="5"/>
        <v>1073</v>
      </c>
      <c r="E31" s="75">
        <f t="shared" si="4"/>
        <v>114.25422483468037</v>
      </c>
      <c r="F31" s="82">
        <f t="shared" si="6"/>
        <v>144.92078285181734</v>
      </c>
      <c r="G31" s="145"/>
      <c r="H31" s="144">
        <v>0</v>
      </c>
      <c r="I31" s="131">
        <v>1</v>
      </c>
      <c r="J31" s="331" t="s">
        <v>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87816</v>
      </c>
      <c r="D32" s="93">
        <f>SUM(L14)</f>
        <v>77567</v>
      </c>
      <c r="E32" s="96">
        <f t="shared" si="4"/>
        <v>110.02581000826923</v>
      </c>
      <c r="F32" s="94">
        <f t="shared" si="6"/>
        <v>113.21309319684917</v>
      </c>
      <c r="G32" s="95"/>
      <c r="H32" s="436">
        <v>0</v>
      </c>
      <c r="I32" s="131">
        <v>5</v>
      </c>
      <c r="J32" s="331" t="s">
        <v>24</v>
      </c>
      <c r="L32" s="66"/>
      <c r="M32" s="33"/>
      <c r="S32" s="33"/>
      <c r="T32" s="33"/>
      <c r="U32" s="33"/>
    </row>
    <row r="33" spans="8:21" ht="13.5">
      <c r="H33" s="144">
        <v>0</v>
      </c>
      <c r="I33" s="131">
        <v>8</v>
      </c>
      <c r="J33" s="331" t="s">
        <v>27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62">
        <v>0</v>
      </c>
      <c r="I34" s="131">
        <v>10</v>
      </c>
      <c r="J34" s="331" t="s">
        <v>29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11</v>
      </c>
      <c r="J35" s="331" t="s">
        <v>30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1">
        <v>20</v>
      </c>
      <c r="J36" s="331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1">
        <v>27</v>
      </c>
      <c r="J37" s="331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0">
        <v>0</v>
      </c>
      <c r="I38" s="131">
        <v>28</v>
      </c>
      <c r="J38" s="331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29</v>
      </c>
      <c r="J39" s="331" t="s">
        <v>187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30</v>
      </c>
      <c r="J40" s="331" t="s">
        <v>47</v>
      </c>
      <c r="L40" s="66"/>
      <c r="M40" s="33"/>
      <c r="S40" s="33"/>
      <c r="T40" s="33"/>
      <c r="U40" s="33"/>
    </row>
    <row r="41" spans="8:21" ht="13.5">
      <c r="H41" s="426">
        <v>0</v>
      </c>
      <c r="I41" s="131">
        <v>31</v>
      </c>
      <c r="J41" s="331" t="s">
        <v>205</v>
      </c>
      <c r="L41" s="66"/>
      <c r="M41" s="33"/>
      <c r="S41" s="33"/>
      <c r="T41" s="33"/>
      <c r="U41" s="33"/>
    </row>
    <row r="42" spans="8:21" ht="13.5">
      <c r="H42" s="426">
        <v>0</v>
      </c>
      <c r="I42" s="131">
        <v>35</v>
      </c>
      <c r="J42" s="331" t="s">
        <v>50</v>
      </c>
      <c r="L42" s="66"/>
      <c r="M42" s="33"/>
      <c r="S42" s="33"/>
      <c r="T42" s="33"/>
      <c r="U42" s="33"/>
    </row>
    <row r="43" spans="8:21" ht="13.5">
      <c r="H43" s="426">
        <v>0</v>
      </c>
      <c r="I43" s="131">
        <v>39</v>
      </c>
      <c r="J43" s="331" t="s">
        <v>53</v>
      </c>
      <c r="L43" s="66"/>
      <c r="M43" s="33"/>
      <c r="S43" s="41"/>
      <c r="T43" s="41"/>
      <c r="U43" s="41"/>
    </row>
    <row r="44" spans="8:13" ht="13.5">
      <c r="H44" s="191">
        <f>SUM(H4:H43)</f>
        <v>87816</v>
      </c>
      <c r="I44" s="131"/>
      <c r="J44" s="356" t="s">
        <v>194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6" t="s">
        <v>209</v>
      </c>
      <c r="I47" s="131"/>
      <c r="J47" s="390" t="s">
        <v>106</v>
      </c>
      <c r="K47" s="5"/>
      <c r="L47" s="388" t="s">
        <v>217</v>
      </c>
      <c r="S47" s="33"/>
      <c r="T47" s="33"/>
      <c r="U47" s="33"/>
      <c r="V47" s="33"/>
    </row>
    <row r="48" spans="8:22" ht="13.5">
      <c r="H48" s="407" t="s">
        <v>199</v>
      </c>
      <c r="I48" s="196"/>
      <c r="J48" s="389" t="s">
        <v>77</v>
      </c>
      <c r="K48" s="379"/>
      <c r="L48" s="391" t="s">
        <v>199</v>
      </c>
      <c r="S48" s="33"/>
      <c r="T48" s="33"/>
      <c r="U48" s="33"/>
      <c r="V48" s="33"/>
    </row>
    <row r="49" spans="8:22" ht="13.5">
      <c r="H49" s="60">
        <v>80988</v>
      </c>
      <c r="I49" s="131">
        <v>26</v>
      </c>
      <c r="J49" s="331" t="s">
        <v>43</v>
      </c>
      <c r="K49" s="5">
        <f>SUM(I49)</f>
        <v>26</v>
      </c>
      <c r="L49" s="347">
        <v>89513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22094</v>
      </c>
      <c r="I50" s="131">
        <v>13</v>
      </c>
      <c r="J50" s="331" t="s">
        <v>7</v>
      </c>
      <c r="K50" s="5">
        <f aca="true" t="shared" si="7" ref="K50:K58">SUM(I50)</f>
        <v>13</v>
      </c>
      <c r="L50" s="347">
        <v>14961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13510</v>
      </c>
      <c r="I51" s="131">
        <v>16</v>
      </c>
      <c r="J51" s="331" t="s">
        <v>3</v>
      </c>
      <c r="K51" s="5">
        <f t="shared" si="7"/>
        <v>16</v>
      </c>
      <c r="L51" s="347">
        <v>5197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13158</v>
      </c>
      <c r="I52" s="131">
        <v>34</v>
      </c>
      <c r="J52" s="331" t="s">
        <v>1</v>
      </c>
      <c r="K52" s="5">
        <f t="shared" si="7"/>
        <v>34</v>
      </c>
      <c r="L52" s="347">
        <v>11973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5" t="s">
        <v>76</v>
      </c>
      <c r="H53" s="61">
        <v>9330</v>
      </c>
      <c r="I53" s="131">
        <v>33</v>
      </c>
      <c r="J53" s="331" t="s">
        <v>0</v>
      </c>
      <c r="K53" s="5">
        <f t="shared" si="7"/>
        <v>33</v>
      </c>
      <c r="L53" s="347">
        <v>4970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1" t="s">
        <v>43</v>
      </c>
      <c r="C54" s="60">
        <f aca="true" t="shared" si="8" ref="C54:C63">SUM(H49)</f>
        <v>80988</v>
      </c>
      <c r="D54" s="153">
        <f>SUM(L49)</f>
        <v>89513</v>
      </c>
      <c r="E54" s="75">
        <f aca="true" t="shared" si="9" ref="E54:E64">SUM(N63/M63*100)</f>
        <v>98.7538105109133</v>
      </c>
      <c r="F54" s="75">
        <f>SUM(C54/D54*100)</f>
        <v>90.4762436741032</v>
      </c>
      <c r="G54" s="5"/>
      <c r="H54" s="140">
        <v>7918</v>
      </c>
      <c r="I54" s="131">
        <v>25</v>
      </c>
      <c r="J54" s="331" t="s">
        <v>42</v>
      </c>
      <c r="K54" s="5">
        <f t="shared" si="7"/>
        <v>25</v>
      </c>
      <c r="L54" s="347">
        <v>7224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1" t="s">
        <v>7</v>
      </c>
      <c r="C55" s="60">
        <f t="shared" si="8"/>
        <v>22094</v>
      </c>
      <c r="D55" s="153">
        <f aca="true" t="shared" si="10" ref="D55:D64">SUM(L50)</f>
        <v>14961</v>
      </c>
      <c r="E55" s="75">
        <f t="shared" si="9"/>
        <v>132.6488952929875</v>
      </c>
      <c r="F55" s="75">
        <f aca="true" t="shared" si="11" ref="F55:F64">SUM(C55/D55*100)</f>
        <v>147.67729429850945</v>
      </c>
      <c r="G55" s="5"/>
      <c r="H55" s="140">
        <v>5225</v>
      </c>
      <c r="I55" s="131">
        <v>24</v>
      </c>
      <c r="J55" s="331" t="s">
        <v>41</v>
      </c>
      <c r="K55" s="5">
        <f t="shared" si="7"/>
        <v>24</v>
      </c>
      <c r="L55" s="347">
        <v>3861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1" t="s">
        <v>3</v>
      </c>
      <c r="C56" s="60">
        <f t="shared" si="8"/>
        <v>13510</v>
      </c>
      <c r="D56" s="153">
        <f t="shared" si="10"/>
        <v>5197</v>
      </c>
      <c r="E56" s="75">
        <f t="shared" si="9"/>
        <v>97.80641424744806</v>
      </c>
      <c r="F56" s="75">
        <f t="shared" si="11"/>
        <v>259.9576678853185</v>
      </c>
      <c r="G56" s="5"/>
      <c r="H56" s="61">
        <v>3138</v>
      </c>
      <c r="I56" s="131">
        <v>21</v>
      </c>
      <c r="J56" s="331" t="s">
        <v>38</v>
      </c>
      <c r="K56" s="5">
        <f t="shared" si="7"/>
        <v>21</v>
      </c>
      <c r="L56" s="347">
        <v>530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1" t="s">
        <v>1</v>
      </c>
      <c r="C57" s="60">
        <f t="shared" si="8"/>
        <v>13158</v>
      </c>
      <c r="D57" s="153">
        <f t="shared" si="10"/>
        <v>11973</v>
      </c>
      <c r="E57" s="75">
        <f t="shared" si="9"/>
        <v>116.83537559936067</v>
      </c>
      <c r="F57" s="75">
        <f t="shared" si="11"/>
        <v>109.89726885492357</v>
      </c>
      <c r="G57" s="5"/>
      <c r="H57" s="209">
        <v>2787</v>
      </c>
      <c r="I57" s="131">
        <v>40</v>
      </c>
      <c r="J57" s="331" t="s">
        <v>2</v>
      </c>
      <c r="K57" s="5">
        <f t="shared" si="7"/>
        <v>40</v>
      </c>
      <c r="L57" s="347">
        <v>3316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1" t="s">
        <v>0</v>
      </c>
      <c r="C58" s="60">
        <f t="shared" si="8"/>
        <v>9330</v>
      </c>
      <c r="D58" s="153">
        <f t="shared" si="10"/>
        <v>4970</v>
      </c>
      <c r="E58" s="75">
        <f t="shared" si="9"/>
        <v>120.52706368686216</v>
      </c>
      <c r="F58" s="75">
        <f t="shared" si="11"/>
        <v>187.72635814889335</v>
      </c>
      <c r="G58" s="16"/>
      <c r="H58" s="431">
        <v>2112</v>
      </c>
      <c r="I58" s="226">
        <v>36</v>
      </c>
      <c r="J58" s="336" t="s">
        <v>5</v>
      </c>
      <c r="K58" s="18">
        <f t="shared" si="7"/>
        <v>36</v>
      </c>
      <c r="L58" s="348">
        <v>879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1" t="s">
        <v>42</v>
      </c>
      <c r="C59" s="60">
        <f t="shared" si="8"/>
        <v>7918</v>
      </c>
      <c r="D59" s="153">
        <f t="shared" si="10"/>
        <v>7224</v>
      </c>
      <c r="E59" s="75">
        <f t="shared" si="9"/>
        <v>110.58659217877096</v>
      </c>
      <c r="F59" s="75">
        <f t="shared" si="11"/>
        <v>109.60686600221483</v>
      </c>
      <c r="G59" s="5"/>
      <c r="H59" s="209">
        <v>1808</v>
      </c>
      <c r="I59" s="236">
        <v>15</v>
      </c>
      <c r="J59" s="381" t="s">
        <v>33</v>
      </c>
      <c r="K59" s="12" t="s">
        <v>100</v>
      </c>
      <c r="L59" s="349">
        <v>152810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1" t="s">
        <v>41</v>
      </c>
      <c r="C60" s="60">
        <f t="shared" si="8"/>
        <v>5225</v>
      </c>
      <c r="D60" s="153">
        <f t="shared" si="10"/>
        <v>3861</v>
      </c>
      <c r="E60" s="75">
        <f t="shared" si="9"/>
        <v>122.5375234521576</v>
      </c>
      <c r="F60" s="75">
        <f t="shared" si="11"/>
        <v>135.32763532763533</v>
      </c>
      <c r="G60" s="5"/>
      <c r="H60" s="209">
        <v>1427</v>
      </c>
      <c r="I60" s="236">
        <v>38</v>
      </c>
      <c r="J60" s="331" t="s">
        <v>52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1" t="s">
        <v>38</v>
      </c>
      <c r="C61" s="60">
        <f t="shared" si="8"/>
        <v>3138</v>
      </c>
      <c r="D61" s="153">
        <f t="shared" si="10"/>
        <v>530</v>
      </c>
      <c r="E61" s="75">
        <f t="shared" si="9"/>
        <v>424.62787550744247</v>
      </c>
      <c r="F61" s="75">
        <f t="shared" si="11"/>
        <v>592.0754716981132</v>
      </c>
      <c r="G61" s="15"/>
      <c r="H61" s="144">
        <v>502</v>
      </c>
      <c r="I61" s="236">
        <v>12</v>
      </c>
      <c r="J61" s="331" t="s">
        <v>31</v>
      </c>
      <c r="K61" s="70"/>
      <c r="S61" s="33"/>
      <c r="T61" s="33"/>
      <c r="U61" s="33"/>
      <c r="V61" s="33"/>
    </row>
    <row r="62" spans="1:22" ht="13.5">
      <c r="A62" s="87">
        <v>9</v>
      </c>
      <c r="B62" s="331" t="s">
        <v>2</v>
      </c>
      <c r="C62" s="60">
        <f t="shared" si="8"/>
        <v>2787</v>
      </c>
      <c r="D62" s="153">
        <f t="shared" si="10"/>
        <v>3316</v>
      </c>
      <c r="E62" s="75">
        <f t="shared" si="9"/>
        <v>59.436980166346764</v>
      </c>
      <c r="F62" s="75">
        <f t="shared" si="11"/>
        <v>84.04704463208685</v>
      </c>
      <c r="G62" s="16"/>
      <c r="H62" s="144">
        <v>268</v>
      </c>
      <c r="I62" s="380">
        <v>30</v>
      </c>
      <c r="J62" s="331" t="s">
        <v>47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6" t="s">
        <v>5</v>
      </c>
      <c r="C63" s="60">
        <f t="shared" si="8"/>
        <v>2112</v>
      </c>
      <c r="D63" s="233">
        <f t="shared" si="10"/>
        <v>879</v>
      </c>
      <c r="E63" s="89">
        <f t="shared" si="9"/>
        <v>110.4602510460251</v>
      </c>
      <c r="F63" s="75">
        <f t="shared" si="11"/>
        <v>240.27303754266214</v>
      </c>
      <c r="G63" s="145"/>
      <c r="H63" s="209">
        <v>262</v>
      </c>
      <c r="I63" s="131">
        <v>3</v>
      </c>
      <c r="J63" s="331" t="s">
        <v>22</v>
      </c>
      <c r="K63" s="5">
        <f>SUM(K49)</f>
        <v>26</v>
      </c>
      <c r="L63" s="331" t="s">
        <v>43</v>
      </c>
      <c r="M63" s="361">
        <v>82010</v>
      </c>
      <c r="N63" s="141">
        <f>SUM(H49)</f>
        <v>80988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165675</v>
      </c>
      <c r="D64" s="234">
        <f t="shared" si="10"/>
        <v>152810</v>
      </c>
      <c r="E64" s="89">
        <f t="shared" si="9"/>
        <v>105.74370037529678</v>
      </c>
      <c r="F64" s="96">
        <f t="shared" si="11"/>
        <v>108.41895163929063</v>
      </c>
      <c r="G64" s="95"/>
      <c r="H64" s="439">
        <v>256</v>
      </c>
      <c r="I64" s="131">
        <v>23</v>
      </c>
      <c r="J64" s="331" t="s">
        <v>40</v>
      </c>
      <c r="K64" s="5">
        <f aca="true" t="shared" si="12" ref="K64:K72">SUM(K50)</f>
        <v>13</v>
      </c>
      <c r="L64" s="331" t="s">
        <v>7</v>
      </c>
      <c r="M64" s="361">
        <v>16656</v>
      </c>
      <c r="N64" s="141">
        <f aca="true" t="shared" si="13" ref="N64:N72">SUM(H50)</f>
        <v>22094</v>
      </c>
      <c r="O64" s="60"/>
      <c r="S64" s="33"/>
      <c r="T64" s="33"/>
      <c r="U64" s="33"/>
      <c r="V64" s="33"/>
    </row>
    <row r="65" spans="8:22" ht="13.5">
      <c r="H65" s="141">
        <v>220</v>
      </c>
      <c r="I65" s="131">
        <v>31</v>
      </c>
      <c r="J65" s="331" t="s">
        <v>188</v>
      </c>
      <c r="K65" s="5">
        <f t="shared" si="12"/>
        <v>16</v>
      </c>
      <c r="L65" s="331" t="s">
        <v>3</v>
      </c>
      <c r="M65" s="361">
        <v>13813</v>
      </c>
      <c r="N65" s="141">
        <f t="shared" si="13"/>
        <v>13510</v>
      </c>
      <c r="O65" s="61"/>
      <c r="S65" s="33"/>
      <c r="T65" s="33"/>
      <c r="U65" s="33"/>
      <c r="V65" s="33"/>
    </row>
    <row r="66" spans="8:22" ht="13.5">
      <c r="H66" s="61">
        <v>175</v>
      </c>
      <c r="I66" s="131">
        <v>17</v>
      </c>
      <c r="J66" s="331" t="s">
        <v>34</v>
      </c>
      <c r="K66" s="5">
        <f t="shared" si="12"/>
        <v>34</v>
      </c>
      <c r="L66" s="331" t="s">
        <v>1</v>
      </c>
      <c r="M66" s="361">
        <v>11262</v>
      </c>
      <c r="N66" s="141">
        <f t="shared" si="13"/>
        <v>13158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172</v>
      </c>
      <c r="I67" s="131">
        <v>14</v>
      </c>
      <c r="J67" s="331" t="s">
        <v>32</v>
      </c>
      <c r="K67" s="5">
        <f t="shared" si="12"/>
        <v>33</v>
      </c>
      <c r="L67" s="331" t="s">
        <v>0</v>
      </c>
      <c r="M67" s="361">
        <v>7741</v>
      </c>
      <c r="N67" s="141">
        <f t="shared" si="13"/>
        <v>9330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105</v>
      </c>
      <c r="I68" s="131">
        <v>27</v>
      </c>
      <c r="J68" s="331" t="s">
        <v>44</v>
      </c>
      <c r="K68" s="5">
        <f t="shared" si="12"/>
        <v>25</v>
      </c>
      <c r="L68" s="331" t="s">
        <v>42</v>
      </c>
      <c r="M68" s="361">
        <v>7160</v>
      </c>
      <c r="N68" s="141">
        <f t="shared" si="13"/>
        <v>7918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99</v>
      </c>
      <c r="I69" s="131">
        <v>37</v>
      </c>
      <c r="J69" s="331" t="s">
        <v>51</v>
      </c>
      <c r="K69" s="5">
        <f t="shared" si="12"/>
        <v>24</v>
      </c>
      <c r="L69" s="331" t="s">
        <v>41</v>
      </c>
      <c r="M69" s="361">
        <v>4264</v>
      </c>
      <c r="N69" s="141">
        <f t="shared" si="13"/>
        <v>5225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60</v>
      </c>
      <c r="I70" s="131">
        <v>1</v>
      </c>
      <c r="J70" s="331" t="s">
        <v>4</v>
      </c>
      <c r="K70" s="5">
        <f t="shared" si="12"/>
        <v>21</v>
      </c>
      <c r="L70" s="331" t="s">
        <v>38</v>
      </c>
      <c r="M70" s="361">
        <v>739</v>
      </c>
      <c r="N70" s="141">
        <f t="shared" si="13"/>
        <v>3138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60</v>
      </c>
      <c r="I71" s="131">
        <v>29</v>
      </c>
      <c r="J71" s="331" t="s">
        <v>187</v>
      </c>
      <c r="K71" s="5">
        <f t="shared" si="12"/>
        <v>40</v>
      </c>
      <c r="L71" s="331" t="s">
        <v>2</v>
      </c>
      <c r="M71" s="361">
        <v>4689</v>
      </c>
      <c r="N71" s="141">
        <f t="shared" si="13"/>
        <v>2787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1</v>
      </c>
      <c r="I72" s="131">
        <v>9</v>
      </c>
      <c r="J72" s="331" t="s">
        <v>28</v>
      </c>
      <c r="K72" s="5">
        <f t="shared" si="12"/>
        <v>36</v>
      </c>
      <c r="L72" s="336" t="s">
        <v>5</v>
      </c>
      <c r="M72" s="362">
        <v>1912</v>
      </c>
      <c r="N72" s="357">
        <f t="shared" si="13"/>
        <v>2112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0</v>
      </c>
      <c r="I73" s="131">
        <v>2</v>
      </c>
      <c r="J73" s="331" t="s">
        <v>6</v>
      </c>
      <c r="K73" s="60"/>
      <c r="L73" s="358" t="s">
        <v>168</v>
      </c>
      <c r="M73" s="360">
        <v>156676</v>
      </c>
      <c r="N73" s="359">
        <f>SUM(H89)</f>
        <v>165675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0">
        <v>0</v>
      </c>
      <c r="I74" s="131">
        <v>4</v>
      </c>
      <c r="J74" s="331" t="s">
        <v>23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1">
        <v>5</v>
      </c>
      <c r="J75" s="331" t="s">
        <v>24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0">
        <v>0</v>
      </c>
      <c r="I76" s="131">
        <v>6</v>
      </c>
      <c r="J76" s="331" t="s">
        <v>25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7</v>
      </c>
      <c r="J77" s="331" t="s">
        <v>26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8</v>
      </c>
      <c r="J78" s="331" t="s">
        <v>27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10</v>
      </c>
      <c r="J79" s="331" t="s">
        <v>29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197">
        <v>0</v>
      </c>
      <c r="I80" s="131">
        <v>11</v>
      </c>
      <c r="J80" s="331" t="s">
        <v>30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18</v>
      </c>
      <c r="J81" s="331" t="s">
        <v>35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19</v>
      </c>
      <c r="J82" s="331" t="s">
        <v>36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20</v>
      </c>
      <c r="J83" s="331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22</v>
      </c>
      <c r="J84" s="331" t="s">
        <v>39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28</v>
      </c>
      <c r="J85" s="331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0">
        <v>0</v>
      </c>
      <c r="I86" s="131">
        <v>32</v>
      </c>
      <c r="J86" s="331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35</v>
      </c>
      <c r="J87" s="331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1" t="s">
        <v>53</v>
      </c>
      <c r="L88" s="66"/>
      <c r="M88" s="33"/>
      <c r="N88" s="33"/>
      <c r="O88" s="33"/>
      <c r="Q88" s="33"/>
    </row>
    <row r="89" spans="8:15" ht="13.5">
      <c r="H89" s="192">
        <f>SUM(H49:H88)</f>
        <v>165675</v>
      </c>
      <c r="I89" s="131"/>
      <c r="J89" s="5" t="s">
        <v>179</v>
      </c>
      <c r="L89" s="66"/>
      <c r="M89" s="33"/>
      <c r="N89" s="33"/>
      <c r="O89" s="33"/>
    </row>
    <row r="90" spans="9:16" ht="13.5">
      <c r="I90" s="355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9" t="s">
        <v>209</v>
      </c>
      <c r="I2" s="131"/>
      <c r="J2" s="408" t="s">
        <v>203</v>
      </c>
      <c r="K2" s="5"/>
      <c r="L2" s="392" t="s">
        <v>195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87" t="s">
        <v>199</v>
      </c>
      <c r="I3" s="131"/>
      <c r="J3" s="244" t="s">
        <v>200</v>
      </c>
      <c r="K3" s="5"/>
      <c r="L3" s="59" t="s">
        <v>199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46599</v>
      </c>
      <c r="I4" s="131">
        <v>33</v>
      </c>
      <c r="J4" s="44" t="s">
        <v>0</v>
      </c>
      <c r="K4" s="189">
        <f>SUM(I4)</f>
        <v>33</v>
      </c>
      <c r="L4" s="366">
        <v>48457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35393</v>
      </c>
      <c r="I5" s="131">
        <v>3</v>
      </c>
      <c r="J5" s="44" t="s">
        <v>22</v>
      </c>
      <c r="K5" s="189">
        <f aca="true" t="shared" si="0" ref="K5:K13">SUM(I5)</f>
        <v>3</v>
      </c>
      <c r="L5" s="366">
        <v>31225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27663</v>
      </c>
      <c r="I6" s="131">
        <v>31</v>
      </c>
      <c r="J6" s="44" t="s">
        <v>94</v>
      </c>
      <c r="K6" s="189">
        <f t="shared" si="0"/>
        <v>31</v>
      </c>
      <c r="L6" s="366">
        <v>29477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19493</v>
      </c>
      <c r="I7" s="131">
        <v>2</v>
      </c>
      <c r="J7" s="44" t="s">
        <v>6</v>
      </c>
      <c r="K7" s="189">
        <f t="shared" si="0"/>
        <v>2</v>
      </c>
      <c r="L7" s="366">
        <v>27286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17008</v>
      </c>
      <c r="I8" s="131">
        <v>16</v>
      </c>
      <c r="J8" s="44" t="s">
        <v>3</v>
      </c>
      <c r="K8" s="189">
        <f t="shared" si="0"/>
        <v>16</v>
      </c>
      <c r="L8" s="366">
        <v>15395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16302</v>
      </c>
      <c r="I9" s="131">
        <v>13</v>
      </c>
      <c r="J9" s="44" t="s">
        <v>7</v>
      </c>
      <c r="K9" s="189">
        <f t="shared" si="0"/>
        <v>13</v>
      </c>
      <c r="L9" s="366">
        <v>11426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12135</v>
      </c>
      <c r="I10" s="131">
        <v>34</v>
      </c>
      <c r="J10" s="44" t="s">
        <v>1</v>
      </c>
      <c r="K10" s="189">
        <f t="shared" si="0"/>
        <v>34</v>
      </c>
      <c r="L10" s="366">
        <v>12035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11012</v>
      </c>
      <c r="I11" s="131">
        <v>26</v>
      </c>
      <c r="J11" s="44" t="s">
        <v>43</v>
      </c>
      <c r="K11" s="189">
        <f t="shared" si="0"/>
        <v>26</v>
      </c>
      <c r="L11" s="366">
        <v>5675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10502</v>
      </c>
      <c r="I12" s="131">
        <v>40</v>
      </c>
      <c r="J12" s="44" t="s">
        <v>2</v>
      </c>
      <c r="K12" s="189">
        <f t="shared" si="0"/>
        <v>40</v>
      </c>
      <c r="L12" s="366">
        <v>8699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0">
        <v>9644</v>
      </c>
      <c r="I13" s="226">
        <v>36</v>
      </c>
      <c r="J13" s="80" t="s">
        <v>5</v>
      </c>
      <c r="K13" s="189">
        <f t="shared" si="0"/>
        <v>36</v>
      </c>
      <c r="L13" s="367">
        <v>8310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9052</v>
      </c>
      <c r="I14" s="196">
        <v>17</v>
      </c>
      <c r="J14" s="79" t="s">
        <v>34</v>
      </c>
      <c r="K14" s="167" t="s">
        <v>9</v>
      </c>
      <c r="L14" s="368">
        <v>244341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8333</v>
      </c>
      <c r="I15" s="131">
        <v>38</v>
      </c>
      <c r="J15" s="44" t="s">
        <v>52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5259</v>
      </c>
      <c r="I16" s="131">
        <v>1</v>
      </c>
      <c r="J16" s="44" t="s">
        <v>4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2516</v>
      </c>
      <c r="I17" s="131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7">
        <v>2509</v>
      </c>
      <c r="I18" s="131">
        <v>24</v>
      </c>
      <c r="J18" s="44" t="s">
        <v>41</v>
      </c>
      <c r="K18" s="1"/>
      <c r="L18" s="410" t="s">
        <v>203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2459</v>
      </c>
      <c r="I19" s="131">
        <v>14</v>
      </c>
      <c r="J19" s="44" t="s">
        <v>32</v>
      </c>
      <c r="K19" s="189">
        <f>SUM(I4)</f>
        <v>33</v>
      </c>
      <c r="L19" s="44" t="s">
        <v>0</v>
      </c>
      <c r="M19" s="344">
        <v>43873</v>
      </c>
      <c r="N19" s="141">
        <f>SUM(H4)</f>
        <v>46599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209</v>
      </c>
      <c r="D20" s="85" t="s">
        <v>195</v>
      </c>
      <c r="E20" s="85" t="s">
        <v>75</v>
      </c>
      <c r="F20" s="85" t="s">
        <v>74</v>
      </c>
      <c r="G20" s="86" t="s">
        <v>76</v>
      </c>
      <c r="H20" s="140">
        <v>2014</v>
      </c>
      <c r="I20" s="131">
        <v>9</v>
      </c>
      <c r="J20" s="44" t="s">
        <v>28</v>
      </c>
      <c r="K20" s="189">
        <f aca="true" t="shared" si="1" ref="K20:K28">SUM(I5)</f>
        <v>3</v>
      </c>
      <c r="L20" s="44" t="s">
        <v>22</v>
      </c>
      <c r="M20" s="345">
        <v>15461</v>
      </c>
      <c r="N20" s="141">
        <f aca="true" t="shared" si="2" ref="N20:N28">SUM(H5)</f>
        <v>35393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46599</v>
      </c>
      <c r="D21" s="9">
        <f>SUM(L4)</f>
        <v>48457</v>
      </c>
      <c r="E21" s="75">
        <f aca="true" t="shared" si="3" ref="E21:E30">SUM(N19/M19*100)</f>
        <v>106.2133886444966</v>
      </c>
      <c r="F21" s="75">
        <f aca="true" t="shared" si="4" ref="F21:F31">SUM(C21/D21*100)</f>
        <v>96.16567265823306</v>
      </c>
      <c r="G21" s="88"/>
      <c r="H21" s="140">
        <v>1281</v>
      </c>
      <c r="I21" s="131">
        <v>22</v>
      </c>
      <c r="J21" s="44" t="s">
        <v>39</v>
      </c>
      <c r="K21" s="189">
        <f t="shared" si="1"/>
        <v>31</v>
      </c>
      <c r="L21" s="44" t="s">
        <v>94</v>
      </c>
      <c r="M21" s="345">
        <v>27191</v>
      </c>
      <c r="N21" s="141">
        <f t="shared" si="2"/>
        <v>27663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22</v>
      </c>
      <c r="C22" s="60">
        <f aca="true" t="shared" si="5" ref="C22:C30">SUM(H5)</f>
        <v>35393</v>
      </c>
      <c r="D22" s="9">
        <f aca="true" t="shared" si="6" ref="D22:D30">SUM(L5)</f>
        <v>31225</v>
      </c>
      <c r="E22" s="75">
        <f t="shared" si="3"/>
        <v>228.91792251471443</v>
      </c>
      <c r="F22" s="75">
        <f t="shared" si="4"/>
        <v>113.3482786228983</v>
      </c>
      <c r="G22" s="88"/>
      <c r="H22" s="140">
        <v>1236</v>
      </c>
      <c r="I22" s="131">
        <v>12</v>
      </c>
      <c r="J22" s="44" t="s">
        <v>31</v>
      </c>
      <c r="K22" s="189">
        <f t="shared" si="1"/>
        <v>2</v>
      </c>
      <c r="L22" s="44" t="s">
        <v>6</v>
      </c>
      <c r="M22" s="345">
        <v>18310</v>
      </c>
      <c r="N22" s="141">
        <f t="shared" si="2"/>
        <v>19493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94</v>
      </c>
      <c r="C23" s="60">
        <f t="shared" si="5"/>
        <v>27663</v>
      </c>
      <c r="D23" s="9">
        <f t="shared" si="6"/>
        <v>29477</v>
      </c>
      <c r="E23" s="75">
        <f t="shared" si="3"/>
        <v>101.73586848589606</v>
      </c>
      <c r="F23" s="75">
        <f t="shared" si="4"/>
        <v>93.84604946229264</v>
      </c>
      <c r="G23" s="88"/>
      <c r="H23" s="140">
        <v>1151</v>
      </c>
      <c r="I23" s="131">
        <v>4</v>
      </c>
      <c r="J23" s="44" t="s">
        <v>23</v>
      </c>
      <c r="K23" s="189">
        <f t="shared" si="1"/>
        <v>16</v>
      </c>
      <c r="L23" s="44" t="s">
        <v>3</v>
      </c>
      <c r="M23" s="345">
        <v>11009</v>
      </c>
      <c r="N23" s="141">
        <f t="shared" si="2"/>
        <v>17008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6</v>
      </c>
      <c r="C24" s="60">
        <f t="shared" si="5"/>
        <v>19493</v>
      </c>
      <c r="D24" s="9">
        <f t="shared" si="6"/>
        <v>27286</v>
      </c>
      <c r="E24" s="75">
        <f t="shared" si="3"/>
        <v>106.4609503003823</v>
      </c>
      <c r="F24" s="75">
        <f t="shared" si="4"/>
        <v>71.43956607784212</v>
      </c>
      <c r="G24" s="88"/>
      <c r="H24" s="140">
        <v>1106</v>
      </c>
      <c r="I24" s="131">
        <v>39</v>
      </c>
      <c r="J24" s="44" t="s">
        <v>53</v>
      </c>
      <c r="K24" s="189">
        <f t="shared" si="1"/>
        <v>13</v>
      </c>
      <c r="L24" s="44" t="s">
        <v>7</v>
      </c>
      <c r="M24" s="345">
        <v>14990</v>
      </c>
      <c r="N24" s="141">
        <f t="shared" si="2"/>
        <v>16302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3</v>
      </c>
      <c r="C25" s="60">
        <f t="shared" si="5"/>
        <v>17008</v>
      </c>
      <c r="D25" s="9">
        <f t="shared" si="6"/>
        <v>15395</v>
      </c>
      <c r="E25" s="75">
        <f t="shared" si="3"/>
        <v>154.49177945317467</v>
      </c>
      <c r="F25" s="75">
        <f t="shared" si="4"/>
        <v>110.47742773627802</v>
      </c>
      <c r="G25" s="98"/>
      <c r="H25" s="140">
        <v>859</v>
      </c>
      <c r="I25" s="131">
        <v>10</v>
      </c>
      <c r="J25" s="44" t="s">
        <v>29</v>
      </c>
      <c r="K25" s="189">
        <f t="shared" si="1"/>
        <v>34</v>
      </c>
      <c r="L25" s="44" t="s">
        <v>1</v>
      </c>
      <c r="M25" s="345">
        <v>13927</v>
      </c>
      <c r="N25" s="141">
        <f t="shared" si="2"/>
        <v>12135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7</v>
      </c>
      <c r="C26" s="60">
        <f t="shared" si="5"/>
        <v>16302</v>
      </c>
      <c r="D26" s="9">
        <f t="shared" si="6"/>
        <v>11426</v>
      </c>
      <c r="E26" s="75">
        <f t="shared" si="3"/>
        <v>108.75250166777852</v>
      </c>
      <c r="F26" s="75">
        <f t="shared" si="4"/>
        <v>142.67460178540173</v>
      </c>
      <c r="G26" s="88"/>
      <c r="H26" s="140">
        <v>363</v>
      </c>
      <c r="I26" s="131">
        <v>18</v>
      </c>
      <c r="J26" s="44" t="s">
        <v>35</v>
      </c>
      <c r="K26" s="189">
        <f t="shared" si="1"/>
        <v>26</v>
      </c>
      <c r="L26" s="44" t="s">
        <v>43</v>
      </c>
      <c r="M26" s="345">
        <v>6614</v>
      </c>
      <c r="N26" s="141">
        <f t="shared" si="2"/>
        <v>11012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1</v>
      </c>
      <c r="C27" s="60">
        <f t="shared" si="5"/>
        <v>12135</v>
      </c>
      <c r="D27" s="9">
        <f t="shared" si="6"/>
        <v>12035</v>
      </c>
      <c r="E27" s="75">
        <f t="shared" si="3"/>
        <v>87.13290730236231</v>
      </c>
      <c r="F27" s="75">
        <f t="shared" si="4"/>
        <v>100.83090984628167</v>
      </c>
      <c r="G27" s="88"/>
      <c r="H27" s="140">
        <v>180</v>
      </c>
      <c r="I27" s="131">
        <v>19</v>
      </c>
      <c r="J27" s="44" t="s">
        <v>36</v>
      </c>
      <c r="K27" s="189">
        <f t="shared" si="1"/>
        <v>40</v>
      </c>
      <c r="L27" s="44" t="s">
        <v>2</v>
      </c>
      <c r="M27" s="345">
        <v>10454</v>
      </c>
      <c r="N27" s="141">
        <f t="shared" si="2"/>
        <v>10502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43</v>
      </c>
      <c r="C28" s="60">
        <f t="shared" si="5"/>
        <v>11012</v>
      </c>
      <c r="D28" s="9">
        <f t="shared" si="6"/>
        <v>5675</v>
      </c>
      <c r="E28" s="75">
        <f t="shared" si="3"/>
        <v>166.49531297248262</v>
      </c>
      <c r="F28" s="75">
        <f t="shared" si="4"/>
        <v>194.04405286343612</v>
      </c>
      <c r="G28" s="99"/>
      <c r="H28" s="140">
        <v>165</v>
      </c>
      <c r="I28" s="131">
        <v>32</v>
      </c>
      <c r="J28" s="44" t="s">
        <v>49</v>
      </c>
      <c r="K28" s="393">
        <f t="shared" si="1"/>
        <v>36</v>
      </c>
      <c r="L28" s="80" t="s">
        <v>5</v>
      </c>
      <c r="M28" s="394">
        <v>9228</v>
      </c>
      <c r="N28" s="357">
        <f t="shared" si="2"/>
        <v>9644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10502</v>
      </c>
      <c r="D29" s="9">
        <f t="shared" si="6"/>
        <v>8699</v>
      </c>
      <c r="E29" s="75">
        <f t="shared" si="3"/>
        <v>100.45915439066387</v>
      </c>
      <c r="F29" s="75">
        <f t="shared" si="4"/>
        <v>120.72652028968847</v>
      </c>
      <c r="G29" s="98"/>
      <c r="H29" s="140">
        <v>140</v>
      </c>
      <c r="I29" s="131">
        <v>20</v>
      </c>
      <c r="J29" s="44" t="s">
        <v>37</v>
      </c>
      <c r="K29" s="186"/>
      <c r="L29" s="186" t="s">
        <v>92</v>
      </c>
      <c r="M29" s="395">
        <v>217919</v>
      </c>
      <c r="N29" s="372">
        <f>SUM(H44)</f>
        <v>244726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</v>
      </c>
      <c r="C30" s="60">
        <f t="shared" si="5"/>
        <v>9644</v>
      </c>
      <c r="D30" s="9">
        <f t="shared" si="6"/>
        <v>8310</v>
      </c>
      <c r="E30" s="83">
        <f t="shared" si="3"/>
        <v>104.50801907238838</v>
      </c>
      <c r="F30" s="89">
        <f t="shared" si="4"/>
        <v>116.05294825511432</v>
      </c>
      <c r="G30" s="101"/>
      <c r="H30" s="140">
        <v>116</v>
      </c>
      <c r="I30" s="131">
        <v>11</v>
      </c>
      <c r="J30" s="114" t="s">
        <v>30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244726</v>
      </c>
      <c r="D31" s="93">
        <f>SUM(L14)</f>
        <v>244341</v>
      </c>
      <c r="E31" s="96">
        <f>SUM(N29/M29*100)</f>
        <v>112.30135967951395</v>
      </c>
      <c r="F31" s="89">
        <f t="shared" si="4"/>
        <v>100.15756667935385</v>
      </c>
      <c r="G31" s="97"/>
      <c r="H31" s="140">
        <v>78</v>
      </c>
      <c r="I31" s="131">
        <v>21</v>
      </c>
      <c r="J31" s="168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36</v>
      </c>
      <c r="I32" s="131">
        <v>5</v>
      </c>
      <c r="J32" s="168" t="s">
        <v>24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61">
        <v>32</v>
      </c>
      <c r="I33" s="131">
        <v>15</v>
      </c>
      <c r="J33" s="168" t="s">
        <v>33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32</v>
      </c>
      <c r="I34" s="131">
        <v>37</v>
      </c>
      <c r="J34" s="168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197">
        <v>28</v>
      </c>
      <c r="I35" s="131">
        <v>6</v>
      </c>
      <c r="J35" s="168" t="s">
        <v>25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60">
        <v>27</v>
      </c>
      <c r="I36" s="131">
        <v>27</v>
      </c>
      <c r="J36" s="168" t="s">
        <v>44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3</v>
      </c>
      <c r="I37" s="131">
        <v>23</v>
      </c>
      <c r="J37" s="168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61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3">
        <f>SUM(H4:H43)</f>
        <v>244726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1" t="s">
        <v>209</v>
      </c>
      <c r="I48" s="131"/>
      <c r="J48" s="412" t="s">
        <v>162</v>
      </c>
      <c r="K48" s="5"/>
      <c r="L48" s="388" t="s">
        <v>217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199</v>
      </c>
      <c r="I49" s="131"/>
      <c r="J49" s="244" t="s">
        <v>21</v>
      </c>
      <c r="K49" s="5"/>
      <c r="L49" s="149" t="s">
        <v>199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50717</v>
      </c>
      <c r="I50" s="131">
        <v>16</v>
      </c>
      <c r="J50" s="44" t="s">
        <v>3</v>
      </c>
      <c r="K50" s="194">
        <f>SUM(I50)</f>
        <v>16</v>
      </c>
      <c r="L50" s="347">
        <v>44119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5022</v>
      </c>
      <c r="I51" s="131">
        <v>40</v>
      </c>
      <c r="J51" s="44" t="s">
        <v>2</v>
      </c>
      <c r="K51" s="194">
        <f aca="true" t="shared" si="7" ref="K51:K59">SUM(I51)</f>
        <v>40</v>
      </c>
      <c r="L51" s="347">
        <v>3847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3476</v>
      </c>
      <c r="I52" s="131">
        <v>33</v>
      </c>
      <c r="J52" s="44" t="s">
        <v>0</v>
      </c>
      <c r="K52" s="194">
        <f t="shared" si="7"/>
        <v>33</v>
      </c>
      <c r="L52" s="347">
        <v>2733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6" t="s">
        <v>76</v>
      </c>
      <c r="H53" s="61">
        <v>2954</v>
      </c>
      <c r="I53" s="131">
        <v>26</v>
      </c>
      <c r="J53" s="44" t="s">
        <v>43</v>
      </c>
      <c r="K53" s="194">
        <f t="shared" si="7"/>
        <v>26</v>
      </c>
      <c r="L53" s="347">
        <v>4978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50717</v>
      </c>
      <c r="D54" s="153">
        <f>SUM(L50)</f>
        <v>44119</v>
      </c>
      <c r="E54" s="75">
        <f aca="true" t="shared" si="8" ref="E54:E63">SUM(N67/M67*100)</f>
        <v>88.016729721287</v>
      </c>
      <c r="F54" s="75">
        <f aca="true" t="shared" si="9" ref="F54:F61">SUM(C54/D54*100)</f>
        <v>114.95500804641992</v>
      </c>
      <c r="G54" s="88"/>
      <c r="H54" s="140">
        <v>1227</v>
      </c>
      <c r="I54" s="131">
        <v>36</v>
      </c>
      <c r="J54" s="44" t="s">
        <v>5</v>
      </c>
      <c r="K54" s="194">
        <f t="shared" si="7"/>
        <v>36</v>
      </c>
      <c r="L54" s="347">
        <v>901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2</v>
      </c>
      <c r="C55" s="60">
        <f aca="true" t="shared" si="10" ref="C55:C63">SUM(H51)</f>
        <v>5022</v>
      </c>
      <c r="D55" s="153">
        <f aca="true" t="shared" si="11" ref="D55:D63">SUM(L51)</f>
        <v>3847</v>
      </c>
      <c r="E55" s="75">
        <f t="shared" si="8"/>
        <v>120.34507548526241</v>
      </c>
      <c r="F55" s="75">
        <f t="shared" si="9"/>
        <v>130.54328047829478</v>
      </c>
      <c r="G55" s="88"/>
      <c r="H55" s="61">
        <v>1076</v>
      </c>
      <c r="I55" s="131">
        <v>34</v>
      </c>
      <c r="J55" s="44" t="s">
        <v>1</v>
      </c>
      <c r="K55" s="194">
        <f t="shared" si="7"/>
        <v>34</v>
      </c>
      <c r="L55" s="347">
        <v>977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0</v>
      </c>
      <c r="C56" s="60">
        <f t="shared" si="10"/>
        <v>3476</v>
      </c>
      <c r="D56" s="153">
        <f t="shared" si="11"/>
        <v>2733</v>
      </c>
      <c r="E56" s="75">
        <f t="shared" si="8"/>
        <v>74.25763725699636</v>
      </c>
      <c r="F56" s="75">
        <f t="shared" si="9"/>
        <v>127.18624222466156</v>
      </c>
      <c r="G56" s="88"/>
      <c r="H56" s="61">
        <v>970</v>
      </c>
      <c r="I56" s="131">
        <v>25</v>
      </c>
      <c r="J56" s="44" t="s">
        <v>42</v>
      </c>
      <c r="K56" s="194">
        <f t="shared" si="7"/>
        <v>25</v>
      </c>
      <c r="L56" s="347">
        <v>1141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43</v>
      </c>
      <c r="C57" s="60">
        <f t="shared" si="10"/>
        <v>2954</v>
      </c>
      <c r="D57" s="153">
        <f t="shared" si="11"/>
        <v>4978</v>
      </c>
      <c r="E57" s="75">
        <f t="shared" si="8"/>
        <v>63.20068463842533</v>
      </c>
      <c r="F57" s="75">
        <f t="shared" si="9"/>
        <v>59.34110084371233</v>
      </c>
      <c r="G57" s="88"/>
      <c r="H57" s="61">
        <v>897</v>
      </c>
      <c r="I57" s="131">
        <v>24</v>
      </c>
      <c r="J57" s="44" t="s">
        <v>41</v>
      </c>
      <c r="K57" s="194">
        <f t="shared" si="7"/>
        <v>24</v>
      </c>
      <c r="L57" s="347">
        <v>413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1227</v>
      </c>
      <c r="D58" s="153">
        <f t="shared" si="11"/>
        <v>901</v>
      </c>
      <c r="E58" s="75">
        <f t="shared" si="8"/>
        <v>95.93432369038311</v>
      </c>
      <c r="F58" s="75">
        <f t="shared" si="9"/>
        <v>136.18201997780244</v>
      </c>
      <c r="G58" s="98"/>
      <c r="H58" s="61">
        <v>501</v>
      </c>
      <c r="I58" s="131">
        <v>19</v>
      </c>
      <c r="J58" s="44" t="s">
        <v>36</v>
      </c>
      <c r="K58" s="194">
        <f t="shared" si="7"/>
        <v>19</v>
      </c>
      <c r="L58" s="347">
        <v>425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1076</v>
      </c>
      <c r="D59" s="153">
        <f t="shared" si="11"/>
        <v>977</v>
      </c>
      <c r="E59" s="75">
        <f t="shared" si="8"/>
        <v>91.0321489001692</v>
      </c>
      <c r="F59" s="75">
        <f t="shared" si="9"/>
        <v>110.13306038894575</v>
      </c>
      <c r="G59" s="88"/>
      <c r="H59" s="427">
        <v>376</v>
      </c>
      <c r="I59" s="226">
        <v>31</v>
      </c>
      <c r="J59" s="80" t="s">
        <v>208</v>
      </c>
      <c r="K59" s="373">
        <f t="shared" si="7"/>
        <v>31</v>
      </c>
      <c r="L59" s="348">
        <v>261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970</v>
      </c>
      <c r="D60" s="153">
        <f t="shared" si="11"/>
        <v>1141</v>
      </c>
      <c r="E60" s="75">
        <f t="shared" si="8"/>
        <v>108.50111856823266</v>
      </c>
      <c r="F60" s="75">
        <f t="shared" si="9"/>
        <v>85.0131463628396</v>
      </c>
      <c r="G60" s="88"/>
      <c r="H60" s="61">
        <v>309</v>
      </c>
      <c r="I60" s="196">
        <v>38</v>
      </c>
      <c r="J60" s="79" t="s">
        <v>52</v>
      </c>
      <c r="K60" s="374" t="s">
        <v>9</v>
      </c>
      <c r="L60" s="375">
        <v>62003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41</v>
      </c>
      <c r="C61" s="60">
        <f t="shared" si="10"/>
        <v>897</v>
      </c>
      <c r="D61" s="153">
        <f t="shared" si="11"/>
        <v>413</v>
      </c>
      <c r="E61" s="75">
        <f t="shared" si="8"/>
        <v>218.24817518248176</v>
      </c>
      <c r="F61" s="75">
        <f t="shared" si="9"/>
        <v>217.1912832929782</v>
      </c>
      <c r="G61" s="99"/>
      <c r="H61" s="140">
        <v>199</v>
      </c>
      <c r="I61" s="131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501</v>
      </c>
      <c r="D62" s="153">
        <f t="shared" si="11"/>
        <v>425</v>
      </c>
      <c r="E62" s="75">
        <f t="shared" si="8"/>
        <v>273.77049180327873</v>
      </c>
      <c r="F62" s="75">
        <f>SUM(C62/D62*100)</f>
        <v>117.88235294117646</v>
      </c>
      <c r="G62" s="98"/>
      <c r="H62" s="140">
        <v>177</v>
      </c>
      <c r="I62" s="131">
        <v>1</v>
      </c>
      <c r="J62" s="44" t="s">
        <v>4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208</v>
      </c>
      <c r="C63" s="60">
        <f t="shared" si="10"/>
        <v>376</v>
      </c>
      <c r="D63" s="153">
        <f t="shared" si="11"/>
        <v>261</v>
      </c>
      <c r="E63" s="83">
        <f t="shared" si="8"/>
        <v>79.32489451476793</v>
      </c>
      <c r="F63" s="83">
        <f>SUM(C63/D63*100)</f>
        <v>144.06130268199234</v>
      </c>
      <c r="G63" s="101"/>
      <c r="H63" s="140">
        <v>147</v>
      </c>
      <c r="I63" s="131">
        <v>4</v>
      </c>
      <c r="J63" s="44" t="s">
        <v>23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68392</v>
      </c>
      <c r="D64" s="93">
        <f>SUM(L60)</f>
        <v>62003</v>
      </c>
      <c r="E64" s="96">
        <f>SUM(N77/M77*100)</f>
        <v>88.26824294674893</v>
      </c>
      <c r="F64" s="96">
        <f>SUM(C64/D64*100)</f>
        <v>110.30434011257519</v>
      </c>
      <c r="G64" s="97"/>
      <c r="H64" s="197">
        <v>116</v>
      </c>
      <c r="I64" s="131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108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85</v>
      </c>
      <c r="I66" s="131">
        <v>15</v>
      </c>
      <c r="J66" s="44" t="s">
        <v>33</v>
      </c>
      <c r="K66" s="1"/>
      <c r="L66" s="413" t="s">
        <v>162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24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69">
        <v>57622</v>
      </c>
      <c r="N67" s="141">
        <f>SUM(H50)</f>
        <v>50717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11</v>
      </c>
      <c r="I68" s="131">
        <v>12</v>
      </c>
      <c r="J68" s="44" t="s">
        <v>31</v>
      </c>
      <c r="K68" s="5">
        <f aca="true" t="shared" si="12" ref="K68:K76">SUM(I51)</f>
        <v>40</v>
      </c>
      <c r="L68" s="44" t="s">
        <v>2</v>
      </c>
      <c r="M68" s="370">
        <v>4173</v>
      </c>
      <c r="N68" s="141">
        <f aca="true" t="shared" si="13" ref="N68:N76">SUM(H51)</f>
        <v>5022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1">
        <v>2</v>
      </c>
      <c r="J69" s="44" t="s">
        <v>6</v>
      </c>
      <c r="K69" s="5">
        <f t="shared" si="12"/>
        <v>33</v>
      </c>
      <c r="L69" s="44" t="s">
        <v>0</v>
      </c>
      <c r="M69" s="370">
        <v>4681</v>
      </c>
      <c r="N69" s="141">
        <f t="shared" si="13"/>
        <v>3476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3</v>
      </c>
      <c r="J70" s="44" t="s">
        <v>22</v>
      </c>
      <c r="K70" s="5">
        <f t="shared" si="12"/>
        <v>26</v>
      </c>
      <c r="L70" s="44" t="s">
        <v>43</v>
      </c>
      <c r="M70" s="370">
        <v>4674</v>
      </c>
      <c r="N70" s="141">
        <f t="shared" si="13"/>
        <v>2954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5</v>
      </c>
      <c r="J71" s="44" t="s">
        <v>24</v>
      </c>
      <c r="K71" s="5">
        <f t="shared" si="12"/>
        <v>36</v>
      </c>
      <c r="L71" s="44" t="s">
        <v>5</v>
      </c>
      <c r="M71" s="370">
        <v>1279</v>
      </c>
      <c r="N71" s="141">
        <f t="shared" si="13"/>
        <v>1227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6</v>
      </c>
      <c r="J72" s="44" t="s">
        <v>25</v>
      </c>
      <c r="K72" s="5">
        <f t="shared" si="12"/>
        <v>34</v>
      </c>
      <c r="L72" s="44" t="s">
        <v>1</v>
      </c>
      <c r="M72" s="370">
        <v>1182</v>
      </c>
      <c r="N72" s="141">
        <f t="shared" si="13"/>
        <v>1076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7</v>
      </c>
      <c r="J73" s="44" t="s">
        <v>26</v>
      </c>
      <c r="K73" s="5">
        <f t="shared" si="12"/>
        <v>25</v>
      </c>
      <c r="L73" s="44" t="s">
        <v>42</v>
      </c>
      <c r="M73" s="370">
        <v>894</v>
      </c>
      <c r="N73" s="141">
        <f t="shared" si="13"/>
        <v>970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8</v>
      </c>
      <c r="J74" s="44" t="s">
        <v>27</v>
      </c>
      <c r="K74" s="5">
        <f t="shared" si="12"/>
        <v>24</v>
      </c>
      <c r="L74" s="44" t="s">
        <v>41</v>
      </c>
      <c r="M74" s="370">
        <v>411</v>
      </c>
      <c r="N74" s="141">
        <f t="shared" si="13"/>
        <v>897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10</v>
      </c>
      <c r="J75" s="44" t="s">
        <v>29</v>
      </c>
      <c r="K75" s="5">
        <f t="shared" si="12"/>
        <v>19</v>
      </c>
      <c r="L75" s="44" t="s">
        <v>36</v>
      </c>
      <c r="M75" s="370">
        <v>183</v>
      </c>
      <c r="N75" s="141">
        <f t="shared" si="13"/>
        <v>501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11</v>
      </c>
      <c r="J76" s="44" t="s">
        <v>30</v>
      </c>
      <c r="K76" s="18">
        <f t="shared" si="12"/>
        <v>31</v>
      </c>
      <c r="L76" s="80" t="s">
        <v>208</v>
      </c>
      <c r="M76" s="371">
        <v>474</v>
      </c>
      <c r="N76" s="357">
        <f t="shared" si="13"/>
        <v>376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18</v>
      </c>
      <c r="J77" s="44" t="s">
        <v>35</v>
      </c>
      <c r="K77" s="5"/>
      <c r="L77" s="186" t="s">
        <v>92</v>
      </c>
      <c r="M77" s="376">
        <v>77482</v>
      </c>
      <c r="N77" s="372">
        <f>SUM(H90)</f>
        <v>68392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40">
        <v>0</v>
      </c>
      <c r="I79" s="131">
        <v>21</v>
      </c>
      <c r="J79" s="44" t="s">
        <v>107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1">
        <v>0</v>
      </c>
      <c r="I81" s="131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0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1">
        <f>SUM(H50:H89)</f>
        <v>68392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zoomScale="75" zoomScaleNormal="75"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2" t="s">
        <v>201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6" t="s">
        <v>218</v>
      </c>
      <c r="I2" s="5"/>
      <c r="J2" s="401" t="s">
        <v>201</v>
      </c>
      <c r="K2" s="129"/>
      <c r="L2" s="388" t="s">
        <v>219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199</v>
      </c>
      <c r="I3" s="5"/>
      <c r="J3" s="244" t="s">
        <v>21</v>
      </c>
      <c r="K3" s="129"/>
      <c r="L3" s="149" t="s">
        <v>199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74181</v>
      </c>
      <c r="I4" s="131">
        <v>33</v>
      </c>
      <c r="J4" s="332" t="s">
        <v>0</v>
      </c>
      <c r="K4" s="195">
        <f>SUM(I4)</f>
        <v>33</v>
      </c>
      <c r="L4" s="347">
        <v>60725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17539</v>
      </c>
      <c r="I5" s="131">
        <v>34</v>
      </c>
      <c r="J5" s="332" t="s">
        <v>1</v>
      </c>
      <c r="K5" s="195">
        <f aca="true" t="shared" si="0" ref="K5:K13">SUM(I5)</f>
        <v>34</v>
      </c>
      <c r="L5" s="377">
        <v>16277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14132</v>
      </c>
      <c r="I6" s="131">
        <v>40</v>
      </c>
      <c r="J6" s="332" t="s">
        <v>2</v>
      </c>
      <c r="K6" s="195">
        <f t="shared" si="0"/>
        <v>40</v>
      </c>
      <c r="L6" s="377">
        <v>11085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8103</v>
      </c>
      <c r="I7" s="131">
        <v>24</v>
      </c>
      <c r="J7" s="332" t="s">
        <v>41</v>
      </c>
      <c r="K7" s="195">
        <f t="shared" si="0"/>
        <v>24</v>
      </c>
      <c r="L7" s="377">
        <v>5270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7360</v>
      </c>
      <c r="I8" s="131">
        <v>13</v>
      </c>
      <c r="J8" s="332" t="s">
        <v>7</v>
      </c>
      <c r="K8" s="195">
        <f t="shared" si="0"/>
        <v>13</v>
      </c>
      <c r="L8" s="377">
        <v>5399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6084</v>
      </c>
      <c r="I9" s="131">
        <v>9</v>
      </c>
      <c r="J9" s="332" t="s">
        <v>28</v>
      </c>
      <c r="K9" s="195">
        <f t="shared" si="0"/>
        <v>9</v>
      </c>
      <c r="L9" s="377">
        <v>1376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5134</v>
      </c>
      <c r="I10" s="131">
        <v>25</v>
      </c>
      <c r="J10" s="332" t="s">
        <v>42</v>
      </c>
      <c r="K10" s="195">
        <f t="shared" si="0"/>
        <v>25</v>
      </c>
      <c r="L10" s="377">
        <v>8314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4326</v>
      </c>
      <c r="I11" s="131">
        <v>22</v>
      </c>
      <c r="J11" s="332" t="s">
        <v>39</v>
      </c>
      <c r="K11" s="195">
        <f t="shared" si="0"/>
        <v>22</v>
      </c>
      <c r="L11" s="377">
        <v>2101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2764</v>
      </c>
      <c r="I12" s="131">
        <v>14</v>
      </c>
      <c r="J12" s="332" t="s">
        <v>32</v>
      </c>
      <c r="K12" s="195">
        <f t="shared" si="0"/>
        <v>14</v>
      </c>
      <c r="L12" s="377">
        <v>2380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0">
        <v>2508</v>
      </c>
      <c r="I13" s="226">
        <v>12</v>
      </c>
      <c r="J13" s="337" t="s">
        <v>31</v>
      </c>
      <c r="K13" s="397">
        <f t="shared" si="0"/>
        <v>12</v>
      </c>
      <c r="L13" s="348">
        <v>2005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2235</v>
      </c>
      <c r="I14" s="196">
        <v>26</v>
      </c>
      <c r="J14" s="420" t="s">
        <v>43</v>
      </c>
      <c r="K14" s="129" t="s">
        <v>9</v>
      </c>
      <c r="L14" s="400">
        <v>123384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1959</v>
      </c>
      <c r="I15" s="131">
        <v>20</v>
      </c>
      <c r="J15" s="332" t="s">
        <v>37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1238</v>
      </c>
      <c r="I16" s="131">
        <v>31</v>
      </c>
      <c r="J16" s="332" t="s">
        <v>48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819</v>
      </c>
      <c r="I17" s="131">
        <v>36</v>
      </c>
      <c r="J17" s="332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7">
        <v>812</v>
      </c>
      <c r="I18" s="131">
        <v>17</v>
      </c>
      <c r="J18" s="332" t="s">
        <v>34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782</v>
      </c>
      <c r="I19" s="131">
        <v>21</v>
      </c>
      <c r="J19" s="332" t="s">
        <v>38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451</v>
      </c>
      <c r="I20" s="131">
        <v>6</v>
      </c>
      <c r="J20" s="332" t="s">
        <v>25</v>
      </c>
      <c r="K20" s="195">
        <f>SUM(I4)</f>
        <v>33</v>
      </c>
      <c r="L20" s="332" t="s">
        <v>0</v>
      </c>
      <c r="M20" s="342">
        <v>68912</v>
      </c>
      <c r="N20" s="141">
        <f>SUM(H4)</f>
        <v>74181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6" t="s">
        <v>76</v>
      </c>
      <c r="H21" s="140">
        <v>187</v>
      </c>
      <c r="I21" s="131">
        <v>38</v>
      </c>
      <c r="J21" s="332" t="s">
        <v>52</v>
      </c>
      <c r="K21" s="195">
        <f aca="true" t="shared" si="1" ref="K21:K29">SUM(I5)</f>
        <v>34</v>
      </c>
      <c r="L21" s="332" t="s">
        <v>1</v>
      </c>
      <c r="M21" s="343">
        <v>14572</v>
      </c>
      <c r="N21" s="141">
        <f aca="true" t="shared" si="2" ref="N21:N29">SUM(H5)</f>
        <v>17539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2" t="s">
        <v>0</v>
      </c>
      <c r="C22" s="60">
        <f>SUM(H4)</f>
        <v>74181</v>
      </c>
      <c r="D22" s="153">
        <f>SUM(L4)</f>
        <v>60725</v>
      </c>
      <c r="E22" s="81">
        <f aca="true" t="shared" si="3" ref="E22:E31">SUM(N20/M20*100)</f>
        <v>107.64598328302763</v>
      </c>
      <c r="F22" s="75">
        <f aca="true" t="shared" si="4" ref="F22:F32">SUM(C22/D22*100)</f>
        <v>122.15891313297654</v>
      </c>
      <c r="G22" s="88"/>
      <c r="H22" s="140">
        <v>117</v>
      </c>
      <c r="I22" s="131">
        <v>18</v>
      </c>
      <c r="J22" s="332" t="s">
        <v>35</v>
      </c>
      <c r="K22" s="195">
        <f t="shared" si="1"/>
        <v>40</v>
      </c>
      <c r="L22" s="332" t="s">
        <v>2</v>
      </c>
      <c r="M22" s="343">
        <v>12997</v>
      </c>
      <c r="N22" s="141">
        <f t="shared" si="2"/>
        <v>14132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2" t="s">
        <v>1</v>
      </c>
      <c r="C23" s="60">
        <f aca="true" t="shared" si="5" ref="C23:C31">SUM(H5)</f>
        <v>17539</v>
      </c>
      <c r="D23" s="153">
        <f aca="true" t="shared" si="6" ref="D23:D31">SUM(L5)</f>
        <v>16277</v>
      </c>
      <c r="E23" s="81">
        <f t="shared" si="3"/>
        <v>120.36096623661817</v>
      </c>
      <c r="F23" s="75">
        <f t="shared" si="4"/>
        <v>107.75327148737482</v>
      </c>
      <c r="G23" s="88"/>
      <c r="H23" s="140">
        <v>102</v>
      </c>
      <c r="I23" s="131">
        <v>11</v>
      </c>
      <c r="J23" s="332" t="s">
        <v>30</v>
      </c>
      <c r="K23" s="195">
        <f t="shared" si="1"/>
        <v>24</v>
      </c>
      <c r="L23" s="332" t="s">
        <v>41</v>
      </c>
      <c r="M23" s="343">
        <v>7445</v>
      </c>
      <c r="N23" s="141">
        <f t="shared" si="2"/>
        <v>8103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2" t="s">
        <v>2</v>
      </c>
      <c r="C24" s="60">
        <f t="shared" si="5"/>
        <v>14132</v>
      </c>
      <c r="D24" s="153">
        <f t="shared" si="6"/>
        <v>11085</v>
      </c>
      <c r="E24" s="81">
        <f t="shared" si="3"/>
        <v>108.73278448872816</v>
      </c>
      <c r="F24" s="75">
        <f t="shared" si="4"/>
        <v>127.4875958502481</v>
      </c>
      <c r="G24" s="88"/>
      <c r="H24" s="140">
        <v>44</v>
      </c>
      <c r="I24" s="131">
        <v>29</v>
      </c>
      <c r="J24" s="332" t="s">
        <v>187</v>
      </c>
      <c r="K24" s="195">
        <f t="shared" si="1"/>
        <v>13</v>
      </c>
      <c r="L24" s="332" t="s">
        <v>7</v>
      </c>
      <c r="M24" s="343">
        <v>6534</v>
      </c>
      <c r="N24" s="141">
        <f t="shared" si="2"/>
        <v>7360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2" t="s">
        <v>41</v>
      </c>
      <c r="C25" s="60">
        <f t="shared" si="5"/>
        <v>8103</v>
      </c>
      <c r="D25" s="153">
        <f t="shared" si="6"/>
        <v>5270</v>
      </c>
      <c r="E25" s="81">
        <f t="shared" si="3"/>
        <v>108.83814640698455</v>
      </c>
      <c r="F25" s="75">
        <f t="shared" si="4"/>
        <v>153.7571157495256</v>
      </c>
      <c r="G25" s="88"/>
      <c r="H25" s="140">
        <v>39</v>
      </c>
      <c r="I25" s="131">
        <v>1</v>
      </c>
      <c r="J25" s="332" t="s">
        <v>4</v>
      </c>
      <c r="K25" s="195">
        <f t="shared" si="1"/>
        <v>9</v>
      </c>
      <c r="L25" s="332" t="s">
        <v>28</v>
      </c>
      <c r="M25" s="343">
        <v>2152</v>
      </c>
      <c r="N25" s="141">
        <f t="shared" si="2"/>
        <v>6084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2" t="s">
        <v>7</v>
      </c>
      <c r="C26" s="60">
        <f t="shared" si="5"/>
        <v>7360</v>
      </c>
      <c r="D26" s="153">
        <f t="shared" si="6"/>
        <v>5399</v>
      </c>
      <c r="E26" s="81">
        <f t="shared" si="3"/>
        <v>112.64156718702174</v>
      </c>
      <c r="F26" s="75">
        <f t="shared" si="4"/>
        <v>136.32154102611597</v>
      </c>
      <c r="G26" s="98"/>
      <c r="H26" s="140">
        <v>32</v>
      </c>
      <c r="I26" s="131">
        <v>15</v>
      </c>
      <c r="J26" s="332" t="s">
        <v>33</v>
      </c>
      <c r="K26" s="195">
        <f t="shared" si="1"/>
        <v>25</v>
      </c>
      <c r="L26" s="332" t="s">
        <v>42</v>
      </c>
      <c r="M26" s="343">
        <v>4562</v>
      </c>
      <c r="N26" s="141">
        <f t="shared" si="2"/>
        <v>5134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2" t="s">
        <v>28</v>
      </c>
      <c r="C27" s="60">
        <f t="shared" si="5"/>
        <v>6084</v>
      </c>
      <c r="D27" s="153">
        <f t="shared" si="6"/>
        <v>1376</v>
      </c>
      <c r="E27" s="81">
        <f t="shared" si="3"/>
        <v>282.7137546468402</v>
      </c>
      <c r="F27" s="75">
        <f t="shared" si="4"/>
        <v>442.1511627906977</v>
      </c>
      <c r="G27" s="102"/>
      <c r="H27" s="140">
        <v>24</v>
      </c>
      <c r="I27" s="131">
        <v>32</v>
      </c>
      <c r="J27" s="332" t="s">
        <v>49</v>
      </c>
      <c r="K27" s="195">
        <f t="shared" si="1"/>
        <v>22</v>
      </c>
      <c r="L27" s="332" t="s">
        <v>39</v>
      </c>
      <c r="M27" s="343">
        <v>2807</v>
      </c>
      <c r="N27" s="141">
        <f t="shared" si="2"/>
        <v>4326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2" t="s">
        <v>42</v>
      </c>
      <c r="C28" s="60">
        <f t="shared" si="5"/>
        <v>5134</v>
      </c>
      <c r="D28" s="153">
        <f t="shared" si="6"/>
        <v>8314</v>
      </c>
      <c r="E28" s="81">
        <f t="shared" si="3"/>
        <v>112.53836036825953</v>
      </c>
      <c r="F28" s="75">
        <f t="shared" si="4"/>
        <v>61.751262929997594</v>
      </c>
      <c r="G28" s="88"/>
      <c r="H28" s="140">
        <v>18</v>
      </c>
      <c r="I28" s="131">
        <v>16</v>
      </c>
      <c r="J28" s="332" t="s">
        <v>3</v>
      </c>
      <c r="K28" s="195">
        <f t="shared" si="1"/>
        <v>14</v>
      </c>
      <c r="L28" s="332" t="s">
        <v>32</v>
      </c>
      <c r="M28" s="343">
        <v>3175</v>
      </c>
      <c r="N28" s="141">
        <f t="shared" si="2"/>
        <v>2764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2" t="s">
        <v>39</v>
      </c>
      <c r="C29" s="60">
        <f t="shared" si="5"/>
        <v>4326</v>
      </c>
      <c r="D29" s="153">
        <f t="shared" si="6"/>
        <v>2101</v>
      </c>
      <c r="E29" s="81">
        <f t="shared" si="3"/>
        <v>154.1147132169576</v>
      </c>
      <c r="F29" s="75">
        <f t="shared" si="4"/>
        <v>205.90195145168968</v>
      </c>
      <c r="G29" s="99"/>
      <c r="H29" s="140">
        <v>16</v>
      </c>
      <c r="I29" s="131">
        <v>2</v>
      </c>
      <c r="J29" s="332" t="s">
        <v>6</v>
      </c>
      <c r="K29" s="397">
        <f t="shared" si="1"/>
        <v>12</v>
      </c>
      <c r="L29" s="337" t="s">
        <v>31</v>
      </c>
      <c r="M29" s="398">
        <v>1037</v>
      </c>
      <c r="N29" s="357">
        <f t="shared" si="2"/>
        <v>2508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2" t="s">
        <v>32</v>
      </c>
      <c r="C30" s="60">
        <f t="shared" si="5"/>
        <v>2764</v>
      </c>
      <c r="D30" s="153">
        <f t="shared" si="6"/>
        <v>2380</v>
      </c>
      <c r="E30" s="81">
        <f t="shared" si="3"/>
        <v>87.05511811023622</v>
      </c>
      <c r="F30" s="75">
        <f t="shared" si="4"/>
        <v>116.13445378151262</v>
      </c>
      <c r="G30" s="98"/>
      <c r="H30" s="140">
        <v>16</v>
      </c>
      <c r="I30" s="131">
        <v>28</v>
      </c>
      <c r="J30" s="332" t="s">
        <v>45</v>
      </c>
      <c r="K30" s="186"/>
      <c r="L30" s="337"/>
      <c r="M30" s="399">
        <v>132602</v>
      </c>
      <c r="N30" s="424">
        <f>SUM(H44)</f>
        <v>151025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37" t="s">
        <v>31</v>
      </c>
      <c r="C31" s="60">
        <f t="shared" si="5"/>
        <v>2508</v>
      </c>
      <c r="D31" s="153">
        <f t="shared" si="6"/>
        <v>2005</v>
      </c>
      <c r="E31" s="82">
        <f t="shared" si="3"/>
        <v>241.85149469623917</v>
      </c>
      <c r="F31" s="89">
        <f t="shared" si="4"/>
        <v>125.08728179551123</v>
      </c>
      <c r="G31" s="101"/>
      <c r="H31" s="140">
        <v>1</v>
      </c>
      <c r="I31" s="131">
        <v>3</v>
      </c>
      <c r="J31" s="332" t="s">
        <v>22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151025</v>
      </c>
      <c r="D32" s="93">
        <f>SUM(L14)</f>
        <v>123384</v>
      </c>
      <c r="E32" s="94">
        <f>SUM(N30/M30*100)</f>
        <v>113.89345560398787</v>
      </c>
      <c r="F32" s="89">
        <f t="shared" si="4"/>
        <v>122.40241846592752</v>
      </c>
      <c r="G32" s="97"/>
      <c r="H32" s="141">
        <v>1</v>
      </c>
      <c r="I32" s="131">
        <v>4</v>
      </c>
      <c r="J32" s="332" t="s">
        <v>23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1</v>
      </c>
      <c r="I33" s="131">
        <v>23</v>
      </c>
      <c r="J33" s="332" t="s">
        <v>40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7">
        <v>0</v>
      </c>
      <c r="I34" s="131">
        <v>5</v>
      </c>
      <c r="J34" s="332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2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2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2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2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2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2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2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2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2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1">
        <f>SUM(H4:H43)</f>
        <v>151025</v>
      </c>
      <c r="I44" s="5"/>
      <c r="J44" s="331" t="s">
        <v>206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3" t="s">
        <v>209</v>
      </c>
      <c r="I48" s="5"/>
      <c r="J48" s="390" t="s">
        <v>204</v>
      </c>
      <c r="K48" s="129"/>
      <c r="L48" s="414" t="s">
        <v>196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4" t="s">
        <v>21</v>
      </c>
      <c r="K49" s="154"/>
      <c r="L49" s="148" t="s">
        <v>199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20203</v>
      </c>
      <c r="I50" s="332">
        <v>16</v>
      </c>
      <c r="J50" s="331" t="s">
        <v>3</v>
      </c>
      <c r="K50" s="198">
        <f>SUM(I50)</f>
        <v>16</v>
      </c>
      <c r="L50" s="415">
        <v>59899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20096</v>
      </c>
      <c r="I51" s="332">
        <v>36</v>
      </c>
      <c r="J51" s="331" t="s">
        <v>5</v>
      </c>
      <c r="K51" s="198">
        <f aca="true" t="shared" si="7" ref="K51:K59">SUM(I51)</f>
        <v>36</v>
      </c>
      <c r="L51" s="416">
        <v>15581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18052</v>
      </c>
      <c r="I52" s="332">
        <v>26</v>
      </c>
      <c r="J52" s="331" t="s">
        <v>43</v>
      </c>
      <c r="K52" s="198">
        <f t="shared" si="7"/>
        <v>26</v>
      </c>
      <c r="L52" s="416">
        <v>34131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17343</v>
      </c>
      <c r="I53" s="332">
        <v>33</v>
      </c>
      <c r="J53" s="331" t="s">
        <v>0</v>
      </c>
      <c r="K53" s="198">
        <f t="shared" si="7"/>
        <v>33</v>
      </c>
      <c r="L53" s="416">
        <v>16189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209</v>
      </c>
      <c r="D54" s="85" t="s">
        <v>195</v>
      </c>
      <c r="E54" s="85" t="s">
        <v>75</v>
      </c>
      <c r="F54" s="85" t="s">
        <v>74</v>
      </c>
      <c r="G54" s="86" t="s">
        <v>76</v>
      </c>
      <c r="H54" s="140">
        <v>14383</v>
      </c>
      <c r="I54" s="332">
        <v>17</v>
      </c>
      <c r="J54" s="331" t="s">
        <v>34</v>
      </c>
      <c r="K54" s="198">
        <f t="shared" si="7"/>
        <v>17</v>
      </c>
      <c r="L54" s="416">
        <v>9117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1" t="s">
        <v>3</v>
      </c>
      <c r="C55" s="60">
        <f>SUM(H50)</f>
        <v>20203</v>
      </c>
      <c r="D55" s="9">
        <f>SUM(L50)</f>
        <v>59899</v>
      </c>
      <c r="E55" s="75">
        <f>SUM(N66/M66*100)</f>
        <v>86.5743914981145</v>
      </c>
      <c r="F55" s="75">
        <f aca="true" t="shared" si="8" ref="F55:F65">SUM(C55/D55*100)</f>
        <v>33.72844287884606</v>
      </c>
      <c r="G55" s="88"/>
      <c r="H55" s="140">
        <v>10407</v>
      </c>
      <c r="I55" s="332">
        <v>40</v>
      </c>
      <c r="J55" s="331" t="s">
        <v>2</v>
      </c>
      <c r="K55" s="198">
        <f t="shared" si="7"/>
        <v>40</v>
      </c>
      <c r="L55" s="416">
        <v>10769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1" t="s">
        <v>5</v>
      </c>
      <c r="C56" s="60">
        <f aca="true" t="shared" si="9" ref="C56:C64">SUM(H51)</f>
        <v>20096</v>
      </c>
      <c r="D56" s="9">
        <f aca="true" t="shared" si="10" ref="D56:D64">SUM(L51)</f>
        <v>15581</v>
      </c>
      <c r="E56" s="75">
        <f aca="true" t="shared" si="11" ref="E56:E65">SUM(N67/M67*100)</f>
        <v>94.86404833836858</v>
      </c>
      <c r="F56" s="75">
        <f t="shared" si="8"/>
        <v>128.97760092420256</v>
      </c>
      <c r="G56" s="88"/>
      <c r="H56" s="140">
        <v>9013</v>
      </c>
      <c r="I56" s="332">
        <v>38</v>
      </c>
      <c r="J56" s="331" t="s">
        <v>52</v>
      </c>
      <c r="K56" s="198">
        <f t="shared" si="7"/>
        <v>38</v>
      </c>
      <c r="L56" s="416">
        <v>8013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1" t="s">
        <v>43</v>
      </c>
      <c r="C57" s="60">
        <f t="shared" si="9"/>
        <v>18052</v>
      </c>
      <c r="D57" s="9">
        <f t="shared" si="10"/>
        <v>34131</v>
      </c>
      <c r="E57" s="75">
        <f t="shared" si="11"/>
        <v>93.0275702138624</v>
      </c>
      <c r="F57" s="75">
        <f t="shared" si="8"/>
        <v>52.89033430019631</v>
      </c>
      <c r="G57" s="88"/>
      <c r="H57" s="140">
        <v>8865</v>
      </c>
      <c r="I57" s="332">
        <v>24</v>
      </c>
      <c r="J57" s="331" t="s">
        <v>41</v>
      </c>
      <c r="K57" s="198">
        <f t="shared" si="7"/>
        <v>24</v>
      </c>
      <c r="L57" s="416">
        <v>8399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1" t="s">
        <v>0</v>
      </c>
      <c r="C58" s="60">
        <f t="shared" si="9"/>
        <v>17343</v>
      </c>
      <c r="D58" s="9">
        <f t="shared" si="10"/>
        <v>16189</v>
      </c>
      <c r="E58" s="75">
        <f t="shared" si="11"/>
        <v>111.78935155343561</v>
      </c>
      <c r="F58" s="75">
        <f t="shared" si="8"/>
        <v>107.12829699178454</v>
      </c>
      <c r="G58" s="88"/>
      <c r="H58" s="235">
        <v>8310</v>
      </c>
      <c r="I58" s="335">
        <v>25</v>
      </c>
      <c r="J58" s="335" t="s">
        <v>42</v>
      </c>
      <c r="K58" s="198">
        <f t="shared" si="7"/>
        <v>25</v>
      </c>
      <c r="L58" s="416">
        <v>1144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1" t="s">
        <v>34</v>
      </c>
      <c r="C59" s="60">
        <f t="shared" si="9"/>
        <v>14383</v>
      </c>
      <c r="D59" s="9">
        <f t="shared" si="10"/>
        <v>9117</v>
      </c>
      <c r="E59" s="75">
        <f t="shared" si="11"/>
        <v>110.89437162683116</v>
      </c>
      <c r="F59" s="75">
        <f t="shared" si="8"/>
        <v>157.7602281452232</v>
      </c>
      <c r="G59" s="98"/>
      <c r="H59" s="227">
        <v>5068</v>
      </c>
      <c r="I59" s="337">
        <v>14</v>
      </c>
      <c r="J59" s="336" t="s">
        <v>32</v>
      </c>
      <c r="K59" s="198">
        <f t="shared" si="7"/>
        <v>14</v>
      </c>
      <c r="L59" s="417">
        <v>1314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1" t="s">
        <v>2</v>
      </c>
      <c r="C60" s="60">
        <f t="shared" si="9"/>
        <v>10407</v>
      </c>
      <c r="D60" s="9">
        <f t="shared" si="10"/>
        <v>10769</v>
      </c>
      <c r="E60" s="75">
        <f t="shared" si="11"/>
        <v>122.0905678085406</v>
      </c>
      <c r="F60" s="75">
        <f t="shared" si="8"/>
        <v>96.63849939641564</v>
      </c>
      <c r="G60" s="88"/>
      <c r="H60" s="140">
        <v>3497</v>
      </c>
      <c r="I60" s="420">
        <v>37</v>
      </c>
      <c r="J60" s="381" t="s">
        <v>51</v>
      </c>
      <c r="K60" s="129" t="s">
        <v>9</v>
      </c>
      <c r="L60" s="418">
        <v>182486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1" t="s">
        <v>52</v>
      </c>
      <c r="C61" s="60">
        <f t="shared" si="9"/>
        <v>9013</v>
      </c>
      <c r="D61" s="9">
        <f t="shared" si="10"/>
        <v>8013</v>
      </c>
      <c r="E61" s="75">
        <f t="shared" si="11"/>
        <v>95.2345731191885</v>
      </c>
      <c r="F61" s="75">
        <f t="shared" si="8"/>
        <v>112.47972045426182</v>
      </c>
      <c r="G61" s="88"/>
      <c r="H61" s="140">
        <v>2515</v>
      </c>
      <c r="I61" s="332">
        <v>30</v>
      </c>
      <c r="J61" s="331" t="s">
        <v>197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1" t="s">
        <v>41</v>
      </c>
      <c r="C62" s="60">
        <f t="shared" si="9"/>
        <v>8865</v>
      </c>
      <c r="D62" s="9">
        <f t="shared" si="10"/>
        <v>8399</v>
      </c>
      <c r="E62" s="75">
        <f t="shared" si="11"/>
        <v>96.39012721539632</v>
      </c>
      <c r="F62" s="75">
        <f t="shared" si="8"/>
        <v>105.54827955709013</v>
      </c>
      <c r="G62" s="99"/>
      <c r="H62" s="140">
        <v>2356</v>
      </c>
      <c r="I62" s="332">
        <v>35</v>
      </c>
      <c r="J62" s="331" t="s">
        <v>50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5" t="s">
        <v>42</v>
      </c>
      <c r="C63" s="60">
        <f t="shared" si="9"/>
        <v>8310</v>
      </c>
      <c r="D63" s="9">
        <f t="shared" si="10"/>
        <v>1144</v>
      </c>
      <c r="E63" s="75">
        <f t="shared" si="11"/>
        <v>110.69668309577727</v>
      </c>
      <c r="F63" s="75">
        <f t="shared" si="8"/>
        <v>726.3986013986014</v>
      </c>
      <c r="G63" s="98"/>
      <c r="H63" s="140">
        <v>2331</v>
      </c>
      <c r="I63" s="331">
        <v>39</v>
      </c>
      <c r="J63" s="331" t="s">
        <v>53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6" t="s">
        <v>32</v>
      </c>
      <c r="C64" s="60">
        <f t="shared" si="9"/>
        <v>5068</v>
      </c>
      <c r="D64" s="9">
        <f t="shared" si="10"/>
        <v>1314</v>
      </c>
      <c r="E64" s="83">
        <f t="shared" si="11"/>
        <v>91.89483227561198</v>
      </c>
      <c r="F64" s="83">
        <f t="shared" si="8"/>
        <v>385.69254185692546</v>
      </c>
      <c r="G64" s="101"/>
      <c r="H64" s="197">
        <v>2195</v>
      </c>
      <c r="I64" s="331">
        <v>15</v>
      </c>
      <c r="J64" s="331" t="s">
        <v>33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151071</v>
      </c>
      <c r="D65" s="93">
        <f>SUM(L60)</f>
        <v>182486</v>
      </c>
      <c r="E65" s="96">
        <f t="shared" si="11"/>
        <v>99.96956000979374</v>
      </c>
      <c r="F65" s="96">
        <f t="shared" si="8"/>
        <v>82.78498076564777</v>
      </c>
      <c r="G65" s="97"/>
      <c r="H65" s="141">
        <v>1682</v>
      </c>
      <c r="I65" s="332">
        <v>34</v>
      </c>
      <c r="J65" s="331" t="s">
        <v>1</v>
      </c>
      <c r="K65" s="1"/>
      <c r="L65" s="419" t="s">
        <v>204</v>
      </c>
      <c r="M65" s="239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1241</v>
      </c>
      <c r="I66" s="332">
        <v>29</v>
      </c>
      <c r="J66" s="331" t="s">
        <v>187</v>
      </c>
      <c r="K66" s="189">
        <f>SUM(I50)</f>
        <v>16</v>
      </c>
      <c r="L66" s="331" t="s">
        <v>3</v>
      </c>
      <c r="M66" s="351">
        <v>23336</v>
      </c>
      <c r="N66" s="141">
        <f>SUM(H50)</f>
        <v>20203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1235</v>
      </c>
      <c r="I67" s="331">
        <v>9</v>
      </c>
      <c r="J67" s="331" t="s">
        <v>28</v>
      </c>
      <c r="K67" s="189">
        <f aca="true" t="shared" si="12" ref="K67:K75">SUM(I51)</f>
        <v>36</v>
      </c>
      <c r="L67" s="331" t="s">
        <v>5</v>
      </c>
      <c r="M67" s="352">
        <v>21184</v>
      </c>
      <c r="N67" s="141">
        <f aca="true" t="shared" si="13" ref="N67:N75">SUM(H51)</f>
        <v>20096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534</v>
      </c>
      <c r="I68" s="331">
        <v>1</v>
      </c>
      <c r="J68" s="331" t="s">
        <v>4</v>
      </c>
      <c r="K68" s="189">
        <f t="shared" si="12"/>
        <v>26</v>
      </c>
      <c r="L68" s="331" t="s">
        <v>43</v>
      </c>
      <c r="M68" s="352">
        <v>19405</v>
      </c>
      <c r="N68" s="141">
        <f t="shared" si="13"/>
        <v>18052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346</v>
      </c>
      <c r="I69" s="331">
        <v>13</v>
      </c>
      <c r="J69" s="331" t="s">
        <v>7</v>
      </c>
      <c r="K69" s="189">
        <f t="shared" si="12"/>
        <v>33</v>
      </c>
      <c r="L69" s="331" t="s">
        <v>0</v>
      </c>
      <c r="M69" s="352">
        <v>15514</v>
      </c>
      <c r="N69" s="141">
        <f t="shared" si="13"/>
        <v>17343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322</v>
      </c>
      <c r="I70" s="331">
        <v>28</v>
      </c>
      <c r="J70" s="331" t="s">
        <v>45</v>
      </c>
      <c r="K70" s="189">
        <f t="shared" si="12"/>
        <v>17</v>
      </c>
      <c r="L70" s="331" t="s">
        <v>34</v>
      </c>
      <c r="M70" s="352">
        <v>12970</v>
      </c>
      <c r="N70" s="141">
        <f t="shared" si="13"/>
        <v>14383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316</v>
      </c>
      <c r="I71" s="331">
        <v>22</v>
      </c>
      <c r="J71" s="331" t="s">
        <v>39</v>
      </c>
      <c r="K71" s="189">
        <f t="shared" si="12"/>
        <v>40</v>
      </c>
      <c r="L71" s="331" t="s">
        <v>2</v>
      </c>
      <c r="M71" s="352">
        <v>8524</v>
      </c>
      <c r="N71" s="141">
        <f t="shared" si="13"/>
        <v>10407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174</v>
      </c>
      <c r="I72" s="331">
        <v>21</v>
      </c>
      <c r="J72" s="331" t="s">
        <v>38</v>
      </c>
      <c r="K72" s="189">
        <f t="shared" si="12"/>
        <v>38</v>
      </c>
      <c r="L72" s="331" t="s">
        <v>52</v>
      </c>
      <c r="M72" s="352">
        <v>9464</v>
      </c>
      <c r="N72" s="141">
        <f t="shared" si="13"/>
        <v>9013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152</v>
      </c>
      <c r="I73" s="331">
        <v>27</v>
      </c>
      <c r="J73" s="331" t="s">
        <v>44</v>
      </c>
      <c r="K73" s="189">
        <f t="shared" si="12"/>
        <v>24</v>
      </c>
      <c r="L73" s="331" t="s">
        <v>41</v>
      </c>
      <c r="M73" s="352">
        <v>9197</v>
      </c>
      <c r="N73" s="141">
        <f t="shared" si="13"/>
        <v>8865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127</v>
      </c>
      <c r="I74" s="331">
        <v>32</v>
      </c>
      <c r="J74" s="331" t="s">
        <v>49</v>
      </c>
      <c r="K74" s="189">
        <f t="shared" si="12"/>
        <v>25</v>
      </c>
      <c r="L74" s="335" t="s">
        <v>42</v>
      </c>
      <c r="M74" s="352">
        <v>7507</v>
      </c>
      <c r="N74" s="141">
        <f t="shared" si="13"/>
        <v>8310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72</v>
      </c>
      <c r="I75" s="331">
        <v>2</v>
      </c>
      <c r="J75" s="331" t="s">
        <v>6</v>
      </c>
      <c r="K75" s="189">
        <f t="shared" si="12"/>
        <v>14</v>
      </c>
      <c r="L75" s="336" t="s">
        <v>32</v>
      </c>
      <c r="M75" s="353">
        <v>5515</v>
      </c>
      <c r="N75" s="141">
        <f t="shared" si="13"/>
        <v>5068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69</v>
      </c>
      <c r="I76" s="331">
        <v>4</v>
      </c>
      <c r="J76" s="331" t="s">
        <v>23</v>
      </c>
      <c r="K76" s="5"/>
      <c r="L76" s="336" t="s">
        <v>226</v>
      </c>
      <c r="M76" s="354">
        <v>151117</v>
      </c>
      <c r="N76" s="350">
        <f>SUM(H90)</f>
        <v>151071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57</v>
      </c>
      <c r="I77" s="331">
        <v>23</v>
      </c>
      <c r="J77" s="331" t="s">
        <v>40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49</v>
      </c>
      <c r="I78" s="331">
        <v>3</v>
      </c>
      <c r="J78" s="331" t="s">
        <v>22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43</v>
      </c>
      <c r="I79" s="331">
        <v>19</v>
      </c>
      <c r="J79" s="331" t="s">
        <v>36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7">
        <v>11</v>
      </c>
      <c r="I80" s="332">
        <v>12</v>
      </c>
      <c r="J80" s="332" t="s">
        <v>31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5</v>
      </c>
      <c r="I81" s="331">
        <v>20</v>
      </c>
      <c r="J81" s="331" t="s">
        <v>37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2</v>
      </c>
      <c r="I82" s="331">
        <v>11</v>
      </c>
      <c r="J82" s="331" t="s">
        <v>30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1">
        <v>5</v>
      </c>
      <c r="J83" s="331" t="s">
        <v>24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1">
        <v>6</v>
      </c>
      <c r="J84" s="331" t="s">
        <v>25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1">
        <v>7</v>
      </c>
      <c r="J85" s="331" t="s">
        <v>26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1">
        <v>8</v>
      </c>
      <c r="J86" s="331" t="s">
        <v>27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1">
        <v>10</v>
      </c>
      <c r="J87" s="331" t="s">
        <v>29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1">
        <v>18</v>
      </c>
      <c r="J88" s="331" t="s">
        <v>35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1">
        <v>31</v>
      </c>
      <c r="J89" s="331" t="s">
        <v>48</v>
      </c>
      <c r="K89" s="63"/>
      <c r="L89" s="33"/>
    </row>
    <row r="90" spans="8:12" ht="13.5" customHeight="1">
      <c r="H90" s="191">
        <f>SUM(H50:H89)</f>
        <v>151071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2" t="s">
        <v>239</v>
      </c>
      <c r="B1" s="462"/>
      <c r="C1" s="462"/>
      <c r="D1" s="462"/>
      <c r="E1" s="462"/>
      <c r="F1" s="462"/>
      <c r="G1" s="462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1" t="s">
        <v>209</v>
      </c>
      <c r="J2" s="241" t="s">
        <v>220</v>
      </c>
      <c r="K2" s="238" t="s">
        <v>195</v>
      </c>
      <c r="L2" s="238" t="s">
        <v>221</v>
      </c>
    </row>
    <row r="3" spans="9:12" ht="13.5">
      <c r="I3" s="44" t="s">
        <v>117</v>
      </c>
      <c r="J3" s="190">
        <v>236090</v>
      </c>
      <c r="K3" s="44" t="s">
        <v>117</v>
      </c>
      <c r="L3" s="202">
        <v>238880</v>
      </c>
    </row>
    <row r="4" spans="9:12" ht="13.5">
      <c r="I4" s="44" t="s">
        <v>172</v>
      </c>
      <c r="J4" s="190">
        <v>115447</v>
      </c>
      <c r="K4" s="44" t="s">
        <v>172</v>
      </c>
      <c r="L4" s="202">
        <v>102059</v>
      </c>
    </row>
    <row r="5" spans="9:12" ht="13.5">
      <c r="I5" s="44" t="s">
        <v>170</v>
      </c>
      <c r="J5" s="190">
        <v>93665</v>
      </c>
      <c r="K5" s="44" t="s">
        <v>170</v>
      </c>
      <c r="L5" s="202">
        <v>108100</v>
      </c>
    </row>
    <row r="6" spans="9:12" ht="13.5">
      <c r="I6" s="44" t="s">
        <v>167</v>
      </c>
      <c r="J6" s="190">
        <v>78643</v>
      </c>
      <c r="K6" s="44" t="s">
        <v>167</v>
      </c>
      <c r="L6" s="202">
        <v>85762</v>
      </c>
    </row>
    <row r="7" spans="9:12" ht="13.5">
      <c r="I7" s="44" t="s">
        <v>120</v>
      </c>
      <c r="J7" s="190">
        <v>69446</v>
      </c>
      <c r="K7" s="44" t="s">
        <v>120</v>
      </c>
      <c r="L7" s="202">
        <v>63634</v>
      </c>
    </row>
    <row r="8" spans="9:12" ht="13.5">
      <c r="I8" s="44" t="s">
        <v>169</v>
      </c>
      <c r="J8" s="190">
        <v>68369</v>
      </c>
      <c r="K8" s="44" t="s">
        <v>169</v>
      </c>
      <c r="L8" s="202">
        <v>59763</v>
      </c>
    </row>
    <row r="9" spans="9:12" ht="13.5">
      <c r="I9" s="44" t="s">
        <v>185</v>
      </c>
      <c r="J9" s="190">
        <v>53491</v>
      </c>
      <c r="K9" s="44" t="s">
        <v>185</v>
      </c>
      <c r="L9" s="202">
        <v>51062</v>
      </c>
    </row>
    <row r="10" spans="9:12" ht="13.5">
      <c r="I10" s="5" t="s">
        <v>184</v>
      </c>
      <c r="J10" s="190">
        <v>45552</v>
      </c>
      <c r="K10" s="5" t="s">
        <v>184</v>
      </c>
      <c r="L10" s="202">
        <v>45933</v>
      </c>
    </row>
    <row r="11" spans="9:12" ht="13.5">
      <c r="I11" s="114" t="s">
        <v>177</v>
      </c>
      <c r="J11" s="190">
        <v>44864</v>
      </c>
      <c r="K11" s="114" t="s">
        <v>177</v>
      </c>
      <c r="L11" s="202">
        <v>35583</v>
      </c>
    </row>
    <row r="12" spans="9:12" ht="14.25" thickBot="1">
      <c r="I12" s="114" t="s">
        <v>175</v>
      </c>
      <c r="J12" s="199">
        <v>41566</v>
      </c>
      <c r="K12" s="114" t="s">
        <v>175</v>
      </c>
      <c r="L12" s="203">
        <v>39047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5">
        <v>1180353</v>
      </c>
      <c r="K13" s="39" t="s">
        <v>19</v>
      </c>
      <c r="L13" s="207">
        <v>1154254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220</v>
      </c>
      <c r="K23" t="s">
        <v>220</v>
      </c>
      <c r="L23" s="24" t="s">
        <v>93</v>
      </c>
      <c r="M23" s="8"/>
    </row>
    <row r="24" spans="9:14" ht="13.5">
      <c r="I24" s="190">
        <f>SUM(J3)</f>
        <v>236090</v>
      </c>
      <c r="J24" s="44" t="s">
        <v>117</v>
      </c>
      <c r="K24" s="190">
        <f>SUM(I24)</f>
        <v>236090</v>
      </c>
      <c r="L24" s="229">
        <v>243466</v>
      </c>
      <c r="M24" s="155"/>
      <c r="N24" s="1"/>
    </row>
    <row r="25" spans="9:14" ht="13.5">
      <c r="I25" s="190">
        <f aca="true" t="shared" si="0" ref="I25:I33">SUM(J4)</f>
        <v>115447</v>
      </c>
      <c r="J25" s="44" t="s">
        <v>172</v>
      </c>
      <c r="K25" s="190">
        <f aca="true" t="shared" si="1" ref="K25:K33">SUM(I25)</f>
        <v>115447</v>
      </c>
      <c r="L25" s="229">
        <v>121470</v>
      </c>
      <c r="M25" s="211"/>
      <c r="N25" s="1"/>
    </row>
    <row r="26" spans="9:14" ht="13.5">
      <c r="I26" s="190">
        <f t="shared" si="0"/>
        <v>93665</v>
      </c>
      <c r="J26" s="44" t="s">
        <v>170</v>
      </c>
      <c r="K26" s="190">
        <f t="shared" si="1"/>
        <v>93665</v>
      </c>
      <c r="L26" s="229">
        <v>117629</v>
      </c>
      <c r="M26" s="155"/>
      <c r="N26" s="1"/>
    </row>
    <row r="27" spans="9:14" ht="13.5">
      <c r="I27" s="190">
        <f t="shared" si="0"/>
        <v>78643</v>
      </c>
      <c r="J27" s="44" t="s">
        <v>167</v>
      </c>
      <c r="K27" s="190">
        <f t="shared" si="1"/>
        <v>78643</v>
      </c>
      <c r="L27" s="229">
        <v>79774</v>
      </c>
      <c r="M27" s="155"/>
      <c r="N27" s="1"/>
    </row>
    <row r="28" spans="9:14" ht="13.5">
      <c r="I28" s="190">
        <f t="shared" si="0"/>
        <v>69446</v>
      </c>
      <c r="J28" s="44" t="s">
        <v>120</v>
      </c>
      <c r="K28" s="190">
        <f t="shared" si="1"/>
        <v>69446</v>
      </c>
      <c r="L28" s="229">
        <v>70976</v>
      </c>
      <c r="M28" s="155"/>
      <c r="N28" s="2"/>
    </row>
    <row r="29" spans="9:14" ht="13.5">
      <c r="I29" s="190">
        <f t="shared" si="0"/>
        <v>68369</v>
      </c>
      <c r="J29" s="44" t="s">
        <v>169</v>
      </c>
      <c r="K29" s="190">
        <f t="shared" si="1"/>
        <v>68369</v>
      </c>
      <c r="L29" s="229">
        <v>65084</v>
      </c>
      <c r="M29" s="155"/>
      <c r="N29" s="1"/>
    </row>
    <row r="30" spans="9:14" ht="13.5">
      <c r="I30" s="190">
        <f t="shared" si="0"/>
        <v>53491</v>
      </c>
      <c r="J30" s="44" t="s">
        <v>185</v>
      </c>
      <c r="K30" s="190">
        <f t="shared" si="1"/>
        <v>53491</v>
      </c>
      <c r="L30" s="229">
        <v>53899</v>
      </c>
      <c r="M30" s="155"/>
      <c r="N30" s="1"/>
    </row>
    <row r="31" spans="9:14" ht="13.5">
      <c r="I31" s="190">
        <f t="shared" si="0"/>
        <v>45552</v>
      </c>
      <c r="J31" s="5" t="s">
        <v>184</v>
      </c>
      <c r="K31" s="190">
        <f t="shared" si="1"/>
        <v>45552</v>
      </c>
      <c r="L31" s="229">
        <v>31642</v>
      </c>
      <c r="M31" s="155"/>
      <c r="N31" s="1"/>
    </row>
    <row r="32" spans="9:14" ht="13.5">
      <c r="I32" s="190">
        <f t="shared" si="0"/>
        <v>44864</v>
      </c>
      <c r="J32" s="114" t="s">
        <v>177</v>
      </c>
      <c r="K32" s="190">
        <f t="shared" si="1"/>
        <v>44864</v>
      </c>
      <c r="L32" s="230">
        <v>48969</v>
      </c>
      <c r="M32" s="155"/>
      <c r="N32" s="41"/>
    </row>
    <row r="33" spans="9:14" ht="13.5">
      <c r="I33" s="190">
        <f t="shared" si="0"/>
        <v>41566</v>
      </c>
      <c r="J33" s="114" t="s">
        <v>175</v>
      </c>
      <c r="K33" s="190">
        <f t="shared" si="1"/>
        <v>41566</v>
      </c>
      <c r="L33" s="229">
        <v>37948</v>
      </c>
      <c r="M33" s="155"/>
      <c r="N33" s="41"/>
    </row>
    <row r="34" spans="8:12" ht="14.25" thickBot="1">
      <c r="H34" s="8"/>
      <c r="I34" s="200">
        <f>SUM(J13-(I24+I25+I26+I27+I28+I29+I30+I31+I32+I33))</f>
        <v>333220</v>
      </c>
      <c r="J34" s="201" t="s">
        <v>101</v>
      </c>
      <c r="K34" s="200">
        <f>SUM(I34)</f>
        <v>333220</v>
      </c>
      <c r="L34" s="200" t="s">
        <v>119</v>
      </c>
    </row>
    <row r="35" spans="8:12" ht="15.75" thickBot="1" thickTop="1">
      <c r="H35" s="8"/>
      <c r="I35" s="179">
        <f>SUM(I24:I34)</f>
        <v>1180353</v>
      </c>
      <c r="J35" s="224" t="s">
        <v>9</v>
      </c>
      <c r="K35" s="204">
        <f>SUM(J13)</f>
        <v>1180353</v>
      </c>
      <c r="L35" s="228">
        <v>1195857</v>
      </c>
    </row>
    <row r="36" ht="14.25" thickTop="1"/>
    <row r="37" spans="9:11" ht="13.5">
      <c r="I37" s="43" t="s">
        <v>221</v>
      </c>
      <c r="J37" s="43"/>
      <c r="K37" s="43" t="s">
        <v>221</v>
      </c>
    </row>
    <row r="38" spans="9:11" ht="13.5">
      <c r="I38" s="202">
        <f>SUM(L3)</f>
        <v>238880</v>
      </c>
      <c r="J38" s="44" t="s">
        <v>117</v>
      </c>
      <c r="K38" s="202">
        <f>SUM(I38)</f>
        <v>238880</v>
      </c>
    </row>
    <row r="39" spans="9:11" ht="13.5">
      <c r="I39" s="202">
        <f aca="true" t="shared" si="2" ref="I39:I47">SUM(L4)</f>
        <v>102059</v>
      </c>
      <c r="J39" s="44" t="s">
        <v>172</v>
      </c>
      <c r="K39" s="202">
        <f aca="true" t="shared" si="3" ref="K39:K47">SUM(I39)</f>
        <v>102059</v>
      </c>
    </row>
    <row r="40" spans="9:11" ht="13.5">
      <c r="I40" s="202">
        <f t="shared" si="2"/>
        <v>108100</v>
      </c>
      <c r="J40" s="44" t="s">
        <v>170</v>
      </c>
      <c r="K40" s="202">
        <f t="shared" si="3"/>
        <v>108100</v>
      </c>
    </row>
    <row r="41" spans="9:11" ht="13.5">
      <c r="I41" s="202">
        <f t="shared" si="2"/>
        <v>85762</v>
      </c>
      <c r="J41" s="44" t="s">
        <v>167</v>
      </c>
      <c r="K41" s="202">
        <f t="shared" si="3"/>
        <v>85762</v>
      </c>
    </row>
    <row r="42" spans="9:11" ht="13.5">
      <c r="I42" s="202">
        <f t="shared" si="2"/>
        <v>63634</v>
      </c>
      <c r="J42" s="44" t="s">
        <v>120</v>
      </c>
      <c r="K42" s="202">
        <f t="shared" si="3"/>
        <v>63634</v>
      </c>
    </row>
    <row r="43" spans="9:11" ht="13.5">
      <c r="I43" s="202">
        <f>SUM(L8)</f>
        <v>59763</v>
      </c>
      <c r="J43" s="44" t="s">
        <v>169</v>
      </c>
      <c r="K43" s="202">
        <f t="shared" si="3"/>
        <v>59763</v>
      </c>
    </row>
    <row r="44" spans="9:11" ht="13.5">
      <c r="I44" s="202">
        <f t="shared" si="2"/>
        <v>51062</v>
      </c>
      <c r="J44" s="44" t="s">
        <v>185</v>
      </c>
      <c r="K44" s="202">
        <f t="shared" si="3"/>
        <v>51062</v>
      </c>
    </row>
    <row r="45" spans="9:11" ht="13.5">
      <c r="I45" s="202">
        <f>SUM(L10)</f>
        <v>45933</v>
      </c>
      <c r="J45" s="5" t="s">
        <v>184</v>
      </c>
      <c r="K45" s="202">
        <f t="shared" si="3"/>
        <v>45933</v>
      </c>
    </row>
    <row r="46" spans="9:13" ht="13.5">
      <c r="I46" s="202">
        <f t="shared" si="2"/>
        <v>35583</v>
      </c>
      <c r="J46" s="114" t="s">
        <v>177</v>
      </c>
      <c r="K46" s="202">
        <f t="shared" si="3"/>
        <v>35583</v>
      </c>
      <c r="M46" s="8"/>
    </row>
    <row r="47" spans="9:13" ht="14.25" thickBot="1">
      <c r="I47" s="202">
        <f t="shared" si="2"/>
        <v>39047</v>
      </c>
      <c r="J47" s="114" t="s">
        <v>175</v>
      </c>
      <c r="K47" s="202">
        <f t="shared" si="3"/>
        <v>39047</v>
      </c>
      <c r="M47" s="8"/>
    </row>
    <row r="48" spans="9:11" ht="15" thickBot="1" thickTop="1">
      <c r="I48" s="176">
        <f>SUM(L13-(I38+I39+I40+I41+I42+I43+I44+I45+I46+I47))</f>
        <v>324431</v>
      </c>
      <c r="J48" s="114" t="s">
        <v>181</v>
      </c>
      <c r="K48" s="177">
        <f>SUM(I48)</f>
        <v>324431</v>
      </c>
    </row>
    <row r="49" spans="9:12" ht="15" thickBot="1" thickTop="1">
      <c r="I49" s="425">
        <f>SUM(I38:I48)</f>
        <v>1154254</v>
      </c>
      <c r="J49" s="178"/>
      <c r="K49" s="206">
        <f>SUM(L13)</f>
        <v>1154254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209</v>
      </c>
      <c r="D51" s="85" t="s">
        <v>195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1">SUM(J3)</f>
        <v>236090</v>
      </c>
      <c r="D52" s="6">
        <f aca="true" t="shared" si="5" ref="D52:D61">SUM(I38)</f>
        <v>238880</v>
      </c>
      <c r="E52" s="45">
        <f aca="true" t="shared" si="6" ref="E52:E61">SUM(K24/L24*100)</f>
        <v>96.97041886752154</v>
      </c>
      <c r="F52" s="45">
        <f aca="true" t="shared" si="7" ref="F52:F62">SUM(C52/D52*100)</f>
        <v>98.83204956463496</v>
      </c>
      <c r="G52" s="44"/>
      <c r="I52" s="8"/>
      <c r="K52" s="8"/>
    </row>
    <row r="53" spans="1:9" ht="13.5">
      <c r="A53" s="30">
        <v>2</v>
      </c>
      <c r="B53" s="44" t="s">
        <v>172</v>
      </c>
      <c r="C53" s="6">
        <f t="shared" si="4"/>
        <v>115447</v>
      </c>
      <c r="D53" s="6">
        <f t="shared" si="5"/>
        <v>102059</v>
      </c>
      <c r="E53" s="45">
        <f t="shared" si="6"/>
        <v>95.04157405120606</v>
      </c>
      <c r="F53" s="45">
        <f t="shared" si="7"/>
        <v>113.11790238979414</v>
      </c>
      <c r="G53" s="44"/>
      <c r="I53" s="8"/>
    </row>
    <row r="54" spans="1:9" ht="13.5">
      <c r="A54" s="30">
        <v>3</v>
      </c>
      <c r="B54" s="44" t="s">
        <v>170</v>
      </c>
      <c r="C54" s="6">
        <f t="shared" si="4"/>
        <v>93665</v>
      </c>
      <c r="D54" s="6">
        <f t="shared" si="5"/>
        <v>108100</v>
      </c>
      <c r="E54" s="45">
        <f t="shared" si="6"/>
        <v>79.62747281707742</v>
      </c>
      <c r="F54" s="45">
        <f t="shared" si="7"/>
        <v>86.64662349676226</v>
      </c>
      <c r="G54" s="44"/>
      <c r="I54" s="8"/>
    </row>
    <row r="55" spans="1:7" ht="13.5">
      <c r="A55" s="30">
        <v>4</v>
      </c>
      <c r="B55" s="44" t="s">
        <v>167</v>
      </c>
      <c r="C55" s="6">
        <f t="shared" si="4"/>
        <v>78643</v>
      </c>
      <c r="D55" s="6">
        <f t="shared" si="5"/>
        <v>85762</v>
      </c>
      <c r="E55" s="45">
        <f t="shared" si="6"/>
        <v>98.58224484167773</v>
      </c>
      <c r="F55" s="45">
        <f t="shared" si="7"/>
        <v>91.699120822742</v>
      </c>
      <c r="G55" s="44"/>
    </row>
    <row r="56" spans="1:7" ht="13.5">
      <c r="A56" s="30">
        <v>5</v>
      </c>
      <c r="B56" s="44" t="s">
        <v>120</v>
      </c>
      <c r="C56" s="6">
        <f t="shared" si="4"/>
        <v>69446</v>
      </c>
      <c r="D56" s="6">
        <f t="shared" si="5"/>
        <v>63634</v>
      </c>
      <c r="E56" s="45">
        <f t="shared" si="6"/>
        <v>97.84434174932372</v>
      </c>
      <c r="F56" s="45">
        <f t="shared" si="7"/>
        <v>109.13348210076374</v>
      </c>
      <c r="G56" s="44"/>
    </row>
    <row r="57" spans="1:7" ht="13.5">
      <c r="A57" s="30">
        <v>6</v>
      </c>
      <c r="B57" s="44" t="s">
        <v>169</v>
      </c>
      <c r="C57" s="6">
        <f t="shared" si="4"/>
        <v>68369</v>
      </c>
      <c r="D57" s="6">
        <f t="shared" si="5"/>
        <v>59763</v>
      </c>
      <c r="E57" s="45">
        <f t="shared" si="6"/>
        <v>105.04732345891463</v>
      </c>
      <c r="F57" s="45">
        <f t="shared" si="7"/>
        <v>114.40021417934175</v>
      </c>
      <c r="G57" s="44"/>
    </row>
    <row r="58" spans="1:7" ht="13.5">
      <c r="A58" s="30">
        <v>7</v>
      </c>
      <c r="B58" s="44" t="s">
        <v>185</v>
      </c>
      <c r="C58" s="6">
        <f t="shared" si="4"/>
        <v>53491</v>
      </c>
      <c r="D58" s="6">
        <f t="shared" si="5"/>
        <v>51062</v>
      </c>
      <c r="E58" s="45">
        <f t="shared" si="6"/>
        <v>99.24302862761833</v>
      </c>
      <c r="F58" s="45">
        <f t="shared" si="7"/>
        <v>104.75696212447612</v>
      </c>
      <c r="G58" s="44"/>
    </row>
    <row r="59" spans="1:7" ht="13.5">
      <c r="A59" s="30">
        <v>8</v>
      </c>
      <c r="B59" s="5" t="s">
        <v>184</v>
      </c>
      <c r="C59" s="6">
        <f t="shared" si="4"/>
        <v>45552</v>
      </c>
      <c r="D59" s="6">
        <f t="shared" si="5"/>
        <v>45933</v>
      </c>
      <c r="E59" s="45">
        <f t="shared" si="6"/>
        <v>143.96055875102712</v>
      </c>
      <c r="F59" s="45">
        <f t="shared" si="7"/>
        <v>99.17053099079094</v>
      </c>
      <c r="G59" s="44"/>
    </row>
    <row r="60" spans="1:7" ht="13.5">
      <c r="A60" s="30">
        <v>9</v>
      </c>
      <c r="B60" s="114" t="s">
        <v>177</v>
      </c>
      <c r="C60" s="6">
        <f t="shared" si="4"/>
        <v>44864</v>
      </c>
      <c r="D60" s="6">
        <f t="shared" si="5"/>
        <v>35583</v>
      </c>
      <c r="E60" s="45">
        <f t="shared" si="6"/>
        <v>91.61714554105659</v>
      </c>
      <c r="F60" s="45">
        <f t="shared" si="7"/>
        <v>126.08267993142792</v>
      </c>
      <c r="G60" s="44"/>
    </row>
    <row r="61" spans="1:7" ht="14.25" thickBot="1">
      <c r="A61" s="119">
        <v>10</v>
      </c>
      <c r="B61" s="114" t="s">
        <v>175</v>
      </c>
      <c r="C61" s="123">
        <f t="shared" si="4"/>
        <v>41566</v>
      </c>
      <c r="D61" s="123">
        <f t="shared" si="5"/>
        <v>39047</v>
      </c>
      <c r="E61" s="113">
        <f t="shared" si="6"/>
        <v>109.53409929377042</v>
      </c>
      <c r="F61" s="113">
        <f t="shared" si="7"/>
        <v>106.45119983609497</v>
      </c>
      <c r="G61" s="114"/>
    </row>
    <row r="62" spans="1:7" ht="14.25" thickTop="1">
      <c r="A62" s="222"/>
      <c r="B62" s="186" t="s">
        <v>110</v>
      </c>
      <c r="C62" s="223">
        <f>SUM(J13)</f>
        <v>1180353</v>
      </c>
      <c r="D62" s="223">
        <f>SUM(L13)</f>
        <v>1154254</v>
      </c>
      <c r="E62" s="225">
        <f>SUM(C62/L35)*100</f>
        <v>98.7035239163211</v>
      </c>
      <c r="F62" s="225">
        <f t="shared" si="7"/>
        <v>102.26111410486773</v>
      </c>
      <c r="G62" s="237">
        <v>73.8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2008-09-02T04:20:53Z</cp:lastPrinted>
  <dcterms:created xsi:type="dcterms:W3CDTF">2004-08-12T01:21:30Z</dcterms:created>
  <dcterms:modified xsi:type="dcterms:W3CDTF">2008-09-05T01:00:18Z</dcterms:modified>
  <cp:category/>
  <cp:version/>
  <cp:contentType/>
  <cp:contentStatus/>
</cp:coreProperties>
</file>