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、会員数" sheetId="2" r:id="rId2"/>
    <sheet name="2・使用状況" sheetId="3" r:id="rId3"/>
    <sheet name="3・推移 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 " sheetId="13" r:id="rId13"/>
    <sheet name="13・富士支部推移" sheetId="14" r:id="rId14"/>
    <sheet name="14・清水推移" sheetId="15" r:id="rId15"/>
    <sheet name="15・静岡推移 " sheetId="16" r:id="rId16"/>
    <sheet name="16・駿遠推移" sheetId="17" r:id="rId17"/>
    <sheet name="17・西部推移 " sheetId="18" r:id="rId18"/>
  </sheets>
  <definedNames>
    <definedName name="_xlnm.Print_Area" localSheetId="14">'14・清水推移'!$A:$IV</definedName>
    <definedName name="_xlnm.Print_Area" localSheetId="4">'4・入庫高'!$A:$IV</definedName>
    <definedName name="_xlnm.Print_Area" localSheetId="8">'8・保管残高'!$A:$IV</definedName>
  </definedNames>
  <calcPr fullCalcOnLoad="1"/>
</workbook>
</file>

<file path=xl/sharedStrings.xml><?xml version="1.0" encoding="utf-8"?>
<sst xmlns="http://schemas.openxmlformats.org/spreadsheetml/2006/main" count="1215" uniqueCount="241">
  <si>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</si>
  <si>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</si>
  <si>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</si>
  <si>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</si>
  <si>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</si>
  <si>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</si>
  <si>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</si>
  <si>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</si>
  <si>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</si>
  <si>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</si>
  <si>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</si>
  <si>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</si>
  <si>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</si>
  <si>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</si>
  <si>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</si>
  <si>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</si>
  <si>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</si>
  <si>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</si>
  <si>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</si>
  <si>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</si>
  <si>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</si>
  <si>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</si>
  <si>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</si>
  <si>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</si>
  <si>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</si>
  <si>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</si>
  <si>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</si>
  <si>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</si>
  <si>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</si>
  <si>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</si>
  <si>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</si>
  <si>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</si>
  <si>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</si>
  <si>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</si>
  <si>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</si>
  <si>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</si>
  <si>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</si>
  <si>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</si>
  <si>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</si>
  <si>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</si>
  <si>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</si>
  <si>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</si>
  <si>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</si>
  <si>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</si>
  <si>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</si>
  <si>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</si>
  <si>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</si>
  <si>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</si>
  <si>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</si>
  <si>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</si>
  <si>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</si>
  <si>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</si>
  <si>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</si>
  <si>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</si>
  <si>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</si>
  <si>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</si>
  <si>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</si>
  <si>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</si>
  <si>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</si>
  <si>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</si>
  <si>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</si>
  <si>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</si>
  <si>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</si>
  <si>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</si>
  <si>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</si>
  <si>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</si>
  <si>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</si>
  <si>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</si>
  <si>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</si>
  <si>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</si>
  <si>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</si>
  <si>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</si>
  <si>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</si>
  <si>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</si>
  <si>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</si>
  <si>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</si>
  <si>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</si>
  <si>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</si>
  <si>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雑品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</si>
  <si>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</si>
  <si>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</si>
  <si>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</si>
  <si>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</si>
  <si>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</si>
  <si>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</si>
  <si>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</si>
  <si>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</si>
  <si>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</si>
  <si>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</si>
  <si>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</si>
  <si>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</si>
  <si>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</si>
  <si>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40品目合計</t>
  </si>
  <si>
    <t>前月</t>
  </si>
  <si>
    <t>缶詰・びん詰</t>
  </si>
  <si>
    <t>野積倉庫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</si>
  <si>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</si>
  <si>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</si>
  <si>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</si>
  <si>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</si>
  <si>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</si>
  <si>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</si>
  <si>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</si>
  <si>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</si>
  <si>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</si>
  <si>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</si>
  <si>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</si>
  <si>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</si>
  <si>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</si>
  <si>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</si>
  <si>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</si>
  <si>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</si>
  <si>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</si>
  <si>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</si>
  <si>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缶詰・びん詰</t>
  </si>
  <si>
    <t>紙・パルプ</t>
  </si>
  <si>
    <t>紙・パルプ</t>
  </si>
  <si>
    <t>紙・パルプ</t>
  </si>
  <si>
    <t>在庫面積</t>
  </si>
  <si>
    <t>※※※※☆☆☆</t>
  </si>
  <si>
    <t>その他の日用品</t>
  </si>
  <si>
    <t>電気機械</t>
  </si>
  <si>
    <t>前月</t>
  </si>
  <si>
    <t>飲料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</si>
  <si>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</si>
  <si>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</si>
  <si>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</si>
  <si>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</si>
  <si>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</si>
  <si>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</si>
  <si>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</si>
  <si>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</si>
  <si>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</si>
  <si>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</si>
  <si>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</si>
  <si>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</si>
  <si>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平成10年</t>
  </si>
  <si>
    <t>平成11年</t>
  </si>
  <si>
    <t>平成12年</t>
  </si>
  <si>
    <t>平成13年</t>
  </si>
  <si>
    <t>平成16年</t>
  </si>
  <si>
    <t>１月</t>
  </si>
  <si>
    <t>２月</t>
  </si>
  <si>
    <t>３月</t>
  </si>
  <si>
    <t>平成１８年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</si>
  <si>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</si>
  <si>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</si>
  <si>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</si>
  <si>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</si>
  <si>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</si>
  <si>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</si>
  <si>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</si>
  <si>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</si>
  <si>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</si>
  <si>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</si>
  <si>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</si>
  <si>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</si>
  <si>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</si>
  <si>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</si>
  <si>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</si>
  <si>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</si>
  <si>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</si>
  <si>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</si>
  <si>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</si>
  <si>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</si>
  <si>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</si>
  <si>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</si>
  <si>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</si>
  <si>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</si>
  <si>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麦</t>
  </si>
  <si>
    <t>飲料</t>
  </si>
  <si>
    <t>米</t>
  </si>
  <si>
    <t>電気機械</t>
  </si>
  <si>
    <t>化学肥料</t>
  </si>
  <si>
    <t>合成樹脂</t>
  </si>
  <si>
    <t>鉄鋼</t>
  </si>
  <si>
    <t>その他の織物</t>
  </si>
  <si>
    <t>その他の機械</t>
  </si>
  <si>
    <t>9，531 ㎡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</si>
  <si>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</si>
  <si>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</si>
  <si>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</si>
  <si>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</si>
  <si>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</si>
  <si>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</si>
  <si>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</si>
  <si>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</si>
  <si>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</si>
  <si>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</si>
  <si>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会員数</t>
  </si>
  <si>
    <t>-1-</t>
  </si>
  <si>
    <t>平成15年</t>
  </si>
  <si>
    <t>平成14年</t>
  </si>
  <si>
    <t>平成17年</t>
  </si>
  <si>
    <t>合　　　　計</t>
  </si>
  <si>
    <t>平成19年</t>
  </si>
  <si>
    <t>平成１9年</t>
  </si>
  <si>
    <t>その他の織物</t>
  </si>
  <si>
    <t>25，436 ㎡</t>
  </si>
  <si>
    <t>トン数</t>
  </si>
  <si>
    <t>品目</t>
  </si>
  <si>
    <t>駿遠支部</t>
  </si>
  <si>
    <t>東部支部</t>
  </si>
  <si>
    <t>清水支部</t>
  </si>
  <si>
    <t>西部支部</t>
  </si>
  <si>
    <t>缶詰・びん詰</t>
  </si>
  <si>
    <t>合計</t>
  </si>
  <si>
    <t>織物製品</t>
  </si>
  <si>
    <t>缶詰・びん詰</t>
  </si>
  <si>
    <t>平成20年</t>
  </si>
  <si>
    <t>平成16年</t>
  </si>
  <si>
    <t>平成17年</t>
  </si>
  <si>
    <t>平成18年</t>
  </si>
  <si>
    <t>20年（値）</t>
  </si>
  <si>
    <t>20年（％）</t>
  </si>
  <si>
    <t>19年（値）</t>
  </si>
  <si>
    <t>19年（％）</t>
  </si>
  <si>
    <t>平成１9年</t>
  </si>
  <si>
    <t>平成20年</t>
  </si>
  <si>
    <t>平成19年</t>
  </si>
  <si>
    <t>20年</t>
  </si>
  <si>
    <t>19年</t>
  </si>
  <si>
    <t>平成16年</t>
  </si>
  <si>
    <t>平成18年</t>
  </si>
  <si>
    <t>平成16年</t>
  </si>
  <si>
    <t>平成17年</t>
  </si>
  <si>
    <r>
      <t>4</t>
    </r>
    <r>
      <rPr>
        <sz val="11"/>
        <rFont val="ＭＳ Ｐゴシック"/>
        <family val="3"/>
      </rPr>
      <t>0品目合計</t>
    </r>
  </si>
  <si>
    <t>非鉄金属</t>
  </si>
  <si>
    <t>その他の農産物</t>
  </si>
  <si>
    <r>
      <t>平均保管残高</t>
    </r>
    <r>
      <rPr>
        <sz val="8"/>
        <rFont val="ＭＳ Ｐゴシック"/>
        <family val="3"/>
      </rPr>
      <t>（万ﾄﾝ）</t>
    </r>
  </si>
  <si>
    <r>
      <t>所管面積　　　　　</t>
    </r>
    <r>
      <rPr>
        <sz val="8"/>
        <rFont val="ＭＳ Ｐゴシック"/>
        <family val="3"/>
      </rPr>
      <t>(万㎡）</t>
    </r>
  </si>
  <si>
    <t>缶詰・びん詰</t>
  </si>
  <si>
    <t>（平成20年6月分倉庫統計）</t>
  </si>
  <si>
    <t>平成20年6月</t>
  </si>
  <si>
    <t>4，666　㎡</t>
  </si>
  <si>
    <r>
      <t>147，940 m</t>
    </r>
    <r>
      <rPr>
        <sz val="8"/>
        <rFont val="ＭＳ Ｐゴシック"/>
        <family val="3"/>
      </rPr>
      <t>3</t>
    </r>
  </si>
  <si>
    <t>6，500 ㎡</t>
  </si>
  <si>
    <r>
      <t>　　　　　　　　　　　　　　　　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月末上位10品目入庫高(県合計）      　　　　　　　　静岡県倉庫協会</t>
    </r>
  </si>
  <si>
    <r>
      <t>　　　　　　　　　　　　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月末上位１０品目保管残高（県合計）　　　　　　　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静岡県倉庫協会</t>
    </r>
  </si>
  <si>
    <t>石油製品</t>
  </si>
  <si>
    <t>その他の糸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</si>
</sst>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5.7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11.75"/>
      <name val="ＭＳ Ｐゴシック"/>
      <family val="3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75"/>
      <name val="ＭＳ Ｐゴシック"/>
      <family val="3"/>
    </font>
    <font>
      <b/>
      <sz val="10.25"/>
      <name val="HG丸ｺﾞｼｯｸM-PRO"/>
      <family val="3"/>
    </font>
    <font>
      <i/>
      <sz val="8.25"/>
      <name val="HG丸ｺﾞｼｯｸM-PRO"/>
      <family val="3"/>
    </font>
    <font>
      <sz val="11.5"/>
      <name val="ＭＳ Ｐゴシック"/>
      <family val="3"/>
    </font>
    <font>
      <sz val="9.7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6.75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1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5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9" fillId="0" borderId="5" xfId="0" applyFont="1" applyBorder="1" applyAlignment="1">
      <alignment/>
    </xf>
    <xf numFmtId="38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Alignment="1">
      <alignment vertical="top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4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78" fontId="0" fillId="0" borderId="16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38" fontId="0" fillId="0" borderId="24" xfId="16" applyBorder="1" applyAlignment="1">
      <alignment/>
    </xf>
    <xf numFmtId="18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178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6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6" xfId="0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 horizontal="center"/>
    </xf>
    <xf numFmtId="38" fontId="0" fillId="0" borderId="16" xfId="16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 horizontal="center"/>
    </xf>
    <xf numFmtId="38" fontId="0" fillId="0" borderId="24" xfId="16" applyFont="1" applyBorder="1" applyAlignment="1">
      <alignment/>
    </xf>
    <xf numFmtId="178" fontId="0" fillId="0" borderId="2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6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14" fillId="0" borderId="6" xfId="0" applyFont="1" applyBorder="1" applyAlignment="1">
      <alignment/>
    </xf>
    <xf numFmtId="178" fontId="0" fillId="0" borderId="25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38" fontId="0" fillId="0" borderId="12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10" xfId="16" applyBorder="1" applyAlignment="1">
      <alignment/>
    </xf>
    <xf numFmtId="0" fontId="6" fillId="0" borderId="2" xfId="0" applyFont="1" applyBorder="1" applyAlignment="1">
      <alignment/>
    </xf>
    <xf numFmtId="0" fontId="32" fillId="0" borderId="0" xfId="0" applyFont="1" applyAlignment="1">
      <alignment/>
    </xf>
    <xf numFmtId="38" fontId="32" fillId="0" borderId="0" xfId="16" applyFont="1" applyBorder="1" applyAlignment="1">
      <alignment/>
    </xf>
    <xf numFmtId="0" fontId="31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38" fontId="32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1" fillId="0" borderId="1" xfId="0" applyFont="1" applyBorder="1" applyAlignment="1">
      <alignment/>
    </xf>
    <xf numFmtId="0" fontId="14" fillId="0" borderId="14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181" fontId="0" fillId="0" borderId="0" xfId="0" applyNumberFormat="1" applyBorder="1" applyAlignment="1">
      <alignment/>
    </xf>
    <xf numFmtId="38" fontId="0" fillId="0" borderId="24" xfId="16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181" fontId="0" fillId="0" borderId="5" xfId="16" applyNumberForma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5" fillId="0" borderId="0" xfId="0" applyFont="1" applyAlignment="1">
      <alignment/>
    </xf>
    <xf numFmtId="38" fontId="0" fillId="0" borderId="0" xfId="16" applyFont="1" applyFill="1" applyAlignment="1">
      <alignment/>
    </xf>
    <xf numFmtId="38" fontId="0" fillId="4" borderId="30" xfId="0" applyNumberFormat="1" applyFill="1" applyBorder="1" applyAlignment="1">
      <alignment/>
    </xf>
    <xf numFmtId="38" fontId="0" fillId="4" borderId="6" xfId="0" applyNumberFormat="1" applyFill="1" applyBorder="1" applyAlignment="1">
      <alignment/>
    </xf>
    <xf numFmtId="38" fontId="0" fillId="0" borderId="31" xfId="0" applyNumberFormat="1" applyFont="1" applyBorder="1" applyAlignment="1">
      <alignment/>
    </xf>
    <xf numFmtId="38" fontId="2" fillId="0" borderId="31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2" xfId="0" applyBorder="1" applyAlignment="1">
      <alignment/>
    </xf>
    <xf numFmtId="38" fontId="0" fillId="0" borderId="32" xfId="16" applyBorder="1" applyAlignment="1">
      <alignment/>
    </xf>
    <xf numFmtId="0" fontId="0" fillId="0" borderId="33" xfId="0" applyBorder="1" applyAlignment="1">
      <alignment/>
    </xf>
    <xf numFmtId="0" fontId="0" fillId="2" borderId="1" xfId="0" applyFill="1" applyBorder="1" applyAlignment="1">
      <alignment/>
    </xf>
    <xf numFmtId="38" fontId="0" fillId="5" borderId="1" xfId="16" applyFill="1" applyBorder="1" applyAlignment="1">
      <alignment/>
    </xf>
    <xf numFmtId="38" fontId="0" fillId="5" borderId="1" xfId="0" applyNumberFormat="1" applyFill="1" applyBorder="1" applyAlignment="1">
      <alignment/>
    </xf>
    <xf numFmtId="38" fontId="0" fillId="5" borderId="12" xfId="0" applyNumberFormat="1" applyFill="1" applyBorder="1" applyAlignment="1">
      <alignment/>
    </xf>
    <xf numFmtId="38" fontId="0" fillId="6" borderId="1" xfId="0" applyNumberFormat="1" applyFill="1" applyBorder="1" applyAlignment="1">
      <alignment/>
    </xf>
    <xf numFmtId="0" fontId="31" fillId="5" borderId="1" xfId="0" applyFont="1" applyFill="1" applyBorder="1" applyAlignment="1">
      <alignment/>
    </xf>
    <xf numFmtId="0" fontId="36" fillId="2" borderId="1" xfId="0" applyFont="1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3" xfId="16" applyFill="1" applyBorder="1" applyAlignment="1">
      <alignment/>
    </xf>
    <xf numFmtId="0" fontId="31" fillId="2" borderId="1" xfId="0" applyFont="1" applyFill="1" applyBorder="1" applyAlignment="1">
      <alignment/>
    </xf>
    <xf numFmtId="38" fontId="0" fillId="5" borderId="2" xfId="16" applyFill="1" applyBorder="1" applyAlignment="1">
      <alignment/>
    </xf>
    <xf numFmtId="38" fontId="0" fillId="0" borderId="30" xfId="0" applyNumberFormat="1" applyFill="1" applyBorder="1" applyAlignment="1">
      <alignment/>
    </xf>
    <xf numFmtId="0" fontId="0" fillId="0" borderId="30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6" borderId="31" xfId="16" applyFont="1" applyFill="1" applyBorder="1" applyAlignment="1">
      <alignment/>
    </xf>
    <xf numFmtId="38" fontId="2" fillId="6" borderId="6" xfId="16" applyFont="1" applyFill="1" applyBorder="1" applyAlignment="1">
      <alignment/>
    </xf>
    <xf numFmtId="38" fontId="0" fillId="7" borderId="31" xfId="0" applyNumberFormat="1" applyFill="1" applyBorder="1" applyAlignment="1">
      <alignment/>
    </xf>
    <xf numFmtId="38" fontId="0" fillId="7" borderId="6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10" xfId="16" applyFill="1" applyBorder="1" applyAlignment="1">
      <alignment/>
    </xf>
    <xf numFmtId="38" fontId="0" fillId="0" borderId="16" xfId="16" applyFill="1" applyBorder="1" applyAlignment="1">
      <alignment/>
    </xf>
    <xf numFmtId="38" fontId="14" fillId="0" borderId="14" xfId="0" applyNumberFormat="1" applyFont="1" applyBorder="1" applyAlignment="1">
      <alignment/>
    </xf>
    <xf numFmtId="0" fontId="0" fillId="2" borderId="14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2" xfId="0" applyFont="1" applyBorder="1" applyAlignment="1">
      <alignment/>
    </xf>
    <xf numFmtId="38" fontId="0" fillId="0" borderId="32" xfId="16" applyBorder="1" applyAlignment="1">
      <alignment/>
    </xf>
    <xf numFmtId="178" fontId="2" fillId="0" borderId="32" xfId="0" applyNumberFormat="1" applyFont="1" applyBorder="1" applyAlignment="1">
      <alignment/>
    </xf>
    <xf numFmtId="179" fontId="2" fillId="0" borderId="32" xfId="0" applyNumberFormat="1" applyFont="1" applyBorder="1" applyAlignment="1">
      <alignment/>
    </xf>
    <xf numFmtId="0" fontId="0" fillId="0" borderId="29" xfId="0" applyBorder="1" applyAlignment="1">
      <alignment/>
    </xf>
    <xf numFmtId="38" fontId="0" fillId="0" borderId="32" xfId="0" applyNumberFormat="1" applyBorder="1" applyAlignment="1">
      <alignment/>
    </xf>
    <xf numFmtId="0" fontId="14" fillId="0" borderId="31" xfId="0" applyFont="1" applyBorder="1" applyAlignment="1">
      <alignment horizontal="center"/>
    </xf>
    <xf numFmtId="178" fontId="0" fillId="0" borderId="32" xfId="0" applyNumberFormat="1" applyFont="1" applyBorder="1" applyAlignment="1">
      <alignment/>
    </xf>
    <xf numFmtId="0" fontId="0" fillId="0" borderId="16" xfId="0" applyFill="1" applyBorder="1" applyAlignment="1">
      <alignment/>
    </xf>
    <xf numFmtId="38" fontId="0" fillId="0" borderId="26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4" xfId="16" applyFont="1" applyFill="1" applyBorder="1" applyAlignment="1">
      <alignment/>
    </xf>
    <xf numFmtId="38" fontId="0" fillId="0" borderId="22" xfId="16" applyFill="1" applyBorder="1" applyAlignment="1">
      <alignment/>
    </xf>
    <xf numFmtId="0" fontId="0" fillId="0" borderId="9" xfId="0" applyFill="1" applyBorder="1" applyAlignment="1">
      <alignment/>
    </xf>
    <xf numFmtId="178" fontId="0" fillId="0" borderId="32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0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5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7" xfId="0" applyFont="1" applyBorder="1" applyAlignment="1">
      <alignment/>
    </xf>
    <xf numFmtId="0" fontId="14" fillId="0" borderId="5" xfId="0" applyFont="1" applyBorder="1" applyAlignment="1">
      <alignment/>
    </xf>
    <xf numFmtId="0" fontId="43" fillId="0" borderId="5" xfId="0" applyFont="1" applyBorder="1" applyAlignment="1">
      <alignment horizontal="left"/>
    </xf>
    <xf numFmtId="0" fontId="14" fillId="0" borderId="8" xfId="0" applyFont="1" applyBorder="1" applyAlignment="1">
      <alignment/>
    </xf>
    <xf numFmtId="0" fontId="14" fillId="0" borderId="0" xfId="0" applyFont="1" applyAlignment="1">
      <alignment/>
    </xf>
    <xf numFmtId="0" fontId="46" fillId="0" borderId="0" xfId="0" applyFont="1" applyBorder="1" applyAlignment="1">
      <alignment/>
    </xf>
    <xf numFmtId="0" fontId="43" fillId="0" borderId="0" xfId="0" applyFont="1" applyBorder="1" applyAlignment="1">
      <alignment horizontal="left"/>
    </xf>
    <xf numFmtId="0" fontId="14" fillId="0" borderId="34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6" fillId="0" borderId="14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distributed"/>
    </xf>
    <xf numFmtId="0" fontId="46" fillId="0" borderId="34" xfId="0" applyFont="1" applyBorder="1" applyAlignment="1">
      <alignment/>
    </xf>
    <xf numFmtId="0" fontId="46" fillId="0" borderId="0" xfId="0" applyFont="1" applyAlignment="1">
      <alignment/>
    </xf>
    <xf numFmtId="58" fontId="48" fillId="0" borderId="14" xfId="0" applyNumberFormat="1" applyFont="1" applyBorder="1" applyAlignment="1">
      <alignment/>
    </xf>
    <xf numFmtId="58" fontId="48" fillId="0" borderId="0" xfId="0" applyNumberFormat="1" applyFont="1" applyBorder="1" applyAlignment="1">
      <alignment/>
    </xf>
    <xf numFmtId="58" fontId="48" fillId="0" borderId="34" xfId="0" applyNumberFormat="1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34" xfId="0" applyFont="1" applyBorder="1" applyAlignment="1">
      <alignment/>
    </xf>
    <xf numFmtId="0" fontId="46" fillId="0" borderId="0" xfId="0" applyFont="1" applyFill="1" applyBorder="1" applyAlignment="1">
      <alignment horizontal="left"/>
    </xf>
    <xf numFmtId="0" fontId="46" fillId="0" borderId="14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34" xfId="0" applyFont="1" applyBorder="1" applyAlignment="1">
      <alignment/>
    </xf>
    <xf numFmtId="0" fontId="46" fillId="0" borderId="0" xfId="0" applyFont="1" applyFill="1" applyAlignment="1">
      <alignment horizontal="left"/>
    </xf>
    <xf numFmtId="58" fontId="48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0" fontId="43" fillId="0" borderId="5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6" fillId="7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0" fontId="46" fillId="3" borderId="0" xfId="0" applyFont="1" applyFill="1" applyBorder="1" applyAlignment="1">
      <alignment horizontal="center"/>
    </xf>
    <xf numFmtId="0" fontId="46" fillId="9" borderId="0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10" borderId="0" xfId="0" applyFont="1" applyFill="1" applyBorder="1" applyAlignment="1">
      <alignment horizontal="center"/>
    </xf>
    <xf numFmtId="0" fontId="46" fillId="11" borderId="0" xfId="0" applyFont="1" applyFill="1" applyBorder="1" applyAlignment="1">
      <alignment horizontal="center"/>
    </xf>
    <xf numFmtId="0" fontId="46" fillId="12" borderId="0" xfId="0" applyFont="1" applyFill="1" applyBorder="1" applyAlignment="1">
      <alignment horizontal="center"/>
    </xf>
    <xf numFmtId="0" fontId="46" fillId="13" borderId="0" xfId="0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/>
    </xf>
    <xf numFmtId="0" fontId="46" fillId="14" borderId="0" xfId="0" applyFont="1" applyFill="1" applyBorder="1" applyAlignment="1">
      <alignment horizontal="center"/>
    </xf>
    <xf numFmtId="58" fontId="48" fillId="0" borderId="0" xfId="0" applyNumberFormat="1" applyFont="1" applyBorder="1" applyAlignment="1">
      <alignment horizontal="center"/>
    </xf>
    <xf numFmtId="0" fontId="49" fillId="15" borderId="0" xfId="0" applyFont="1" applyFill="1" applyBorder="1" applyAlignment="1">
      <alignment horizontal="center"/>
    </xf>
    <xf numFmtId="0" fontId="46" fillId="16" borderId="0" xfId="0" applyFont="1" applyFill="1" applyBorder="1" applyAlignment="1">
      <alignment horizontal="center"/>
    </xf>
    <xf numFmtId="0" fontId="46" fillId="8" borderId="0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17" borderId="0" xfId="0" applyFont="1" applyFill="1" applyBorder="1" applyAlignment="1">
      <alignment horizontal="center"/>
    </xf>
    <xf numFmtId="0" fontId="49" fillId="18" borderId="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9" fillId="19" borderId="0" xfId="0" applyFont="1" applyFill="1" applyBorder="1" applyAlignment="1">
      <alignment horizontal="center"/>
    </xf>
    <xf numFmtId="0" fontId="46" fillId="0" borderId="9" xfId="0" applyFont="1" applyBorder="1" applyAlignment="1">
      <alignment/>
    </xf>
    <xf numFmtId="0" fontId="46" fillId="0" borderId="35" xfId="0" applyFont="1" applyBorder="1" applyAlignment="1">
      <alignment horizontal="center"/>
    </xf>
    <xf numFmtId="0" fontId="46" fillId="0" borderId="35" xfId="0" applyFont="1" applyBorder="1" applyAlignment="1">
      <alignment horizontal="left"/>
    </xf>
    <xf numFmtId="0" fontId="46" fillId="0" borderId="35" xfId="0" applyFont="1" applyBorder="1" applyAlignment="1">
      <alignment/>
    </xf>
    <xf numFmtId="0" fontId="46" fillId="0" borderId="10" xfId="0" applyFont="1" applyBorder="1" applyAlignment="1">
      <alignment/>
    </xf>
    <xf numFmtId="0" fontId="14" fillId="0" borderId="14" xfId="0" applyFont="1" applyBorder="1" applyAlignment="1">
      <alignment vertical="top"/>
    </xf>
    <xf numFmtId="0" fontId="43" fillId="0" borderId="0" xfId="0" applyFont="1" applyFill="1" applyBorder="1" applyAlignment="1">
      <alignment horizontal="left" vertical="top"/>
    </xf>
    <xf numFmtId="0" fontId="50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vertical="top"/>
    </xf>
    <xf numFmtId="0" fontId="47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7" borderId="32" xfId="0" applyNumberFormat="1" applyFill="1" applyBorder="1" applyAlignment="1">
      <alignment/>
    </xf>
    <xf numFmtId="0" fontId="0" fillId="7" borderId="32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38" fontId="0" fillId="0" borderId="0" xfId="16" applyFont="1" applyAlignment="1">
      <alignment/>
    </xf>
    <xf numFmtId="0" fontId="11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 horizontal="center" vertical="center" textRotation="255"/>
    </xf>
    <xf numFmtId="38" fontId="32" fillId="2" borderId="1" xfId="16" applyFont="1" applyFill="1" applyBorder="1" applyAlignment="1">
      <alignment/>
    </xf>
    <xf numFmtId="38" fontId="32" fillId="2" borderId="12" xfId="16" applyFont="1" applyFill="1" applyBorder="1" applyAlignment="1">
      <alignment/>
    </xf>
    <xf numFmtId="38" fontId="35" fillId="3" borderId="1" xfId="16" applyFont="1" applyFill="1" applyBorder="1" applyAlignment="1">
      <alignment/>
    </xf>
    <xf numFmtId="38" fontId="35" fillId="3" borderId="12" xfId="16" applyFont="1" applyFill="1" applyBorder="1" applyAlignment="1">
      <alignment/>
    </xf>
    <xf numFmtId="38" fontId="35" fillId="3" borderId="36" xfId="16" applyFont="1" applyFill="1" applyBorder="1" applyAlignment="1">
      <alignment/>
    </xf>
    <xf numFmtId="38" fontId="31" fillId="3" borderId="1" xfId="16" applyFont="1" applyFill="1" applyBorder="1" applyAlignment="1">
      <alignment/>
    </xf>
    <xf numFmtId="38" fontId="31" fillId="3" borderId="2" xfId="16" applyFont="1" applyFill="1" applyBorder="1" applyAlignment="1">
      <alignment/>
    </xf>
    <xf numFmtId="38" fontId="0" fillId="3" borderId="36" xfId="16" applyFill="1" applyBorder="1" applyAlignment="1">
      <alignment/>
    </xf>
    <xf numFmtId="38" fontId="0" fillId="0" borderId="1" xfId="0" applyNumberFormat="1" applyFill="1" applyBorder="1" applyAlignment="1">
      <alignment/>
    </xf>
    <xf numFmtId="38" fontId="39" fillId="3" borderId="4" xfId="16" applyFont="1" applyFill="1" applyBorder="1" applyAlignment="1">
      <alignment/>
    </xf>
    <xf numFmtId="38" fontId="39" fillId="3" borderId="9" xfId="16" applyFont="1" applyFill="1" applyBorder="1" applyAlignment="1">
      <alignment/>
    </xf>
    <xf numFmtId="38" fontId="39" fillId="3" borderId="5" xfId="16" applyFont="1" applyFill="1" applyBorder="1" applyAlignment="1">
      <alignment/>
    </xf>
    <xf numFmtId="38" fontId="39" fillId="3" borderId="1" xfId="16" applyFont="1" applyFill="1" applyBorder="1" applyAlignment="1">
      <alignment/>
    </xf>
    <xf numFmtId="0" fontId="0" fillId="0" borderId="5" xfId="0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16" applyFill="1" applyBorder="1" applyAlignment="1">
      <alignment/>
    </xf>
    <xf numFmtId="0" fontId="5" fillId="0" borderId="32" xfId="0" applyFont="1" applyBorder="1" applyAlignment="1">
      <alignment/>
    </xf>
    <xf numFmtId="38" fontId="0" fillId="0" borderId="32" xfId="16" applyFill="1" applyBorder="1" applyAlignment="1">
      <alignment/>
    </xf>
    <xf numFmtId="38" fontId="0" fillId="2" borderId="36" xfId="16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39" fillId="5" borderId="1" xfId="16" applyFont="1" applyFill="1" applyBorder="1" applyAlignment="1">
      <alignment/>
    </xf>
    <xf numFmtId="38" fontId="39" fillId="5" borderId="12" xfId="16" applyFont="1" applyFill="1" applyBorder="1" applyAlignment="1">
      <alignment/>
    </xf>
    <xf numFmtId="38" fontId="39" fillId="5" borderId="13" xfId="16" applyFont="1" applyFill="1" applyBorder="1" applyAlignment="1">
      <alignment/>
    </xf>
    <xf numFmtId="38" fontId="39" fillId="5" borderId="1" xfId="16" applyFont="1" applyFill="1" applyBorder="1" applyAlignment="1">
      <alignment horizontal="right"/>
    </xf>
    <xf numFmtId="38" fontId="39" fillId="5" borderId="2" xfId="16" applyFont="1" applyFill="1" applyBorder="1" applyAlignment="1">
      <alignment horizontal="right"/>
    </xf>
    <xf numFmtId="38" fontId="39" fillId="5" borderId="36" xfId="16" applyFont="1" applyFill="1" applyBorder="1" applyAlignment="1">
      <alignment horizontal="right"/>
    </xf>
    <xf numFmtId="38" fontId="35" fillId="2" borderId="1" xfId="16" applyFont="1" applyFill="1" applyBorder="1" applyAlignment="1">
      <alignment/>
    </xf>
    <xf numFmtId="38" fontId="35" fillId="2" borderId="12" xfId="16" applyFont="1" applyFill="1" applyBorder="1" applyAlignment="1">
      <alignment/>
    </xf>
    <xf numFmtId="38" fontId="35" fillId="2" borderId="13" xfId="16" applyFont="1" applyFill="1" applyBorder="1" applyAlignment="1">
      <alignment/>
    </xf>
    <xf numFmtId="38" fontId="0" fillId="0" borderId="32" xfId="0" applyNumberFormat="1" applyFill="1" applyBorder="1" applyAlignment="1">
      <alignment/>
    </xf>
    <xf numFmtId="0" fontId="31" fillId="5" borderId="2" xfId="0" applyFont="1" applyFill="1" applyBorder="1" applyAlignment="1">
      <alignment/>
    </xf>
    <xf numFmtId="0" fontId="31" fillId="0" borderId="32" xfId="0" applyFont="1" applyBorder="1" applyAlignment="1">
      <alignment/>
    </xf>
    <xf numFmtId="38" fontId="0" fillId="3" borderId="32" xfId="16" applyFill="1" applyBorder="1" applyAlignment="1">
      <alignment/>
    </xf>
    <xf numFmtId="38" fontId="18" fillId="2" borderId="32" xfId="16" applyFont="1" applyFill="1" applyBorder="1" applyAlignment="1">
      <alignment/>
    </xf>
    <xf numFmtId="38" fontId="31" fillId="3" borderId="12" xfId="16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2" xfId="0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Font="1" applyBorder="1" applyAlignment="1">
      <alignment/>
    </xf>
    <xf numFmtId="181" fontId="0" fillId="0" borderId="12" xfId="16" applyNumberFormat="1" applyBorder="1" applyAlignment="1">
      <alignment/>
    </xf>
    <xf numFmtId="0" fontId="0" fillId="0" borderId="16" xfId="0" applyBorder="1" applyAlignment="1">
      <alignment/>
    </xf>
    <xf numFmtId="181" fontId="0" fillId="0" borderId="16" xfId="16" applyNumberFormat="1" applyBorder="1" applyAlignment="1">
      <alignment/>
    </xf>
    <xf numFmtId="38" fontId="0" fillId="2" borderId="32" xfId="16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7" borderId="1" xfId="0" applyFont="1" applyFill="1" applyBorder="1" applyAlignment="1">
      <alignment/>
    </xf>
    <xf numFmtId="0" fontId="31" fillId="3" borderId="12" xfId="0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38" fontId="35" fillId="3" borderId="13" xfId="16" applyFont="1" applyFill="1" applyBorder="1" applyAlignment="1">
      <alignment/>
    </xf>
    <xf numFmtId="38" fontId="35" fillId="3" borderId="32" xfId="16" applyFont="1" applyFill="1" applyBorder="1" applyAlignment="1">
      <alignment/>
    </xf>
    <xf numFmtId="0" fontId="0" fillId="9" borderId="1" xfId="0" applyFont="1" applyFill="1" applyBorder="1" applyAlignment="1">
      <alignment horizontal="center"/>
    </xf>
    <xf numFmtId="0" fontId="36" fillId="2" borderId="2" xfId="0" applyFont="1" applyFill="1" applyBorder="1" applyAlignment="1">
      <alignment/>
    </xf>
    <xf numFmtId="38" fontId="32" fillId="2" borderId="2" xfId="16" applyFont="1" applyFill="1" applyBorder="1" applyAlignment="1">
      <alignment/>
    </xf>
    <xf numFmtId="38" fontId="0" fillId="2" borderId="32" xfId="0" applyNumberFormat="1" applyFill="1" applyBorder="1" applyAlignment="1">
      <alignment/>
    </xf>
    <xf numFmtId="38" fontId="0" fillId="3" borderId="32" xfId="16" applyFill="1" applyBorder="1" applyAlignment="1">
      <alignment/>
    </xf>
    <xf numFmtId="0" fontId="11" fillId="9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38" fontId="11" fillId="0" borderId="0" xfId="16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1" fillId="9" borderId="37" xfId="0" applyFont="1" applyFill="1" applyBorder="1" applyAlignment="1">
      <alignment/>
    </xf>
    <xf numFmtId="0" fontId="0" fillId="7" borderId="4" xfId="0" applyFont="1" applyFill="1" applyBorder="1" applyAlignment="1">
      <alignment/>
    </xf>
    <xf numFmtId="0" fontId="11" fillId="9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1" fillId="11" borderId="1" xfId="0" applyFont="1" applyFill="1" applyBorder="1" applyAlignment="1">
      <alignment/>
    </xf>
    <xf numFmtId="0" fontId="11" fillId="11" borderId="0" xfId="0" applyFont="1" applyFill="1" applyBorder="1" applyAlignment="1">
      <alignment/>
    </xf>
    <xf numFmtId="0" fontId="31" fillId="5" borderId="1" xfId="0" applyFont="1" applyFill="1" applyBorder="1" applyAlignment="1">
      <alignment horizontal="center"/>
    </xf>
    <xf numFmtId="38" fontId="31" fillId="5" borderId="1" xfId="16" applyFont="1" applyFill="1" applyBorder="1" applyAlignment="1">
      <alignment/>
    </xf>
    <xf numFmtId="38" fontId="31" fillId="5" borderId="12" xfId="16" applyFont="1" applyFill="1" applyBorder="1" applyAlignment="1">
      <alignment/>
    </xf>
    <xf numFmtId="38" fontId="31" fillId="5" borderId="2" xfId="16" applyFont="1" applyFill="1" applyBorder="1" applyAlignment="1">
      <alignment/>
    </xf>
    <xf numFmtId="38" fontId="0" fillId="5" borderId="1" xfId="16" applyFill="1" applyBorder="1" applyAlignment="1">
      <alignment/>
    </xf>
    <xf numFmtId="0" fontId="11" fillId="7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8" fontId="39" fillId="5" borderId="18" xfId="16" applyFont="1" applyFill="1" applyBorder="1" applyAlignment="1">
      <alignment/>
    </xf>
    <xf numFmtId="38" fontId="0" fillId="0" borderId="18" xfId="16" applyFill="1" applyBorder="1" applyAlignment="1">
      <alignment/>
    </xf>
    <xf numFmtId="177" fontId="9" fillId="0" borderId="0" xfId="16" applyNumberFormat="1" applyFont="1" applyFill="1" applyBorder="1" applyAlignment="1">
      <alignment horizontal="center"/>
    </xf>
    <xf numFmtId="38" fontId="0" fillId="0" borderId="32" xfId="16" applyFill="1" applyBorder="1" applyAlignment="1">
      <alignment/>
    </xf>
    <xf numFmtId="38" fontId="0" fillId="0" borderId="38" xfId="0" applyNumberFormat="1" applyBorder="1" applyAlignment="1">
      <alignment/>
    </xf>
    <xf numFmtId="38" fontId="0" fillId="0" borderId="11" xfId="16" applyFill="1" applyBorder="1" applyAlignment="1">
      <alignment/>
    </xf>
    <xf numFmtId="38" fontId="0" fillId="0" borderId="12" xfId="16" applyFont="1" applyFill="1" applyBorder="1" applyAlignment="1">
      <alignment/>
    </xf>
    <xf numFmtId="38" fontId="0" fillId="0" borderId="26" xfId="16" applyBorder="1" applyAlignment="1">
      <alignment/>
    </xf>
    <xf numFmtId="0" fontId="0" fillId="0" borderId="1" xfId="0" applyFill="1" applyBorder="1" applyAlignment="1">
      <alignment horizontal="distributed" wrapText="1"/>
    </xf>
    <xf numFmtId="0" fontId="0" fillId="0" borderId="1" xfId="0" applyFont="1" applyFill="1" applyBorder="1" applyAlignment="1">
      <alignment horizontal="distributed"/>
    </xf>
    <xf numFmtId="0" fontId="0" fillId="0" borderId="1" xfId="0" applyFont="1" applyFill="1" applyBorder="1" applyAlignment="1">
      <alignment/>
    </xf>
    <xf numFmtId="38" fontId="0" fillId="0" borderId="16" xfId="16" applyBorder="1" applyAlignment="1">
      <alignment/>
    </xf>
    <xf numFmtId="0" fontId="0" fillId="0" borderId="13" xfId="0" applyFont="1" applyFill="1" applyBorder="1" applyAlignment="1">
      <alignment horizontal="left"/>
    </xf>
    <xf numFmtId="38" fontId="0" fillId="0" borderId="13" xfId="16" applyFont="1" applyFill="1" applyBorder="1" applyAlignment="1">
      <alignment/>
    </xf>
    <xf numFmtId="181" fontId="0" fillId="3" borderId="1" xfId="0" applyNumberFormat="1" applyFill="1" applyBorder="1" applyAlignment="1">
      <alignment/>
    </xf>
    <xf numFmtId="38" fontId="0" fillId="3" borderId="1" xfId="16" applyFill="1" applyBorder="1" applyAlignment="1">
      <alignment/>
    </xf>
    <xf numFmtId="38" fontId="0" fillId="0" borderId="34" xfId="16" applyBorder="1" applyAlignment="1">
      <alignment/>
    </xf>
    <xf numFmtId="0" fontId="44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34" xfId="0" applyBorder="1" applyAlignment="1">
      <alignment/>
    </xf>
    <xf numFmtId="0" fontId="45" fillId="0" borderId="14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34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2" fillId="0" borderId="4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8" fontId="2" fillId="0" borderId="4" xfId="16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425"/>
          <c:w val="1"/>
          <c:h val="0.84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 182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1８5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18４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182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178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1７7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/>
            </c:strRef>
          </c:cat>
          <c:val>
            <c:numRef>
              <c:f>'1・面積、会員数'!$C$38:$M$38</c:f>
              <c:numCache/>
            </c:numRef>
          </c:val>
        </c:ser>
        <c:gapWidth val="400"/>
        <c:axId val="18872104"/>
        <c:axId val="35631209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/>
            </c:strRef>
          </c:cat>
          <c:val>
            <c:numRef>
              <c:f>'1・面積、会員数'!$C$36:$M$36</c:f>
              <c:numCache/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　　　　　(万㎡）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/>
            </c:strRef>
          </c:cat>
          <c:val>
            <c:numRef>
              <c:f>'1・面積、会員数'!$C$37:$M$37</c:f>
              <c:numCache/>
            </c:numRef>
          </c:val>
          <c:smooth val="0"/>
        </c:ser>
        <c:marker val="1"/>
        <c:axId val="52245426"/>
        <c:axId val="446787"/>
      </c:lineChart>
      <c:catAx>
        <c:axId val="5224542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787"/>
        <c:crossesAt val="100"/>
        <c:auto val="1"/>
        <c:lblOffset val="100"/>
        <c:noMultiLvlLbl val="0"/>
      </c:catAx>
      <c:valAx>
        <c:axId val="446787"/>
        <c:scaling>
          <c:orientation val="minMax"/>
          <c:max val="21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45426"/>
        <c:crossesAt val="1"/>
        <c:crossBetween val="between"/>
        <c:dispUnits/>
        <c:majorUnit val="10"/>
        <c:minorUnit val="2"/>
      </c:valAx>
      <c:catAx>
        <c:axId val="18872104"/>
        <c:scaling>
          <c:orientation val="minMax"/>
        </c:scaling>
        <c:axPos val="b"/>
        <c:delete val="1"/>
        <c:majorTickMark val="in"/>
        <c:minorTickMark val="none"/>
        <c:tickLblPos val="nextTo"/>
        <c:crossAx val="35631209"/>
        <c:crosses val="autoZero"/>
        <c:auto val="1"/>
        <c:lblOffset val="100"/>
        <c:noMultiLvlLbl val="0"/>
      </c:catAx>
      <c:valAx>
        <c:axId val="35631209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72104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東部支部平成20年6月入庫高上位１０品目</a:t>
            </a:r>
          </a:p>
        </c:rich>
      </c:tx>
      <c:layout>
        <c:manualLayout>
          <c:xMode val="factor"/>
          <c:yMode val="factor"/>
          <c:x val="-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'5・東部・富士'!$C$22:$C$31</c:f>
              <c:numCache/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'5・東部・富士'!$D$22:$D$31</c:f>
              <c:numCache/>
            </c:numRef>
          </c:val>
        </c:ser>
        <c:axId val="26080910"/>
        <c:axId val="33401599"/>
      </c:barChart>
      <c:catAx>
        <c:axId val="260809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01599"/>
        <c:crosses val="autoZero"/>
        <c:auto val="1"/>
        <c:lblOffset val="100"/>
        <c:noMultiLvlLbl val="0"/>
      </c:catAx>
      <c:valAx>
        <c:axId val="334015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809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3"/>
          <c:y val="0.48575"/>
          <c:w val="0.0845"/>
          <c:h val="0.0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富士支部平成20年6月入庫高上位１０品目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2178936"/>
        <c:axId val="21174969"/>
      </c:barChart>
      <c:catAx>
        <c:axId val="32178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74969"/>
        <c:crosses val="autoZero"/>
        <c:auto val="1"/>
        <c:lblOffset val="100"/>
        <c:noMultiLvlLbl val="0"/>
      </c:catAx>
      <c:valAx>
        <c:axId val="211749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789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5"/>
          <c:y val="0.26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清水支部平成20年6月入庫高上位１０品目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'6・清水・静岡'!$C$21:$C$30</c:f>
              <c:numCache/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'6・清水・静岡'!$D$21:$D$30</c:f>
              <c:numCache/>
            </c:numRef>
          </c:val>
        </c:ser>
        <c:axId val="56356994"/>
        <c:axId val="37450899"/>
      </c:barChart>
      <c:catAx>
        <c:axId val="56356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50899"/>
        <c:crosses val="autoZero"/>
        <c:auto val="1"/>
        <c:lblOffset val="100"/>
        <c:noMultiLvlLbl val="0"/>
      </c:catAx>
      <c:valAx>
        <c:axId val="374508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569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3"/>
          <c:y val="0.1995"/>
          <c:w val="0.09"/>
          <c:h val="0.08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静岡支部平成20年6月入庫高上位１０品目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513772"/>
        <c:axId val="13623949"/>
      </c:barChart>
      <c:catAx>
        <c:axId val="15137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23949"/>
        <c:crosses val="autoZero"/>
        <c:auto val="1"/>
        <c:lblOffset val="100"/>
        <c:noMultiLvlLbl val="0"/>
      </c:catAx>
      <c:valAx>
        <c:axId val="136239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37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5"/>
          <c:y val="0.1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駿遠支部平成20年6月入庫高上位１０品目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'7・駿遠・西部'!$C$22:$C$31</c:f>
              <c:numCache/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'7・駿遠・西部'!$D$22:$D$31</c:f>
              <c:numCache/>
            </c:numRef>
          </c:val>
        </c:ser>
        <c:axId val="55506678"/>
        <c:axId val="29798055"/>
      </c:barChart>
      <c:catAx>
        <c:axId val="55506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98055"/>
        <c:crosses val="autoZero"/>
        <c:auto val="1"/>
        <c:lblOffset val="100"/>
        <c:noMultiLvlLbl val="0"/>
      </c:catAx>
      <c:valAx>
        <c:axId val="297980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066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25"/>
          <c:y val="0.604"/>
          <c:w val="0.086"/>
          <c:h val="0.0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西部支部平成20年6月入庫高上位１０品目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6855904"/>
        <c:axId val="64832225"/>
      </c:barChart>
      <c:catAx>
        <c:axId val="66855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32225"/>
        <c:crosses val="autoZero"/>
        <c:auto val="1"/>
        <c:lblOffset val="100"/>
        <c:noMultiLvlLbl val="0"/>
      </c:catAx>
      <c:valAx>
        <c:axId val="648322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559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65"/>
          <c:y val="0.13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'8・保管残高'!$J$3:$J$12</c:f>
              <c:numCache/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'8・保管残高'!$L$3:$L$12</c:f>
              <c:numCache/>
            </c:numRef>
          </c:val>
        </c:ser>
        <c:axId val="46619114"/>
        <c:axId val="16918843"/>
      </c:barChart>
      <c:catAx>
        <c:axId val="46619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18843"/>
        <c:crosses val="autoZero"/>
        <c:auto val="1"/>
        <c:lblOffset val="100"/>
        <c:noMultiLvlLbl val="0"/>
      </c:catAx>
      <c:valAx>
        <c:axId val="16918843"/>
        <c:scaling>
          <c:orientation val="minMax"/>
          <c:max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191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6"/>
          <c:y val="0.21025"/>
          <c:w val="0.096"/>
          <c:h val="0.0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平成１9年6月保管残高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1"/>
          <c:w val="0.9775"/>
          <c:h val="0.7692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FFFF00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/>
            </c:multiLvlStrRef>
          </c:cat>
          <c:val>
            <c:numRef>
              <c:f>'8・保管残高'!$K$38:$K$48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平成20年6月保管残高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72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/>
            </c:multiLvlStrRef>
          </c:cat>
          <c:val>
            <c:numRef>
              <c:f>'8・保管残高'!$K$24:$K$34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東部支部平成20年6月保管残高上位１０品目</a:t>
            </a:r>
          </a:p>
        </c:rich>
      </c:tx>
      <c:layout>
        <c:manualLayout>
          <c:xMode val="factor"/>
          <c:yMode val="factor"/>
          <c:x val="-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'9・東部、富士'!$C$22:$C$31</c:f>
              <c:numCache/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'9・東部、富士'!$D$22:$D$31</c:f>
              <c:numCache/>
            </c:numRef>
          </c:val>
        </c:ser>
        <c:axId val="18051860"/>
        <c:axId val="28249013"/>
      </c:barChart>
      <c:catAx>
        <c:axId val="18051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49013"/>
        <c:crosses val="autoZero"/>
        <c:auto val="1"/>
        <c:lblOffset val="100"/>
        <c:noMultiLvlLbl val="0"/>
      </c:catAx>
      <c:valAx>
        <c:axId val="282490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518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225"/>
          <c:y val="0.16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/>
            </c:multiLvlStrRef>
          </c:cat>
          <c:val>
            <c:numRef>
              <c:f>'2・使用状況'!$L$2:$L$7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富士支部平成20年6月保管残高上位１０品目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2914526"/>
        <c:axId val="6468687"/>
      </c:barChart>
      <c:catAx>
        <c:axId val="529145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8687"/>
        <c:crosses val="autoZero"/>
        <c:auto val="1"/>
        <c:lblOffset val="100"/>
        <c:noMultiLvlLbl val="0"/>
      </c:catAx>
      <c:valAx>
        <c:axId val="64686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145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725"/>
          <c:y val="0.14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清水支部平成20年6月保管残高上位１０品目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'10・清水、静岡'!$C$22:$C$31</c:f>
              <c:numCache/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'10・清水、静岡'!$D$22:$D$31</c:f>
              <c:numCache/>
            </c:numRef>
          </c:val>
        </c:ser>
        <c:axId val="58218184"/>
        <c:axId val="54201609"/>
      </c:barChart>
      <c:catAx>
        <c:axId val="582181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01609"/>
        <c:crosses val="autoZero"/>
        <c:auto val="1"/>
        <c:lblOffset val="100"/>
        <c:noMultiLvlLbl val="0"/>
      </c:catAx>
      <c:valAx>
        <c:axId val="542016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181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"/>
          <c:y val="0.1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静岡支部平成20年6月保管残高上位１０品目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8052434"/>
        <c:axId val="28254179"/>
      </c:barChart>
      <c:catAx>
        <c:axId val="180524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54179"/>
        <c:crosses val="autoZero"/>
        <c:auto val="1"/>
        <c:lblOffset val="100"/>
        <c:noMultiLvlLbl val="0"/>
      </c:catAx>
      <c:valAx>
        <c:axId val="282541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524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675"/>
          <c:y val="0.36475"/>
          <c:w val="0.085"/>
          <c:h val="0.09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駿遠支部平成20年6月保管残高上位１０品目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'11・駿遠、西部'!$C$21:$C$30</c:f>
              <c:numCache/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'11・駿遠、西部'!$D$21:$D$30</c:f>
              <c:numCache/>
            </c:numRef>
          </c:val>
        </c:ser>
        <c:axId val="52961020"/>
        <c:axId val="6887133"/>
      </c:barChart>
      <c:catAx>
        <c:axId val="52961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87133"/>
        <c:crosses val="autoZero"/>
        <c:auto val="1"/>
        <c:lblOffset val="100"/>
        <c:noMultiLvlLbl val="0"/>
      </c:catAx>
      <c:valAx>
        <c:axId val="6887133"/>
        <c:scaling>
          <c:orientation val="minMax"/>
          <c:max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61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5"/>
          <c:y val="0.14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西部支部平成20年6月保管残高上位１０品目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1984198"/>
        <c:axId val="20986871"/>
      </c:barChart>
      <c:catAx>
        <c:axId val="61984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86871"/>
        <c:crosses val="autoZero"/>
        <c:auto val="1"/>
        <c:lblOffset val="100"/>
        <c:noMultiLvlLbl val="0"/>
      </c:catAx>
      <c:valAx>
        <c:axId val="20986871"/>
        <c:scaling>
          <c:orientation val="minMax"/>
          <c:max val="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84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925"/>
          <c:y val="0.15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'!$B$42:$M$42</c:f>
              <c:numCache/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'!$B$43:$M$43</c:f>
              <c:numCache/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'!$B$44:$M$44</c:f>
              <c:numCache/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'!$B$45:$M$45</c:f>
              <c:numCache/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'!$B$41:$M$41</c:f>
              <c:strCache/>
            </c:strRef>
          </c:cat>
          <c:val>
            <c:numRef>
              <c:f>'12・東部推移 '!$B$46:$M$46</c:f>
              <c:numCache/>
            </c:numRef>
          </c:val>
          <c:smooth val="0"/>
        </c:ser>
        <c:marker val="1"/>
        <c:axId val="54664112"/>
        <c:axId val="22214961"/>
      </c:lineChart>
      <c:catAx>
        <c:axId val="546641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14961"/>
        <c:crosses val="autoZero"/>
        <c:auto val="1"/>
        <c:lblOffset val="100"/>
        <c:noMultiLvlLbl val="0"/>
      </c:catAx>
      <c:valAx>
        <c:axId val="22214961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6411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1"/>
          <c:h val="0.92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'!$B$17:$M$17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'!$B$18:$M$18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'!$B$19:$M$19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'!$B$20:$M$20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'!$B$16:$M$16</c:f>
              <c:strCache/>
            </c:strRef>
          </c:cat>
          <c:val>
            <c:numRef>
              <c:f>'12・東部推移 '!$B$21:$M$21</c:f>
              <c:numCache/>
            </c:numRef>
          </c:val>
          <c:smooth val="0"/>
        </c:ser>
        <c:marker val="1"/>
        <c:axId val="65716922"/>
        <c:axId val="54581387"/>
      </c:lineChart>
      <c:catAx>
        <c:axId val="65716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28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81387"/>
        <c:crosses val="autoZero"/>
        <c:auto val="1"/>
        <c:lblOffset val="100"/>
        <c:noMultiLvlLbl val="0"/>
      </c:catAx>
      <c:valAx>
        <c:axId val="54581387"/>
        <c:scaling>
          <c:orientation val="minMax"/>
          <c:max val="12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1692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</a:t>
            </a:r>
          </a:p>
        </c:rich>
      </c:tx>
      <c:layout>
        <c:manualLayout>
          <c:xMode val="factor"/>
          <c:yMode val="factor"/>
          <c:x val="0.003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85"/>
          <c:w val="0.986"/>
          <c:h val="0.9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'12・東部推移 '!$B$65:$M$65</c:f>
              <c:strCache/>
            </c:strRef>
          </c:cat>
          <c:val>
            <c:numRef>
              <c:f>'12・東部推移 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1470436"/>
        <c:axId val="59016197"/>
      </c:lineChart>
      <c:catAx>
        <c:axId val="21470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475"/>
              <c:y val="-0.1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16197"/>
        <c:crosses val="autoZero"/>
        <c:auto val="1"/>
        <c:lblOffset val="100"/>
        <c:noMultiLvlLbl val="0"/>
      </c:catAx>
      <c:valAx>
        <c:axId val="59016197"/>
        <c:scaling>
          <c:orientation val="minMax"/>
          <c:max val="12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7043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475"/>
          <c:w val="0.994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'13・富士支部推移'!$B$19:$M$19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'13・富士支部推移'!$B$20:$M$20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'13・富士支部推移'!$B$21:$M$21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'13・富士支部推移'!$B$22:$M$22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'13・富士支部推移'!$B$23:$M$23</c:f>
              <c:numCache/>
            </c:numRef>
          </c:val>
          <c:smooth val="0"/>
        </c:ser>
        <c:marker val="1"/>
        <c:axId val="61383726"/>
        <c:axId val="15582623"/>
      </c:lineChart>
      <c:catAx>
        <c:axId val="6138372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82623"/>
        <c:crosses val="autoZero"/>
        <c:auto val="1"/>
        <c:lblOffset val="100"/>
        <c:noMultiLvlLbl val="0"/>
      </c:catAx>
      <c:valAx>
        <c:axId val="15582623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8372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'13・富士支部推移'!$B$43:$M$43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'13・富士支部推移'!$B$44:$M$44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'13・富士支部推移'!$B$45:$M$45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'13・富士支部推移'!$B$46:$M$46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'13・富士支部推移'!$B$47:$M$47</c:f>
              <c:numCache/>
            </c:numRef>
          </c:val>
          <c:smooth val="0"/>
        </c:ser>
        <c:marker val="1"/>
        <c:axId val="6025880"/>
        <c:axId val="54232921"/>
      </c:lineChart>
      <c:catAx>
        <c:axId val="602588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32921"/>
        <c:crosses val="autoZero"/>
        <c:auto val="1"/>
        <c:lblOffset val="100"/>
        <c:noMultiLvlLbl val="0"/>
      </c:catAx>
      <c:valAx>
        <c:axId val="54232921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588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平成２０年６月倉庫使用状況(1～3類）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'2・使用状況'!$L$11:$L$16</c:f>
              <c:numCache/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'2・使用状況'!$M$11:$M$16</c:f>
              <c:numCache/>
            </c:numRef>
          </c:val>
          <c:shape val="box"/>
        </c:ser>
        <c:overlap val="100"/>
        <c:shape val="box"/>
        <c:axId val="4021084"/>
        <c:axId val="36189757"/>
      </c:bar3DChart>
      <c:catAx>
        <c:axId val="4021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89757"/>
        <c:crosses val="autoZero"/>
        <c:auto val="1"/>
        <c:lblOffset val="100"/>
        <c:noMultiLvlLbl val="0"/>
      </c:catAx>
      <c:valAx>
        <c:axId val="361897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10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79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15"/>
          <c:w val="0.991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8334242"/>
        <c:axId val="30790451"/>
      </c:lineChart>
      <c:catAx>
        <c:axId val="1833424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90451"/>
        <c:crosses val="autoZero"/>
        <c:auto val="1"/>
        <c:lblOffset val="100"/>
        <c:noMultiLvlLbl val="0"/>
      </c:catAx>
      <c:valAx>
        <c:axId val="30790451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342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1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'14・清水推移'!$B$25:$M$25</c:f>
              <c:numCache/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'14・清水推移'!$B$26:$M$26</c:f>
              <c:numCache/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'14・清水推移'!$B$27:$M$27</c:f>
              <c:numCache/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'14・清水推移'!$B$28:$M$28</c:f>
              <c:numCache/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'14・清水推移'!$B$24:$M$24</c:f>
              <c:strCache/>
            </c:strRef>
          </c:cat>
          <c:val>
            <c:numRef>
              <c:f>'14・清水推移'!$B$29:$M$29</c:f>
              <c:numCache/>
            </c:numRef>
          </c:val>
          <c:smooth val="0"/>
        </c:ser>
        <c:axId val="8678604"/>
        <c:axId val="10998573"/>
      </c:lineChart>
      <c:catAx>
        <c:axId val="867860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98573"/>
        <c:crosses val="autoZero"/>
        <c:auto val="1"/>
        <c:lblOffset val="100"/>
        <c:noMultiLvlLbl val="0"/>
      </c:catAx>
      <c:valAx>
        <c:axId val="10998573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7860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1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'14・清水推移'!$B$54:$M$54</c:f>
              <c:numCache/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'14・清水推移'!$B$55:$M$55</c:f>
              <c:numCache/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'14・清水推移'!$B$56:$M$56</c:f>
              <c:numCache/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'14・清水推移'!$B$57:$M$57</c:f>
              <c:numCache/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'14・清水推移'!$B$53:$M$53</c:f>
              <c:strCache/>
            </c:strRef>
          </c:cat>
          <c:val>
            <c:numRef>
              <c:f>'14・清水推移'!$B$58:$M$58</c:f>
              <c:numCache/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'14・清水推移'!$B$65:$M$65</c:f>
              <c:numCache/>
            </c:numRef>
          </c:val>
          <c:smooth val="0"/>
        </c:ser>
        <c:axId val="31878294"/>
        <c:axId val="18469191"/>
      </c:lineChart>
      <c:catAx>
        <c:axId val="3187829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69191"/>
        <c:crosses val="autoZero"/>
        <c:auto val="1"/>
        <c:lblOffset val="100"/>
        <c:noMultiLvlLbl val="0"/>
      </c:catAx>
      <c:valAx>
        <c:axId val="18469191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7829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'14・清水推移'!$B$83:$M$83</c:f>
              <c:strCache/>
            </c:strRef>
          </c:cat>
          <c:val>
            <c:numRef>
              <c:f>'14・清水推移'!$B$88:$M$88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2004992"/>
        <c:axId val="19609473"/>
      </c:lineChart>
      <c:catAx>
        <c:axId val="3200499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09473"/>
        <c:crosses val="autoZero"/>
        <c:auto val="1"/>
        <c:lblOffset val="100"/>
        <c:noMultiLvlLbl val="0"/>
      </c:catAx>
      <c:valAx>
        <c:axId val="19609473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049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'!$B$25:$M$25</c:f>
              <c:numCache/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'!$B$26:$M$26</c:f>
              <c:numCache/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'!$B$27:$M$27</c:f>
              <c:numCache/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'!$B$28:$M$28</c:f>
              <c:numCache/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'!$B$24:$M$24</c:f>
              <c:strCache/>
            </c:strRef>
          </c:cat>
          <c:val>
            <c:numRef>
              <c:f>'15・静岡推移 '!$B$29:$M$29</c:f>
              <c:numCache/>
            </c:numRef>
          </c:val>
          <c:smooth val="0"/>
        </c:ser>
        <c:marker val="1"/>
        <c:axId val="42267530"/>
        <c:axId val="44863451"/>
      </c:lineChart>
      <c:catAx>
        <c:axId val="4226753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63451"/>
        <c:crosses val="autoZero"/>
        <c:auto val="1"/>
        <c:lblOffset val="100"/>
        <c:noMultiLvlLbl val="0"/>
      </c:catAx>
      <c:valAx>
        <c:axId val="44863451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6753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'!$B$54:$M$54</c:f>
              <c:numCache/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'!$B$55:$M$55</c:f>
              <c:numCache/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'!$B$56:$M$56</c:f>
              <c:numCache/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'!$B$57:$M$57</c:f>
              <c:numCache/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'!$B$53:$M$53</c:f>
              <c:strCache/>
            </c:strRef>
          </c:cat>
          <c:val>
            <c:numRef>
              <c:f>'15・静岡推移 '!$B$58:$M$58</c:f>
              <c:numCache/>
            </c:numRef>
          </c:val>
          <c:smooth val="0"/>
        </c:ser>
        <c:marker val="1"/>
        <c:axId val="1117876"/>
        <c:axId val="10060885"/>
      </c:lineChart>
      <c:catAx>
        <c:axId val="111787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60885"/>
        <c:crosses val="autoZero"/>
        <c:auto val="1"/>
        <c:lblOffset val="100"/>
        <c:noMultiLvlLbl val="0"/>
      </c:catAx>
      <c:valAx>
        <c:axId val="10060885"/>
        <c:scaling>
          <c:orientation val="minMax"/>
          <c:max val="11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787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81"/>
          <c:w val="0.983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'!$B$83:$M$83</c:f>
              <c:strCache/>
            </c:strRef>
          </c:cat>
          <c:val>
            <c:numRef>
              <c:f>'15・静岡推移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3439102"/>
        <c:axId val="9625327"/>
      </c:lineChart>
      <c:catAx>
        <c:axId val="2343910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25327"/>
        <c:crosses val="autoZero"/>
        <c:auto val="1"/>
        <c:lblOffset val="100"/>
        <c:noMultiLvlLbl val="0"/>
      </c:catAx>
      <c:valAx>
        <c:axId val="9625327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3910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入庫高の推移</a:t>
            </a:r>
          </a:p>
        </c:rich>
      </c:tx>
      <c:layout>
        <c:manualLayout>
          <c:xMode val="factor"/>
          <c:yMode val="factor"/>
          <c:x val="-0.01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912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'16・駿遠推移'!$B$25:$M$25</c:f>
              <c:numCache/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'16・駿遠推移'!$B$26:$M$26</c:f>
              <c:numCache/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'16・駿遠推移'!$B$27:$M$27</c:f>
              <c:numCache/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'16・駿遠推移'!$B$28:$M$28</c:f>
              <c:numCache/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/>
            </c:strRef>
          </c:cat>
          <c:val>
            <c:numRef>
              <c:f>'16・駿遠推移'!$B$29:$M$29</c:f>
              <c:numCache/>
            </c:numRef>
          </c:val>
          <c:smooth val="0"/>
        </c:ser>
        <c:marker val="1"/>
        <c:axId val="19519080"/>
        <c:axId val="41453993"/>
      </c:lineChart>
      <c:catAx>
        <c:axId val="1951908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53993"/>
        <c:crosses val="autoZero"/>
        <c:auto val="1"/>
        <c:lblOffset val="100"/>
        <c:noMultiLvlLbl val="0"/>
      </c:catAx>
      <c:valAx>
        <c:axId val="41453993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1908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96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'16・駿遠推移'!$B$54:$M$54</c:f>
              <c:numCache/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'16・駿遠推移'!$B$55:$M$55</c:f>
              <c:numCache/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'16・駿遠推移'!$B$56:$M$56</c:f>
              <c:numCache/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'16・駿遠推移'!$B$57:$M$57</c:f>
              <c:numCache/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/>
            </c:strRef>
          </c:cat>
          <c:val>
            <c:numRef>
              <c:f>'16・駿遠推移'!$B$58:$M$58</c:f>
              <c:numCache/>
            </c:numRef>
          </c:val>
          <c:smooth val="0"/>
        </c:ser>
        <c:marker val="1"/>
        <c:axId val="37541618"/>
        <c:axId val="2330243"/>
      </c:lineChart>
      <c:catAx>
        <c:axId val="3754161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0243"/>
        <c:crosses val="autoZero"/>
        <c:auto val="1"/>
        <c:lblOffset val="100"/>
        <c:noMultiLvlLbl val="0"/>
      </c:catAx>
      <c:valAx>
        <c:axId val="2330243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4161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回転率の推移</a:t>
            </a:r>
          </a:p>
        </c:rich>
      </c:tx>
      <c:layout>
        <c:manualLayout>
          <c:xMode val="factor"/>
          <c:yMode val="factor"/>
          <c:x val="0.00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0972188"/>
        <c:axId val="54531965"/>
      </c:lineChart>
      <c:catAx>
        <c:axId val="2097218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31965"/>
        <c:crosses val="autoZero"/>
        <c:auto val="1"/>
        <c:lblOffset val="100"/>
        <c:noMultiLvlLbl val="0"/>
      </c:catAx>
      <c:valAx>
        <c:axId val="54531965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7218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8425"/>
          <c:h val="0.93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'!$B$26:$M$26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'!$B$25:$M$25</c:f>
              <c:strCache/>
            </c:strRef>
          </c:cat>
          <c:val>
            <c:numRef>
              <c:f>'3・推移 '!$B$27:$M$27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'!$B$28:$M$28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'!$B$29:$M$29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'!$B$30:$M$30</c:f>
              <c:numCache/>
            </c:numRef>
          </c:val>
          <c:smooth val="0"/>
        </c:ser>
        <c:marker val="1"/>
        <c:axId val="57272358"/>
        <c:axId val="45689175"/>
      </c:lineChart>
      <c:catAx>
        <c:axId val="57272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89175"/>
        <c:crosses val="autoZero"/>
        <c:auto val="1"/>
        <c:lblOffset val="100"/>
        <c:noMultiLvlLbl val="0"/>
      </c:catAx>
      <c:valAx>
        <c:axId val="45689175"/>
        <c:scaling>
          <c:orientation val="minMax"/>
          <c:max val="11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7235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入庫高の推移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'!$B$25:$M$25</c:f>
              <c:numCache/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'!$B$26:$M$26</c:f>
              <c:numCache/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'!$B$27:$M$27</c:f>
              <c:numCache/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'!$B$28:$M$28</c:f>
              <c:numCache/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'!$B$24:$M$24</c:f>
              <c:strCache/>
            </c:strRef>
          </c:cat>
          <c:val>
            <c:numRef>
              <c:f>'17・西部推移 '!$B$29:$M$29</c:f>
              <c:numCache/>
            </c:numRef>
          </c:val>
          <c:smooth val="0"/>
        </c:ser>
        <c:marker val="1"/>
        <c:axId val="21025638"/>
        <c:axId val="55013015"/>
      </c:lineChart>
      <c:catAx>
        <c:axId val="2102563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13015"/>
        <c:crosses val="autoZero"/>
        <c:auto val="1"/>
        <c:lblOffset val="100"/>
        <c:noMultiLvlLbl val="0"/>
      </c:catAx>
      <c:valAx>
        <c:axId val="55013015"/>
        <c:scaling>
          <c:orientation val="minMax"/>
          <c:max val="25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2563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'!$B$54:$M$54</c:f>
              <c:numCache/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'!$B$55:$M$55</c:f>
              <c:numCache/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'!$B$56:$M$56</c:f>
              <c:numCache/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'!$B$57:$M$57</c:f>
              <c:numCache/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'!$B$53:$M$53</c:f>
              <c:strCache/>
            </c:strRef>
          </c:cat>
          <c:val>
            <c:numRef>
              <c:f>'17・西部推移 '!$B$58:$M$58</c:f>
              <c:numCache/>
            </c:numRef>
          </c:val>
          <c:smooth val="0"/>
        </c:ser>
        <c:marker val="1"/>
        <c:axId val="25355088"/>
        <c:axId val="26869201"/>
      </c:lineChart>
      <c:catAx>
        <c:axId val="2535508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69201"/>
        <c:crosses val="autoZero"/>
        <c:auto val="1"/>
        <c:lblOffset val="100"/>
        <c:noMultiLvlLbl val="0"/>
      </c:catAx>
      <c:valAx>
        <c:axId val="26869201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5508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回転率の推移</a:t>
            </a:r>
          </a:p>
        </c:rich>
      </c:tx>
      <c:layout>
        <c:manualLayout>
          <c:xMode val="factor"/>
          <c:yMode val="factor"/>
          <c:x val="-0.0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'!$B$83:$M$83</c:f>
              <c:strCache/>
            </c:strRef>
          </c:cat>
          <c:val>
            <c:numRef>
              <c:f>'17・西部推移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0496218"/>
        <c:axId val="28921643"/>
      </c:lineChart>
      <c:catAx>
        <c:axId val="4049621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21643"/>
        <c:crosses val="autoZero"/>
        <c:auto val="1"/>
        <c:lblOffset val="100"/>
        <c:noMultiLvlLbl val="0"/>
      </c:catAx>
      <c:valAx>
        <c:axId val="28921643"/>
        <c:scaling>
          <c:orientation val="minMax"/>
          <c:max val="9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962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47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'!$B$56:$M$56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'!$B$57:$M$57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'!$B$58:$M$58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/>
            </c:strRef>
          </c:cat>
          <c:val>
            <c:numRef>
              <c:f>'3・推移 '!$B$59:$M$59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/>
            </c:strRef>
          </c:cat>
          <c:val>
            <c:numRef>
              <c:f>'3・推移 '!$B$60:$M$60</c:f>
              <c:numCache/>
            </c:numRef>
          </c:val>
          <c:smooth val="0"/>
        </c:ser>
        <c:marker val="1"/>
        <c:axId val="8549392"/>
        <c:axId val="9835665"/>
      </c:lineChart>
      <c:catAx>
        <c:axId val="854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93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35665"/>
        <c:crosses val="autoZero"/>
        <c:auto val="1"/>
        <c:lblOffset val="100"/>
        <c:noMultiLvlLbl val="0"/>
      </c:catAx>
      <c:valAx>
        <c:axId val="9835665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4939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1"/>
          <c:h val="0.94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'!$B$85:$M$85</c:f>
              <c:strCache/>
            </c:strRef>
          </c:cat>
          <c:val>
            <c:numRef>
              <c:f>'3・推移 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1412122"/>
        <c:axId val="58491371"/>
      </c:lineChart>
      <c:catAx>
        <c:axId val="21412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07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91371"/>
        <c:crosses val="autoZero"/>
        <c:auto val="1"/>
        <c:lblOffset val="100"/>
        <c:noMultiLvlLbl val="0"/>
      </c:catAx>
      <c:valAx>
        <c:axId val="58491371"/>
        <c:scaling>
          <c:orientation val="minMax"/>
          <c:max val="9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1212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'4・入庫高'!$C$53:$C$62</c:f>
              <c:numCache/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'4・入庫高'!$D$53:$D$62</c:f>
              <c:numCache/>
            </c:numRef>
          </c:val>
        </c:ser>
        <c:axId val="56660292"/>
        <c:axId val="40180581"/>
      </c:barChart>
      <c:catAx>
        <c:axId val="566602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80581"/>
        <c:crosses val="autoZero"/>
        <c:auto val="1"/>
        <c:lblOffset val="100"/>
        <c:noMultiLvlLbl val="0"/>
      </c:catAx>
      <c:valAx>
        <c:axId val="401805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602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375"/>
          <c:y val="0.191"/>
          <c:w val="0.08675"/>
          <c:h val="0.0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平成20年6月入庫高</a:t>
            </a:r>
          </a:p>
        </c:rich>
      </c:tx>
      <c:layout>
        <c:manualLayout>
          <c:xMode val="factor"/>
          <c:yMode val="factor"/>
          <c:x val="-0.033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/>
            </c:multiLvlStrRef>
          </c:cat>
          <c:val>
            <c:numRef>
              <c:f>'4・入庫高'!$P$16:$P$26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平成19年6月入庫高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45"/>
          <c:w val="0.8885"/>
          <c:h val="0.7547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CCFFCC"/>
              </a:fgClr>
              <a:bgClr>
                <a:srgbClr val="FFFF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3"/>
            <c:spPr>
              <a:pattFill prst="solidDmnd">
                <a:fgClr>
                  <a:srgbClr val="CCFFCC"/>
                </a:fgClr>
                <a:bgClr>
                  <a:srgbClr val="FFFF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/>
            </c:multiLvlStrRef>
          </c:cat>
          <c:val>
            <c:numRef>
              <c:f>'4・入庫高'!$P$28:$P$38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0.41175</cdr:x>
      <cdr:y>0.498</cdr:y>
    </cdr:from>
    <cdr:to>
      <cdr:x>0.64575</cdr:x>
      <cdr:y>0.535</cdr:y>
    </cdr:to>
    <cdr:sp>
      <cdr:nvSpPr>
        <cdr:cNvPr id="1" name="TextBox 25"/>
        <cdr:cNvSpPr txBox="1">
          <a:spLocks noChangeArrowheads="1"/>
        </cdr:cNvSpPr>
      </cdr:nvSpPr>
      <cdr:spPr>
        <a:xfrm>
          <a:off x="1457325" y="2124075"/>
          <a:ext cx="828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815,610トン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0.48425</cdr:y>
    </cdr:from>
    <cdr:to>
      <cdr:x>0.55425</cdr:x>
      <cdr:y>0.5045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57400"/>
          <a:ext cx="4095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0.4395</cdr:x>
      <cdr:y>0.48425</cdr:y>
    </cdr:from>
    <cdr:to>
      <cdr:x>0.6615</cdr:x>
      <cdr:y>0.5265</cdr:y>
    </cdr:to>
    <cdr:sp>
      <cdr:nvSpPr>
        <cdr:cNvPr id="2" name="TextBox 7"/>
        <cdr:cNvSpPr txBox="1">
          <a:spLocks noChangeArrowheads="1"/>
        </cdr:cNvSpPr>
      </cdr:nvSpPr>
      <cdr:spPr>
        <a:xfrm>
          <a:off x="1562100" y="2057400"/>
          <a:ext cx="790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865,799トン
トン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0.7825</cdr:x>
      <cdr:y>0</cdr:y>
    </cdr:from>
    <cdr:to>
      <cdr:x>0.93125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0.003</cdr:x>
      <cdr:y>1</cdr:y>
    </cdr:from>
    <cdr:to>
      <cdr:x>0.0085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3400425"/>
          <a:ext cx="381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0.0145</cdr:y>
    </cdr:from>
    <cdr:to>
      <cdr:x>0.973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601027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0.74525</cdr:x>
      <cdr:y>0.00575</cdr:y>
    </cdr:from>
    <cdr:to>
      <cdr:x>0.89675</cdr:x>
      <cdr:y>0.0735</cdr:y>
    </cdr:to>
    <cdr:sp>
      <cdr:nvSpPr>
        <cdr:cNvPr id="1" name="TextBox 1"/>
        <cdr:cNvSpPr txBox="1">
          <a:spLocks noChangeArrowheads="1"/>
        </cdr:cNvSpPr>
      </cdr:nvSpPr>
      <cdr:spPr>
        <a:xfrm>
          <a:off x="5343525" y="95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0.017</cdr:y>
    </cdr:from>
    <cdr:to>
      <cdr:x>0.97575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0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0" y="28575"/>
        <a:ext cx="7172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1409700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67350"/>
        <a:ext cx="71723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0.72525</cdr:x>
      <cdr:y>0.00875</cdr:y>
    </cdr:from>
    <cdr:to>
      <cdr:x>0.8745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276850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0.02175</cdr:y>
    </cdr:from>
    <cdr:to>
      <cdr:x>0.74275</cdr:x>
      <cdr:y>0.0895</cdr:y>
    </cdr:to>
    <cdr:sp>
      <cdr:nvSpPr>
        <cdr:cNvPr id="1" name="TextBox 2"/>
        <cdr:cNvSpPr txBox="1">
          <a:spLocks noChangeArrowheads="1"/>
        </cdr:cNvSpPr>
      </cdr:nvSpPr>
      <cdr:spPr>
        <a:xfrm>
          <a:off x="2571750" y="123825"/>
          <a:ext cx="47910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0.751</cdr:x>
      <cdr:y>0.0555</cdr:y>
    </cdr:from>
    <cdr:to>
      <cdr:x>0.90575</cdr:x>
      <cdr:y>0.12675</cdr:y>
    </cdr:to>
    <cdr:sp>
      <cdr:nvSpPr>
        <cdr:cNvPr id="2" name="TextBox 3"/>
        <cdr:cNvSpPr txBox="1">
          <a:spLocks noChangeArrowheads="1"/>
        </cdr:cNvSpPr>
      </cdr:nvSpPr>
      <cdr:spPr>
        <a:xfrm>
          <a:off x="7439025" y="314325"/>
          <a:ext cx="153352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0.50925</cdr:x>
      <cdr:y>0.2245</cdr:y>
    </cdr:from>
    <cdr:to>
      <cdr:x>0.80275</cdr:x>
      <cdr:y>0.356</cdr:y>
    </cdr:to>
    <cdr:sp>
      <cdr:nvSpPr>
        <cdr:cNvPr id="3" name="TextBox 4"/>
        <cdr:cNvSpPr txBox="1">
          <a:spLocks noChangeArrowheads="1"/>
        </cdr:cNvSpPr>
      </cdr:nvSpPr>
      <cdr:spPr>
        <a:xfrm>
          <a:off x="5048250" y="1285875"/>
          <a:ext cx="2914650" cy="762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/>
            <a:t>所　管　面　積 ・万㎡　（12月末）</a:t>
          </a:r>
        </a:p>
      </cdr:txBody>
    </cdr:sp>
  </cdr:relSizeAnchor>
  <cdr:relSizeAnchor xmlns:cdr="http://schemas.openxmlformats.org/drawingml/2006/chartDrawing">
    <cdr:from>
      <cdr:x>0.51025</cdr:x>
      <cdr:y>0.83675</cdr:y>
    </cdr:from>
    <cdr:to>
      <cdr:x>0.80925</cdr:x>
      <cdr:y>0.89425</cdr:y>
    </cdr:to>
    <cdr:sp>
      <cdr:nvSpPr>
        <cdr:cNvPr id="4" name="TextBox 5"/>
        <cdr:cNvSpPr txBox="1">
          <a:spLocks noChangeArrowheads="1"/>
        </cdr:cNvSpPr>
      </cdr:nvSpPr>
      <cdr:spPr>
        <a:xfrm>
          <a:off x="5057775" y="4819650"/>
          <a:ext cx="29622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平　 均　 保　 管 　残　 高　・　万トン</a:t>
          </a:r>
        </a:p>
      </cdr:txBody>
    </cdr:sp>
  </cdr:relSizeAnchor>
  <cdr:relSizeAnchor xmlns:cdr="http://schemas.openxmlformats.org/drawingml/2006/chartDrawing">
    <cdr:from>
      <cdr:x>0.8965</cdr:x>
      <cdr:y>0.0555</cdr:y>
    </cdr:from>
    <cdr:to>
      <cdr:x>0.99975</cdr:x>
      <cdr:y>0.126</cdr:y>
    </cdr:to>
    <cdr:sp>
      <cdr:nvSpPr>
        <cdr:cNvPr id="5" name="TextBox 7"/>
        <cdr:cNvSpPr txBox="1">
          <a:spLocks noChangeArrowheads="1"/>
        </cdr:cNvSpPr>
      </cdr:nvSpPr>
      <cdr:spPr>
        <a:xfrm>
          <a:off x="8886825" y="314325"/>
          <a:ext cx="10191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0.82275</cdr:x>
      <cdr:y>0</cdr:y>
    </cdr:from>
    <cdr:to>
      <cdr:x>0.97275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0.53725</cdr:y>
    </cdr:from>
    <cdr:to>
      <cdr:x>0.628</cdr:x>
      <cdr:y>0.5795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98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1，143，898トン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0.52475</cdr:y>
    </cdr:from>
    <cdr:to>
      <cdr:x>0.6285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526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1，195，857トン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0.015</cdr:y>
    </cdr:from>
    <cdr:to>
      <cdr:x>0.94675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762625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62</xdr:row>
      <xdr:rowOff>9525</xdr:rowOff>
    </xdr:from>
    <xdr:to>
      <xdr:col>5</xdr:col>
      <xdr:colOff>885825</xdr:colOff>
      <xdr:row>62</xdr:row>
      <xdr:rowOff>161925</xdr:rowOff>
    </xdr:to>
    <xdr:sp>
      <xdr:nvSpPr>
        <xdr:cNvPr id="3" name="Line 10"/>
        <xdr:cNvSpPr>
          <a:spLocks/>
        </xdr:cNvSpPr>
      </xdr:nvSpPr>
      <xdr:spPr>
        <a:xfrm flipH="1">
          <a:off x="4829175" y="10658475"/>
          <a:ext cx="885825" cy="1524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885825</xdr:colOff>
      <xdr:row>62</xdr:row>
      <xdr:rowOff>0</xdr:rowOff>
    </xdr:from>
    <xdr:to>
      <xdr:col>6</xdr:col>
      <xdr:colOff>0</xdr:colOff>
      <xdr:row>63</xdr:row>
      <xdr:rowOff>0</xdr:rowOff>
    </xdr:to>
    <xdr:sp>
      <xdr:nvSpPr>
        <xdr:cNvPr id="4" name="Line 11"/>
        <xdr:cNvSpPr>
          <a:spLocks/>
        </xdr:cNvSpPr>
      </xdr:nvSpPr>
      <xdr:spPr>
        <a:xfrm flipH="1">
          <a:off x="4810125" y="10648950"/>
          <a:ext cx="923925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0.009</cdr:y>
    </cdr:from>
    <cdr:to>
      <cdr:x>0.96975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197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0.7385</cdr:x>
      <cdr:y>0</cdr:y>
    </cdr:from>
    <cdr:to>
      <cdr:x>0.8905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2673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9155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0.7755</cdr:x>
      <cdr:y>0.021</cdr:y>
    </cdr:from>
    <cdr:to>
      <cdr:x>0.97525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543550" y="66675"/>
          <a:ext cx="1428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0.80375</cdr:x>
      <cdr:y>0.028</cdr:y>
    </cdr:from>
    <cdr:to>
      <cdr:x>0.99875</cdr:x>
      <cdr:y>0.1065</cdr:y>
    </cdr:to>
    <cdr:sp>
      <cdr:nvSpPr>
        <cdr:cNvPr id="1" name="TextBox 5"/>
        <cdr:cNvSpPr txBox="1">
          <a:spLocks noChangeArrowheads="1"/>
        </cdr:cNvSpPr>
      </cdr:nvSpPr>
      <cdr:spPr>
        <a:xfrm>
          <a:off x="6038850" y="76200"/>
          <a:ext cx="1466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0.484</cdr:x>
      <cdr:y>0.516</cdr:y>
    </cdr:from>
    <cdr:to>
      <cdr:x>0.5685</cdr:x>
      <cdr:y>0.61375</cdr:y>
    </cdr:to>
    <cdr:sp>
      <cdr:nvSpPr>
        <cdr:cNvPr id="2" name="TextBox 7"/>
        <cdr:cNvSpPr txBox="1">
          <a:spLocks noChangeArrowheads="1"/>
        </cdr:cNvSpPr>
      </cdr:nvSpPr>
      <cdr:spPr>
        <a:xfrm>
          <a:off x="3638550" y="1438275"/>
          <a:ext cx="638175" cy="2762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0.93175</cdr:x>
      <cdr:y>0.57725</cdr:y>
    </cdr:from>
    <cdr:to>
      <cdr:x>0.9995</cdr:x>
      <cdr:y>0.89575</cdr:y>
    </cdr:to>
    <cdr:sp>
      <cdr:nvSpPr>
        <cdr:cNvPr id="3" name="TextBox 8"/>
        <cdr:cNvSpPr txBox="1">
          <a:spLocks noChangeArrowheads="1"/>
        </cdr:cNvSpPr>
      </cdr:nvSpPr>
      <cdr:spPr>
        <a:xfrm>
          <a:off x="7010400" y="1609725"/>
          <a:ext cx="514350" cy="885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平成16年
平成19年
平成17年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0.8345</cdr:x>
      <cdr:y>0.008</cdr:y>
    </cdr:from>
    <cdr:to>
      <cdr:x>0.9985</cdr:x>
      <cdr:y>0.1055</cdr:y>
    </cdr:to>
    <cdr:sp>
      <cdr:nvSpPr>
        <cdr:cNvPr id="1" name="TextBox 1"/>
        <cdr:cNvSpPr txBox="1">
          <a:spLocks noChangeArrowheads="1"/>
        </cdr:cNvSpPr>
      </cdr:nvSpPr>
      <cdr:spPr>
        <a:xfrm>
          <a:off x="6276975" y="19050"/>
          <a:ext cx="12382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0.495</cdr:x>
      <cdr:y>0.566</cdr:y>
    </cdr:from>
    <cdr:to>
      <cdr:x>0.574</cdr:x>
      <cdr:y>0.68675</cdr:y>
    </cdr:to>
    <cdr:sp>
      <cdr:nvSpPr>
        <cdr:cNvPr id="2" name="TextBox 7"/>
        <cdr:cNvSpPr txBox="1">
          <a:spLocks noChangeArrowheads="1"/>
        </cdr:cNvSpPr>
      </cdr:nvSpPr>
      <cdr:spPr>
        <a:xfrm>
          <a:off x="3724275" y="1400175"/>
          <a:ext cx="590550" cy="3048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0.939</cdr:x>
      <cdr:y>0.612</cdr:y>
    </cdr:from>
    <cdr:to>
      <cdr:x>1</cdr:x>
      <cdr:y>0.965</cdr:y>
    </cdr:to>
    <cdr:sp>
      <cdr:nvSpPr>
        <cdr:cNvPr id="3" name="TextBox 8"/>
        <cdr:cNvSpPr txBox="1">
          <a:spLocks noChangeArrowheads="1"/>
        </cdr:cNvSpPr>
      </cdr:nvSpPr>
      <cdr:spPr>
        <a:xfrm>
          <a:off x="7058025" y="1514475"/>
          <a:ext cx="457200" cy="876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平成18年
平成19年
平成16年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0.83625</cdr:x>
      <cdr:y>0</cdr:y>
    </cdr:from>
    <cdr:to>
      <cdr:x>0.9995</cdr:x>
      <cdr:y>0.08525</cdr:y>
    </cdr:to>
    <cdr:sp>
      <cdr:nvSpPr>
        <cdr:cNvPr id="1" name="TextBox 1"/>
        <cdr:cNvSpPr txBox="1">
          <a:spLocks noChangeArrowheads="1"/>
        </cdr:cNvSpPr>
      </cdr:nvSpPr>
      <cdr:spPr>
        <a:xfrm>
          <a:off x="6305550" y="0"/>
          <a:ext cx="1228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0.5055</cdr:x>
      <cdr:y>0.48675</cdr:y>
    </cdr:from>
    <cdr:to>
      <cdr:x>0.58875</cdr:x>
      <cdr:y>0.6075</cdr:y>
    </cdr:to>
    <cdr:sp>
      <cdr:nvSpPr>
        <cdr:cNvPr id="2" name="TextBox 7"/>
        <cdr:cNvSpPr txBox="1">
          <a:spLocks noChangeArrowheads="1"/>
        </cdr:cNvSpPr>
      </cdr:nvSpPr>
      <cdr:spPr>
        <a:xfrm>
          <a:off x="3810000" y="1381125"/>
          <a:ext cx="628650" cy="3429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0.9515</cdr:x>
      <cdr:y>0.544</cdr:y>
    </cdr:from>
    <cdr:to>
      <cdr:x>1</cdr:x>
      <cdr:y>0.8395</cdr:y>
    </cdr:to>
    <cdr:sp>
      <cdr:nvSpPr>
        <cdr:cNvPr id="3" name="TextBox 8"/>
        <cdr:cNvSpPr txBox="1">
          <a:spLocks noChangeArrowheads="1"/>
        </cdr:cNvSpPr>
      </cdr:nvSpPr>
      <cdr:spPr>
        <a:xfrm>
          <a:off x="7172325" y="1543050"/>
          <a:ext cx="361950" cy="838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平成18年
平成16年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12</xdr:col>
      <xdr:colOff>561975</xdr:colOff>
      <xdr:row>14</xdr:row>
      <xdr:rowOff>95250</xdr:rowOff>
    </xdr:to>
    <xdr:graphicFrame>
      <xdr:nvGraphicFramePr>
        <xdr:cNvPr id="2" name="Chart 4"/>
        <xdr:cNvGraphicFramePr/>
      </xdr:nvGraphicFramePr>
      <xdr:xfrm>
        <a:off x="9525" y="9525"/>
        <a:ext cx="75247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47625</xdr:rowOff>
    </xdr:from>
    <xdr:to>
      <xdr:col>12</xdr:col>
      <xdr:colOff>571500</xdr:colOff>
      <xdr:row>63</xdr:row>
      <xdr:rowOff>57150</xdr:rowOff>
    </xdr:to>
    <xdr:graphicFrame>
      <xdr:nvGraphicFramePr>
        <xdr:cNvPr id="3" name="Chart 5"/>
        <xdr:cNvGraphicFramePr/>
      </xdr:nvGraphicFramePr>
      <xdr:xfrm>
        <a:off x="0" y="7219950"/>
        <a:ext cx="75438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515225" y="2876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0.48125</cdr:x>
      <cdr:y>0.58225</cdr:y>
    </cdr:from>
    <cdr:to>
      <cdr:x>0.56525</cdr:x>
      <cdr:y>0.684</cdr:y>
    </cdr:to>
    <cdr:sp>
      <cdr:nvSpPr>
        <cdr:cNvPr id="2" name="TextBox 8"/>
        <cdr:cNvSpPr txBox="1">
          <a:spLocks noChangeArrowheads="1"/>
        </cdr:cNvSpPr>
      </cdr:nvSpPr>
      <cdr:spPr>
        <a:xfrm>
          <a:off x="3609975" y="1666875"/>
          <a:ext cx="628650" cy="295275"/>
        </a:xfrm>
        <a:prstGeom prst="rect">
          <a:avLst/>
        </a:prstGeom>
        <a:solidFill>
          <a:srgbClr val="9999FF">
            <a:alpha val="4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0.838</cdr:x>
      <cdr:y>0.01375</cdr:y>
    </cdr:from>
    <cdr:to>
      <cdr:x>1</cdr:x>
      <cdr:y>0.08525</cdr:y>
    </cdr:to>
    <cdr:sp>
      <cdr:nvSpPr>
        <cdr:cNvPr id="3" name="TextBox 9"/>
        <cdr:cNvSpPr txBox="1">
          <a:spLocks noChangeArrowheads="1"/>
        </cdr:cNvSpPr>
      </cdr:nvSpPr>
      <cdr:spPr>
        <a:xfrm>
          <a:off x="6296025" y="38100"/>
          <a:ext cx="1219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0.90875</cdr:x>
      <cdr:y>0.473</cdr:y>
    </cdr:from>
    <cdr:to>
      <cdr:x>0.983</cdr:x>
      <cdr:y>0.75225</cdr:y>
    </cdr:to>
    <cdr:sp>
      <cdr:nvSpPr>
        <cdr:cNvPr id="4" name="TextBox 10"/>
        <cdr:cNvSpPr txBox="1">
          <a:spLocks noChangeArrowheads="1"/>
        </cdr:cNvSpPr>
      </cdr:nvSpPr>
      <cdr:spPr>
        <a:xfrm>
          <a:off x="6829425" y="1352550"/>
          <a:ext cx="561975" cy="800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平成17年
平成16年
平成18年
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0.80475</cdr:x>
      <cdr:y>0</cdr:y>
    </cdr:from>
    <cdr:to>
      <cdr:x>0.969</cdr:x>
      <cdr:y>0.0825</cdr:y>
    </cdr:to>
    <cdr:sp>
      <cdr:nvSpPr>
        <cdr:cNvPr id="4" name="TextBox 5"/>
        <cdr:cNvSpPr txBox="1">
          <a:spLocks noChangeArrowheads="1"/>
        </cdr:cNvSpPr>
      </cdr:nvSpPr>
      <cdr:spPr>
        <a:xfrm>
          <a:off x="6057900" y="0"/>
          <a:ext cx="1238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534275" y="265747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534275" y="26574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0.491</cdr:x>
      <cdr:y>0.5705</cdr:y>
    </cdr:from>
    <cdr:to>
      <cdr:x>0.5835</cdr:x>
      <cdr:y>0.6665</cdr:y>
    </cdr:to>
    <cdr:sp>
      <cdr:nvSpPr>
        <cdr:cNvPr id="7" name="TextBox 12"/>
        <cdr:cNvSpPr txBox="1">
          <a:spLocks noChangeArrowheads="1"/>
        </cdr:cNvSpPr>
      </cdr:nvSpPr>
      <cdr:spPr>
        <a:xfrm>
          <a:off x="3695700" y="1514475"/>
          <a:ext cx="695325" cy="257175"/>
        </a:xfrm>
        <a:prstGeom prst="rect">
          <a:avLst/>
        </a:prstGeom>
        <a:solidFill>
          <a:srgbClr val="99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0.9345</cdr:x>
      <cdr:y>0.4945</cdr:y>
    </cdr:from>
    <cdr:to>
      <cdr:x>0.99675</cdr:x>
      <cdr:y>0.8695</cdr:y>
    </cdr:to>
    <cdr:sp>
      <cdr:nvSpPr>
        <cdr:cNvPr id="8" name="TextBox 15"/>
        <cdr:cNvSpPr txBox="1">
          <a:spLocks noChangeArrowheads="1"/>
        </cdr:cNvSpPr>
      </cdr:nvSpPr>
      <cdr:spPr>
        <a:xfrm>
          <a:off x="7038975" y="1304925"/>
          <a:ext cx="466725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平成18年
平成16年
平成17年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0.51475</cdr:y>
    </cdr:from>
    <cdr:to>
      <cdr:x>0.559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２,０８９,２３４㎡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0.65875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066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平成20年6月所管面積（1～3類）</a:t>
          </a:r>
        </a:p>
      </cdr:txBody>
    </cdr:sp>
  </cdr:relSizeAnchor>
  <cdr:relSizeAnchor xmlns:cdr="http://schemas.openxmlformats.org/drawingml/2006/chartDrawing">
    <cdr:from>
      <cdr:x>0.80325</cdr:x>
      <cdr:y>0.027</cdr:y>
    </cdr:from>
    <cdr:to>
      <cdr:x>0.98675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123825"/>
          <a:ext cx="1162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5"/>
        <cdr:cNvSpPr txBox="1">
          <a:spLocks noChangeArrowheads="1"/>
        </cdr:cNvSpPr>
      </cdr:nvSpPr>
      <cdr:spPr>
        <a:xfrm>
          <a:off x="74961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0.99825</cdr:x>
      <cdr:y>0.00375</cdr:y>
    </cdr:from>
    <cdr:to>
      <cdr:x>1</cdr:x>
      <cdr:y>0.082</cdr:y>
    </cdr:to>
    <cdr:sp>
      <cdr:nvSpPr>
        <cdr:cNvPr id="2" name="TextBox 6"/>
        <cdr:cNvSpPr txBox="1">
          <a:spLocks noChangeArrowheads="1"/>
        </cdr:cNvSpPr>
      </cdr:nvSpPr>
      <cdr:spPr>
        <a:xfrm>
          <a:off x="7477125" y="9525"/>
          <a:ext cx="1619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0.4905</cdr:x>
      <cdr:y>0.705</cdr:y>
    </cdr:from>
    <cdr:to>
      <cdr:x>0.56725</cdr:x>
      <cdr:y>0.815</cdr:y>
    </cdr:to>
    <cdr:sp>
      <cdr:nvSpPr>
        <cdr:cNvPr id="3" name="TextBox 8"/>
        <cdr:cNvSpPr txBox="1">
          <a:spLocks noChangeArrowheads="1"/>
        </cdr:cNvSpPr>
      </cdr:nvSpPr>
      <cdr:spPr>
        <a:xfrm>
          <a:off x="3676650" y="1971675"/>
          <a:ext cx="571500" cy="304800"/>
        </a:xfrm>
        <a:prstGeom prst="rect">
          <a:avLst/>
        </a:prstGeom>
        <a:solidFill>
          <a:srgbClr val="99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0.86225</cdr:x>
      <cdr:y>0.021</cdr:y>
    </cdr:from>
    <cdr:to>
      <cdr:x>0.997</cdr:x>
      <cdr:y>0.09825</cdr:y>
    </cdr:to>
    <cdr:sp>
      <cdr:nvSpPr>
        <cdr:cNvPr id="4" name="TextBox 11"/>
        <cdr:cNvSpPr txBox="1">
          <a:spLocks noChangeArrowheads="1"/>
        </cdr:cNvSpPr>
      </cdr:nvSpPr>
      <cdr:spPr>
        <a:xfrm>
          <a:off x="6457950" y="57150"/>
          <a:ext cx="1009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0.9315</cdr:x>
      <cdr:y>0.59775</cdr:y>
    </cdr:from>
    <cdr:to>
      <cdr:x>0.997</cdr:x>
      <cdr:y>0.8435</cdr:y>
    </cdr:to>
    <cdr:sp>
      <cdr:nvSpPr>
        <cdr:cNvPr id="5" name="TextBox 12"/>
        <cdr:cNvSpPr txBox="1">
          <a:spLocks noChangeArrowheads="1"/>
        </cdr:cNvSpPr>
      </cdr:nvSpPr>
      <cdr:spPr>
        <a:xfrm>
          <a:off x="6981825" y="1666875"/>
          <a:ext cx="495300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平成19年
平成18年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38100</xdr:rowOff>
    </xdr:from>
    <xdr:to>
      <xdr:col>12</xdr:col>
      <xdr:colOff>561975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419975"/>
        <a:ext cx="74961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</cdr:y>
    </cdr:from>
    <cdr:to>
      <cdr:x>1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1905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0.85725</cdr:x>
      <cdr:y>0.007</cdr:y>
    </cdr:from>
    <cdr:to>
      <cdr:x>0.99975</cdr:x>
      <cdr:y>0.10775</cdr:y>
    </cdr:to>
    <cdr:sp>
      <cdr:nvSpPr>
        <cdr:cNvPr id="5" name="TextBox 10"/>
        <cdr:cNvSpPr txBox="1">
          <a:spLocks noChangeArrowheads="1"/>
        </cdr:cNvSpPr>
      </cdr:nvSpPr>
      <cdr:spPr>
        <a:xfrm>
          <a:off x="6515100" y="19050"/>
          <a:ext cx="10858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0.4785</cdr:x>
      <cdr:y>0.638</cdr:y>
    </cdr:from>
    <cdr:to>
      <cdr:x>0.562</cdr:x>
      <cdr:y>0.75925</cdr:y>
    </cdr:to>
    <cdr:sp>
      <cdr:nvSpPr>
        <cdr:cNvPr id="6" name="TextBox 12"/>
        <cdr:cNvSpPr txBox="1">
          <a:spLocks noChangeArrowheads="1"/>
        </cdr:cNvSpPr>
      </cdr:nvSpPr>
      <cdr:spPr>
        <a:xfrm>
          <a:off x="3629025" y="1743075"/>
          <a:ext cx="638175" cy="3333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0.9265</cdr:x>
      <cdr:y>0.538</cdr:y>
    </cdr:from>
    <cdr:to>
      <cdr:x>0.99775</cdr:x>
      <cdr:y>0.852</cdr:y>
    </cdr:to>
    <cdr:sp>
      <cdr:nvSpPr>
        <cdr:cNvPr id="7" name="TextBox 13"/>
        <cdr:cNvSpPr txBox="1">
          <a:spLocks noChangeArrowheads="1"/>
        </cdr:cNvSpPr>
      </cdr:nvSpPr>
      <cdr:spPr>
        <a:xfrm>
          <a:off x="7038975" y="1466850"/>
          <a:ext cx="542925" cy="857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平成19年
平成18年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0.011</cdr:y>
    </cdr:from>
    <cdr:to>
      <cdr:x>1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28575"/>
          <a:ext cx="1295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695575"/>
          <a:ext cx="723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0.87475</cdr:x>
      <cdr:y>0.011</cdr:y>
    </cdr:from>
    <cdr:to>
      <cdr:x>1</cdr:x>
      <cdr:y>0.091</cdr:y>
    </cdr:to>
    <cdr:sp>
      <cdr:nvSpPr>
        <cdr:cNvPr id="8" name="TextBox 13"/>
        <cdr:cNvSpPr txBox="1">
          <a:spLocks noChangeArrowheads="1"/>
        </cdr:cNvSpPr>
      </cdr:nvSpPr>
      <cdr:spPr>
        <a:xfrm>
          <a:off x="6648450" y="28575"/>
          <a:ext cx="9525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0.48275</cdr:x>
      <cdr:y>0.49975</cdr:y>
    </cdr:from>
    <cdr:to>
      <cdr:x>0.567</cdr:x>
      <cdr:y>0.60975</cdr:y>
    </cdr:to>
    <cdr:sp>
      <cdr:nvSpPr>
        <cdr:cNvPr id="9" name="TextBox 15"/>
        <cdr:cNvSpPr txBox="1">
          <a:spLocks noChangeArrowheads="1"/>
        </cdr:cNvSpPr>
      </cdr:nvSpPr>
      <cdr:spPr>
        <a:xfrm>
          <a:off x="3667125" y="1343025"/>
          <a:ext cx="638175" cy="2952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0.921</cdr:x>
      <cdr:y>0.429</cdr:y>
    </cdr:from>
    <cdr:to>
      <cdr:x>0.999</cdr:x>
      <cdr:y>0.7715</cdr:y>
    </cdr:to>
    <cdr:sp>
      <cdr:nvSpPr>
        <cdr:cNvPr id="10" name="TextBox 16"/>
        <cdr:cNvSpPr txBox="1">
          <a:spLocks noChangeArrowheads="1"/>
        </cdr:cNvSpPr>
      </cdr:nvSpPr>
      <cdr:spPr>
        <a:xfrm>
          <a:off x="6991350" y="1152525"/>
          <a:ext cx="590550" cy="923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平成19年
平成18年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610475" y="2752725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10475" y="27527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52725"/>
          <a:ext cx="6286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52725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0.926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038975" y="2752725"/>
          <a:ext cx="638175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275272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0.47925</cdr:x>
      <cdr:y>0.63725</cdr:y>
    </cdr:from>
    <cdr:to>
      <cdr:x>0.572</cdr:x>
      <cdr:y>0.752</cdr:y>
    </cdr:to>
    <cdr:sp>
      <cdr:nvSpPr>
        <cdr:cNvPr id="7" name="TextBox 13"/>
        <cdr:cNvSpPr txBox="1">
          <a:spLocks noChangeArrowheads="1"/>
        </cdr:cNvSpPr>
      </cdr:nvSpPr>
      <cdr:spPr>
        <a:xfrm>
          <a:off x="3638550" y="1752600"/>
          <a:ext cx="704850" cy="314325"/>
        </a:xfrm>
        <a:prstGeom prst="rect">
          <a:avLst/>
        </a:prstGeom>
        <a:solidFill>
          <a:srgbClr val="CC99FF">
            <a:alpha val="4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0.85225</cdr:x>
      <cdr:y>0.025</cdr:y>
    </cdr:from>
    <cdr:to>
      <cdr:x>0.999</cdr:x>
      <cdr:y>0.09525</cdr:y>
    </cdr:to>
    <cdr:sp>
      <cdr:nvSpPr>
        <cdr:cNvPr id="8" name="TextBox 14"/>
        <cdr:cNvSpPr txBox="1">
          <a:spLocks noChangeArrowheads="1"/>
        </cdr:cNvSpPr>
      </cdr:nvSpPr>
      <cdr:spPr>
        <a:xfrm>
          <a:off x="6477000" y="66675"/>
          <a:ext cx="1114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0.9335</cdr:x>
      <cdr:y>0.5495</cdr:y>
    </cdr:from>
    <cdr:to>
      <cdr:x>1</cdr:x>
      <cdr:y>0.806</cdr:y>
    </cdr:to>
    <cdr:sp>
      <cdr:nvSpPr>
        <cdr:cNvPr id="9" name="TextBox 15"/>
        <cdr:cNvSpPr txBox="1">
          <a:spLocks noChangeArrowheads="1"/>
        </cdr:cNvSpPr>
      </cdr:nvSpPr>
      <cdr:spPr>
        <a:xfrm>
          <a:off x="7096125" y="1504950"/>
          <a:ext cx="504825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平成18年
平成19年
平成17年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38100</xdr:rowOff>
    </xdr:from>
    <xdr:to>
      <xdr:col>12</xdr:col>
      <xdr:colOff>638175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9525" y="36004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43800" y="26955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0.99225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477125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4380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0.01475</cdr:y>
    </cdr:from>
    <cdr:to>
      <cdr:x>1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754380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0.859</cdr:x>
      <cdr:y>0.01475</cdr:y>
    </cdr:from>
    <cdr:to>
      <cdr:x>0.9975</cdr:x>
      <cdr:y>0.09525</cdr:y>
    </cdr:to>
    <cdr:sp>
      <cdr:nvSpPr>
        <cdr:cNvPr id="8" name="TextBox 9"/>
        <cdr:cNvSpPr txBox="1">
          <a:spLocks noChangeArrowheads="1"/>
        </cdr:cNvSpPr>
      </cdr:nvSpPr>
      <cdr:spPr>
        <a:xfrm>
          <a:off x="6477000" y="38100"/>
          <a:ext cx="1047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0.4755</cdr:x>
      <cdr:y>0.44125</cdr:y>
    </cdr:from>
    <cdr:to>
      <cdr:x>0.55925</cdr:x>
      <cdr:y>0.54925</cdr:y>
    </cdr:to>
    <cdr:sp>
      <cdr:nvSpPr>
        <cdr:cNvPr id="9" name="TextBox 15"/>
        <cdr:cNvSpPr txBox="1">
          <a:spLocks noChangeArrowheads="1"/>
        </cdr:cNvSpPr>
      </cdr:nvSpPr>
      <cdr:spPr>
        <a:xfrm>
          <a:off x="3581400" y="1181100"/>
          <a:ext cx="628650" cy="2952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0.92125</cdr:x>
      <cdr:y>0.49625</cdr:y>
    </cdr:from>
    <cdr:to>
      <cdr:x>0.99225</cdr:x>
      <cdr:y>0.75875</cdr:y>
    </cdr:to>
    <cdr:sp>
      <cdr:nvSpPr>
        <cdr:cNvPr id="10" name="TextBox 16"/>
        <cdr:cNvSpPr txBox="1">
          <a:spLocks noChangeArrowheads="1"/>
        </cdr:cNvSpPr>
      </cdr:nvSpPr>
      <cdr:spPr>
        <a:xfrm>
          <a:off x="6943725" y="1333500"/>
          <a:ext cx="5334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平成18年
平成19年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0" y="19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0" y="2686050"/>
          <a:ext cx="581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0.9995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15225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0" y="2686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0.875</cdr:x>
      <cdr:y>0.00725</cdr:y>
    </cdr:from>
    <cdr:to>
      <cdr:x>0.99975</cdr:x>
      <cdr:y>0.0875</cdr:y>
    </cdr:to>
    <cdr:sp>
      <cdr:nvSpPr>
        <cdr:cNvPr id="8" name="TextBox 8"/>
        <cdr:cNvSpPr txBox="1">
          <a:spLocks noChangeArrowheads="1"/>
        </cdr:cNvSpPr>
      </cdr:nvSpPr>
      <cdr:spPr>
        <a:xfrm>
          <a:off x="6581775" y="19050"/>
          <a:ext cx="942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0.48275</cdr:x>
      <cdr:y>0.6115</cdr:y>
    </cdr:from>
    <cdr:to>
      <cdr:x>0.56825</cdr:x>
      <cdr:y>0.72125</cdr:y>
    </cdr:to>
    <cdr:sp>
      <cdr:nvSpPr>
        <cdr:cNvPr id="9" name="TextBox 14"/>
        <cdr:cNvSpPr txBox="1">
          <a:spLocks noChangeArrowheads="1"/>
        </cdr:cNvSpPr>
      </cdr:nvSpPr>
      <cdr:spPr>
        <a:xfrm>
          <a:off x="3629025" y="1638300"/>
          <a:ext cx="647700" cy="2952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0.9175</cdr:x>
      <cdr:y>0.50625</cdr:y>
    </cdr:from>
    <cdr:to>
      <cdr:x>0.99825</cdr:x>
      <cdr:y>0.8305</cdr:y>
    </cdr:to>
    <cdr:sp>
      <cdr:nvSpPr>
        <cdr:cNvPr id="10" name="TextBox 15"/>
        <cdr:cNvSpPr txBox="1">
          <a:spLocks noChangeArrowheads="1"/>
        </cdr:cNvSpPr>
      </cdr:nvSpPr>
      <cdr:spPr>
        <a:xfrm>
          <a:off x="6896100" y="1352550"/>
          <a:ext cx="609600" cy="866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平成18年
平成19年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</cdr:y>
    </cdr:from>
    <cdr:to>
      <cdr:x>1</cdr:x>
      <cdr:y>0.0885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19050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0.937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058025" y="279082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0.84475</cdr:x>
      <cdr:y>0.01075</cdr:y>
    </cdr:from>
    <cdr:to>
      <cdr:x>0.9965</cdr:x>
      <cdr:y>0.0875</cdr:y>
    </cdr:to>
    <cdr:sp>
      <cdr:nvSpPr>
        <cdr:cNvPr id="7" name="TextBox 8"/>
        <cdr:cNvSpPr txBox="1">
          <a:spLocks noChangeArrowheads="1"/>
        </cdr:cNvSpPr>
      </cdr:nvSpPr>
      <cdr:spPr>
        <a:xfrm>
          <a:off x="6362700" y="28575"/>
          <a:ext cx="1143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0.47525</cdr:x>
      <cdr:y>0.31125</cdr:y>
    </cdr:from>
    <cdr:to>
      <cdr:x>0.57225</cdr:x>
      <cdr:y>0.43225</cdr:y>
    </cdr:to>
    <cdr:sp>
      <cdr:nvSpPr>
        <cdr:cNvPr id="8" name="TextBox 14"/>
        <cdr:cNvSpPr txBox="1">
          <a:spLocks noChangeArrowheads="1"/>
        </cdr:cNvSpPr>
      </cdr:nvSpPr>
      <cdr:spPr>
        <a:xfrm>
          <a:off x="3571875" y="866775"/>
          <a:ext cx="733425" cy="3333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0.92475</cdr:x>
      <cdr:y>0.51825</cdr:y>
    </cdr:from>
    <cdr:to>
      <cdr:x>0.9975</cdr:x>
      <cdr:y>0.8715</cdr:y>
    </cdr:to>
    <cdr:sp>
      <cdr:nvSpPr>
        <cdr:cNvPr id="9" name="TextBox 15"/>
        <cdr:cNvSpPr txBox="1">
          <a:spLocks noChangeArrowheads="1"/>
        </cdr:cNvSpPr>
      </cdr:nvSpPr>
      <cdr:spPr>
        <a:xfrm>
          <a:off x="6962775" y="1438275"/>
          <a:ext cx="552450" cy="990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平成18年
平成19年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571500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43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1462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0.954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258050" y="2714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0.08075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8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0.8355</cdr:x>
      <cdr:y>0</cdr:y>
    </cdr:from>
    <cdr:to>
      <cdr:x>0.9615</cdr:x>
      <cdr:y>0.072</cdr:y>
    </cdr:to>
    <cdr:sp>
      <cdr:nvSpPr>
        <cdr:cNvPr id="8" name="TextBox 9"/>
        <cdr:cNvSpPr txBox="1">
          <a:spLocks noChangeArrowheads="1"/>
        </cdr:cNvSpPr>
      </cdr:nvSpPr>
      <cdr:spPr>
        <a:xfrm>
          <a:off x="6353175" y="0"/>
          <a:ext cx="9620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0.48675</cdr:x>
      <cdr:y>0.465</cdr:y>
    </cdr:from>
    <cdr:to>
      <cdr:x>0.575</cdr:x>
      <cdr:y>0.55875</cdr:y>
    </cdr:to>
    <cdr:sp>
      <cdr:nvSpPr>
        <cdr:cNvPr id="9" name="TextBox 15"/>
        <cdr:cNvSpPr txBox="1">
          <a:spLocks noChangeArrowheads="1"/>
        </cdr:cNvSpPr>
      </cdr:nvSpPr>
      <cdr:spPr>
        <a:xfrm>
          <a:off x="3695700" y="1257300"/>
          <a:ext cx="676275" cy="2571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0.92675</cdr:x>
      <cdr:y>0.38425</cdr:y>
    </cdr:from>
    <cdr:to>
      <cdr:x>0.998</cdr:x>
      <cdr:y>0.6525</cdr:y>
    </cdr:to>
    <cdr:sp>
      <cdr:nvSpPr>
        <cdr:cNvPr id="10" name="TextBox 16"/>
        <cdr:cNvSpPr txBox="1">
          <a:spLocks noChangeArrowheads="1"/>
        </cdr:cNvSpPr>
      </cdr:nvSpPr>
      <cdr:spPr>
        <a:xfrm>
          <a:off x="7048500" y="1038225"/>
          <a:ext cx="54292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平成16年
平成17年
平成18年
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91425" y="27241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0.9655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3247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0.01775</cdr:y>
    </cdr:from>
    <cdr:to>
      <cdr:x>1</cdr:x>
      <cdr:y>0.09825</cdr:y>
    </cdr:to>
    <cdr:sp>
      <cdr:nvSpPr>
        <cdr:cNvPr id="6" name="TextBox 6"/>
        <cdr:cNvSpPr txBox="1">
          <a:spLocks noChangeArrowheads="1"/>
        </cdr:cNvSpPr>
      </cdr:nvSpPr>
      <cdr:spPr>
        <a:xfrm>
          <a:off x="75914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0.85025</cdr:x>
      <cdr:y>0.01775</cdr:y>
    </cdr:from>
    <cdr:to>
      <cdr:x>1</cdr:x>
      <cdr:y>0.09725</cdr:y>
    </cdr:to>
    <cdr:sp>
      <cdr:nvSpPr>
        <cdr:cNvPr id="8" name="TextBox 19"/>
        <cdr:cNvSpPr txBox="1">
          <a:spLocks noChangeArrowheads="1"/>
        </cdr:cNvSpPr>
      </cdr:nvSpPr>
      <cdr:spPr>
        <a:xfrm>
          <a:off x="6448425" y="47625"/>
          <a:ext cx="1133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0.48725</cdr:x>
      <cdr:y>0.497</cdr:y>
    </cdr:from>
    <cdr:to>
      <cdr:x>0.5705</cdr:x>
      <cdr:y>0.61175</cdr:y>
    </cdr:to>
    <cdr:sp>
      <cdr:nvSpPr>
        <cdr:cNvPr id="9" name="TextBox 20"/>
        <cdr:cNvSpPr txBox="1">
          <a:spLocks noChangeArrowheads="1"/>
        </cdr:cNvSpPr>
      </cdr:nvSpPr>
      <cdr:spPr>
        <a:xfrm>
          <a:off x="3695700" y="1352550"/>
          <a:ext cx="628650" cy="3143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0.923</cdr:x>
      <cdr:y>0.392</cdr:y>
    </cdr:from>
    <cdr:to>
      <cdr:x>0.99775</cdr:x>
      <cdr:y>0.682</cdr:y>
    </cdr:to>
    <cdr:sp>
      <cdr:nvSpPr>
        <cdr:cNvPr id="10" name="TextBox 21"/>
        <cdr:cNvSpPr txBox="1">
          <a:spLocks noChangeArrowheads="1"/>
        </cdr:cNvSpPr>
      </cdr:nvSpPr>
      <cdr:spPr>
        <a:xfrm>
          <a:off x="7000875" y="1066800"/>
          <a:ext cx="571500" cy="790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平成19年
平成18年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80035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0.9685</cdr:x>
      <cdr:y>1</cdr:y>
    </cdr:from>
    <cdr:to>
      <cdr:x>0.9785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3628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0.83925</cdr:y>
    </cdr:from>
    <cdr:to>
      <cdr:x>1</cdr:x>
      <cdr:y>0.904</cdr:y>
    </cdr:to>
    <cdr:sp>
      <cdr:nvSpPr>
        <cdr:cNvPr id="5" name="TextBox 5"/>
        <cdr:cNvSpPr txBox="1">
          <a:spLocks noChangeArrowheads="1"/>
        </cdr:cNvSpPr>
      </cdr:nvSpPr>
      <cdr:spPr>
        <a:xfrm>
          <a:off x="7610475" y="2343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</cdr:y>
    </cdr:from>
    <cdr:to>
      <cdr:x>1</cdr:x>
      <cdr:y>0.077</cdr:y>
    </cdr:to>
    <cdr:sp>
      <cdr:nvSpPr>
        <cdr:cNvPr id="8" name="TextBox 19"/>
        <cdr:cNvSpPr txBox="1">
          <a:spLocks noChangeArrowheads="1"/>
        </cdr:cNvSpPr>
      </cdr:nvSpPr>
      <cdr:spPr>
        <a:xfrm>
          <a:off x="6543675" y="0"/>
          <a:ext cx="10572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0.49575</cdr:x>
      <cdr:y>0.349</cdr:y>
    </cdr:from>
    <cdr:to>
      <cdr:x>0.574</cdr:x>
      <cdr:y>0.45675</cdr:y>
    </cdr:to>
    <cdr:sp>
      <cdr:nvSpPr>
        <cdr:cNvPr id="9" name="TextBox 20"/>
        <cdr:cNvSpPr txBox="1">
          <a:spLocks noChangeArrowheads="1"/>
        </cdr:cNvSpPr>
      </cdr:nvSpPr>
      <cdr:spPr>
        <a:xfrm>
          <a:off x="3771900" y="971550"/>
          <a:ext cx="600075" cy="3048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0.91725</cdr:x>
      <cdr:y>0.20625</cdr:y>
    </cdr:from>
    <cdr:to>
      <cdr:x>0.9935</cdr:x>
      <cdr:y>0.52075</cdr:y>
    </cdr:to>
    <cdr:sp>
      <cdr:nvSpPr>
        <cdr:cNvPr id="10" name="TextBox 21"/>
        <cdr:cNvSpPr txBox="1">
          <a:spLocks noChangeArrowheads="1"/>
        </cdr:cNvSpPr>
      </cdr:nvSpPr>
      <cdr:spPr>
        <a:xfrm>
          <a:off x="6972300" y="571500"/>
          <a:ext cx="581025" cy="876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平成16年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28575"/>
        <a:ext cx="761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590550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76650"/>
        <a:ext cx="75914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0.37625</cdr:y>
    </cdr:from>
    <cdr:to>
      <cdr:x>1</cdr:x>
      <cdr:y>0.441</cdr:y>
    </cdr:to>
    <cdr:sp>
      <cdr:nvSpPr>
        <cdr:cNvPr id="3" name="TextBox 3"/>
        <cdr:cNvSpPr txBox="1">
          <a:spLocks noChangeArrowheads="1"/>
        </cdr:cNvSpPr>
      </cdr:nvSpPr>
      <cdr:spPr>
        <a:xfrm>
          <a:off x="7543800" y="10477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0.99925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790825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0.00325</cdr:y>
    </cdr:from>
    <cdr:to>
      <cdr:x>1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0.856</cdr:x>
      <cdr:y>0.00325</cdr:y>
    </cdr:from>
    <cdr:to>
      <cdr:x>1</cdr:x>
      <cdr:y>0.07375</cdr:y>
    </cdr:to>
    <cdr:sp>
      <cdr:nvSpPr>
        <cdr:cNvPr id="8" name="TextBox 8"/>
        <cdr:cNvSpPr txBox="1">
          <a:spLocks noChangeArrowheads="1"/>
        </cdr:cNvSpPr>
      </cdr:nvSpPr>
      <cdr:spPr>
        <a:xfrm>
          <a:off x="6457950" y="0"/>
          <a:ext cx="1085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0.4825</cdr:x>
      <cdr:y>0.48325</cdr:y>
    </cdr:from>
    <cdr:to>
      <cdr:x>0.563</cdr:x>
      <cdr:y>0.566</cdr:y>
    </cdr:to>
    <cdr:sp>
      <cdr:nvSpPr>
        <cdr:cNvPr id="9" name="TextBox 14"/>
        <cdr:cNvSpPr txBox="1">
          <a:spLocks noChangeArrowheads="1"/>
        </cdr:cNvSpPr>
      </cdr:nvSpPr>
      <cdr:spPr>
        <a:xfrm>
          <a:off x="3638550" y="1352550"/>
          <a:ext cx="609600" cy="2286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0.92025</cdr:x>
      <cdr:y>0.37475</cdr:y>
    </cdr:from>
    <cdr:to>
      <cdr:x>0.9985</cdr:x>
      <cdr:y>0.663</cdr:y>
    </cdr:to>
    <cdr:sp>
      <cdr:nvSpPr>
        <cdr:cNvPr id="10" name="TextBox 15"/>
        <cdr:cNvSpPr txBox="1">
          <a:spLocks noChangeArrowheads="1"/>
        </cdr:cNvSpPr>
      </cdr:nvSpPr>
      <cdr:spPr>
        <a:xfrm>
          <a:off x="6943725" y="1047750"/>
          <a:ext cx="59055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平成16年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65747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43800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0.01425</cdr:y>
    </cdr:from>
    <cdr:to>
      <cdr:x>1</cdr:x>
      <cdr:y>0.09675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28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0.85175</cdr:x>
      <cdr:y>0.01125</cdr:y>
    </cdr:from>
    <cdr:to>
      <cdr:x>1</cdr:x>
      <cdr:y>0.0945</cdr:y>
    </cdr:to>
    <cdr:sp>
      <cdr:nvSpPr>
        <cdr:cNvPr id="7" name="TextBox 7"/>
        <cdr:cNvSpPr txBox="1">
          <a:spLocks noChangeArrowheads="1"/>
        </cdr:cNvSpPr>
      </cdr:nvSpPr>
      <cdr:spPr>
        <a:xfrm>
          <a:off x="6429375" y="28575"/>
          <a:ext cx="11239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0.4895</cdr:x>
      <cdr:y>0.45225</cdr:y>
    </cdr:from>
    <cdr:to>
      <cdr:x>0.56825</cdr:x>
      <cdr:y>0.55925</cdr:y>
    </cdr:to>
    <cdr:sp>
      <cdr:nvSpPr>
        <cdr:cNvPr id="8" name="TextBox 13"/>
        <cdr:cNvSpPr txBox="1">
          <a:spLocks noChangeArrowheads="1"/>
        </cdr:cNvSpPr>
      </cdr:nvSpPr>
      <cdr:spPr>
        <a:xfrm>
          <a:off x="3695700" y="1200150"/>
          <a:ext cx="590550" cy="2857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0.92875</cdr:x>
      <cdr:y>0.488</cdr:y>
    </cdr:from>
    <cdr:to>
      <cdr:x>1</cdr:x>
      <cdr:y>0.78025</cdr:y>
    </cdr:to>
    <cdr:sp>
      <cdr:nvSpPr>
        <cdr:cNvPr id="9" name="TextBox 14"/>
        <cdr:cNvSpPr txBox="1">
          <a:spLocks noChangeArrowheads="1"/>
        </cdr:cNvSpPr>
      </cdr:nvSpPr>
      <cdr:spPr>
        <a:xfrm>
          <a:off x="7010400" y="1295400"/>
          <a:ext cx="542925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平成18年
平成16年
平成17年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0.981</cdr:x>
      <cdr:y>0.9445</cdr:y>
    </cdr:from>
    <cdr:to>
      <cdr:x>0.991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410450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0.9875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62850" y="27813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756285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0.835</cdr:x>
      <cdr:y>0</cdr:y>
    </cdr:from>
    <cdr:to>
      <cdr:x>1</cdr:x>
      <cdr:y>0.07675</cdr:y>
    </cdr:to>
    <cdr:sp>
      <cdr:nvSpPr>
        <cdr:cNvPr id="7" name="TextBox 8"/>
        <cdr:cNvSpPr txBox="1">
          <a:spLocks noChangeArrowheads="1"/>
        </cdr:cNvSpPr>
      </cdr:nvSpPr>
      <cdr:spPr>
        <a:xfrm>
          <a:off x="6305550" y="0"/>
          <a:ext cx="1247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0.484</cdr:x>
      <cdr:y>0.57925</cdr:y>
    </cdr:from>
    <cdr:to>
      <cdr:x>0.569</cdr:x>
      <cdr:y>0.67025</cdr:y>
    </cdr:to>
    <cdr:sp>
      <cdr:nvSpPr>
        <cdr:cNvPr id="8" name="TextBox 13"/>
        <cdr:cNvSpPr txBox="1">
          <a:spLocks noChangeArrowheads="1"/>
        </cdr:cNvSpPr>
      </cdr:nvSpPr>
      <cdr:spPr>
        <a:xfrm>
          <a:off x="3657600" y="1628775"/>
          <a:ext cx="638175" cy="2571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0.91425</cdr:x>
      <cdr:y>0.23125</cdr:y>
    </cdr:from>
    <cdr:to>
      <cdr:x>0.99975</cdr:x>
      <cdr:y>0.533</cdr:y>
    </cdr:to>
    <cdr:sp>
      <cdr:nvSpPr>
        <cdr:cNvPr id="9" name="TextBox 14"/>
        <cdr:cNvSpPr txBox="1">
          <a:spLocks noChangeArrowheads="1"/>
        </cdr:cNvSpPr>
      </cdr:nvSpPr>
      <cdr:spPr>
        <a:xfrm>
          <a:off x="6905625" y="647700"/>
          <a:ext cx="647700" cy="847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平成16年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0.81875</cdr:x>
      <cdr:y>0.007</cdr:y>
    </cdr:from>
    <cdr:to>
      <cdr:x>0.9975</cdr:x>
      <cdr:y>0.09675</cdr:y>
    </cdr:to>
    <cdr:sp>
      <cdr:nvSpPr>
        <cdr:cNvPr id="1" name="TextBox 3"/>
        <cdr:cNvSpPr txBox="1">
          <a:spLocks noChangeArrowheads="1"/>
        </cdr:cNvSpPr>
      </cdr:nvSpPr>
      <cdr:spPr>
        <a:xfrm>
          <a:off x="6115050" y="19050"/>
          <a:ext cx="13335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0.47825</cdr:x>
      <cdr:y>0.443</cdr:y>
    </cdr:from>
    <cdr:to>
      <cdr:x>0.568</cdr:x>
      <cdr:y>0.55925</cdr:y>
    </cdr:to>
    <cdr:sp>
      <cdr:nvSpPr>
        <cdr:cNvPr id="2" name="TextBox 9"/>
        <cdr:cNvSpPr txBox="1">
          <a:spLocks noChangeArrowheads="1"/>
        </cdr:cNvSpPr>
      </cdr:nvSpPr>
      <cdr:spPr>
        <a:xfrm>
          <a:off x="3571875" y="1257300"/>
          <a:ext cx="666750" cy="333375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0.90475</cdr:x>
      <cdr:y>0.443</cdr:y>
    </cdr:from>
    <cdr:to>
      <cdr:x>0.9865</cdr:x>
      <cdr:y>0.648</cdr:y>
    </cdr:to>
    <cdr:sp>
      <cdr:nvSpPr>
        <cdr:cNvPr id="3" name="TextBox 10"/>
        <cdr:cNvSpPr txBox="1">
          <a:spLocks noChangeArrowheads="1"/>
        </cdr:cNvSpPr>
      </cdr:nvSpPr>
      <cdr:spPr>
        <a:xfrm>
          <a:off x="6762750" y="1257300"/>
          <a:ext cx="609600" cy="590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平成19年
平成17年
平成18年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</cdr:x>
      <cdr:y>0</cdr:y>
    </cdr:from>
    <cdr:to>
      <cdr:x>0.99025</cdr:x>
      <cdr:y>0.07675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0" y="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0.50375</cdr:x>
      <cdr:y>0.37025</cdr:y>
    </cdr:from>
    <cdr:to>
      <cdr:x>0.59075</cdr:x>
      <cdr:y>0.477</cdr:y>
    </cdr:to>
    <cdr:sp>
      <cdr:nvSpPr>
        <cdr:cNvPr id="2" name="TextBox 7"/>
        <cdr:cNvSpPr txBox="1">
          <a:spLocks noChangeArrowheads="1"/>
        </cdr:cNvSpPr>
      </cdr:nvSpPr>
      <cdr:spPr>
        <a:xfrm>
          <a:off x="3752850" y="1038225"/>
          <a:ext cx="647700" cy="295275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0.91625</cdr:x>
      <cdr:y>0.45175</cdr:y>
    </cdr:from>
    <cdr:to>
      <cdr:x>0.99525</cdr:x>
      <cdr:y>0.67175</cdr:y>
    </cdr:to>
    <cdr:sp>
      <cdr:nvSpPr>
        <cdr:cNvPr id="3" name="TextBox 8"/>
        <cdr:cNvSpPr txBox="1">
          <a:spLocks noChangeArrowheads="1"/>
        </cdr:cNvSpPr>
      </cdr:nvSpPr>
      <cdr:spPr>
        <a:xfrm>
          <a:off x="6829425" y="1266825"/>
          <a:ext cx="590550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平成19年
平成17年
平成18年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0.84975</cdr:x>
      <cdr:y>0.00325</cdr:y>
    </cdr:from>
    <cdr:to>
      <cdr:x>1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6343650" y="0"/>
          <a:ext cx="11239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0.4785</cdr:x>
      <cdr:y>0.491</cdr:y>
    </cdr:from>
    <cdr:to>
      <cdr:x>0.56075</cdr:x>
      <cdr:y>0.58575</cdr:y>
    </cdr:to>
    <cdr:sp>
      <cdr:nvSpPr>
        <cdr:cNvPr id="2" name="TextBox 7"/>
        <cdr:cNvSpPr txBox="1">
          <a:spLocks noChangeArrowheads="1"/>
        </cdr:cNvSpPr>
      </cdr:nvSpPr>
      <cdr:spPr>
        <a:xfrm>
          <a:off x="3571875" y="1400175"/>
          <a:ext cx="609600" cy="266700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0.897</cdr:x>
      <cdr:y>0.378</cdr:y>
    </cdr:from>
    <cdr:to>
      <cdr:x>0.999</cdr:x>
      <cdr:y>0.65875</cdr:y>
    </cdr:to>
    <cdr:sp>
      <cdr:nvSpPr>
        <cdr:cNvPr id="3" name="TextBox 8"/>
        <cdr:cNvSpPr txBox="1">
          <a:spLocks noChangeArrowheads="1"/>
        </cdr:cNvSpPr>
      </cdr:nvSpPr>
      <cdr:spPr>
        <a:xfrm>
          <a:off x="6696075" y="1076325"/>
          <a:ext cx="762000" cy="800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平成17・19年
平成16年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523875</xdr:colOff>
      <xdr:row>23</xdr:row>
      <xdr:rowOff>28575</xdr:rowOff>
    </xdr:to>
    <xdr:graphicFrame>
      <xdr:nvGraphicFramePr>
        <xdr:cNvPr id="1" name="Chart 4"/>
        <xdr:cNvGraphicFramePr/>
      </xdr:nvGraphicFramePr>
      <xdr:xfrm>
        <a:off x="0" y="19050"/>
        <a:ext cx="7477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95250</xdr:rowOff>
    </xdr:from>
    <xdr:to>
      <xdr:col>12</xdr:col>
      <xdr:colOff>523875</xdr:colOff>
      <xdr:row>53</xdr:row>
      <xdr:rowOff>57150</xdr:rowOff>
    </xdr:to>
    <xdr:graphicFrame>
      <xdr:nvGraphicFramePr>
        <xdr:cNvPr id="2" name="Chart 5"/>
        <xdr:cNvGraphicFramePr/>
      </xdr:nvGraphicFramePr>
      <xdr:xfrm>
        <a:off x="19050" y="3810000"/>
        <a:ext cx="74580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12</xdr:col>
      <xdr:colOff>514350</xdr:colOff>
      <xdr:row>83</xdr:row>
      <xdr:rowOff>76200</xdr:rowOff>
    </xdr:to>
    <xdr:graphicFrame>
      <xdr:nvGraphicFramePr>
        <xdr:cNvPr id="3" name="Chart 6"/>
        <xdr:cNvGraphicFramePr/>
      </xdr:nvGraphicFramePr>
      <xdr:xfrm>
        <a:off x="0" y="7515225"/>
        <a:ext cx="74676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270" customWidth="1"/>
    <col min="2" max="2" width="7.25390625" style="317" customWidth="1"/>
    <col min="3" max="3" width="9.625" style="276" customWidth="1"/>
    <col min="4" max="4" width="9.00390625" style="270" customWidth="1"/>
    <col min="5" max="5" width="20.00390625" style="270" bestFit="1" customWidth="1"/>
    <col min="6" max="6" width="18.625" style="270" customWidth="1"/>
    <col min="7" max="7" width="7.75390625" style="270" customWidth="1"/>
    <col min="8" max="8" width="2.375" style="270" customWidth="1"/>
    <col min="9" max="9" width="7.75390625" style="270" customWidth="1"/>
    <col min="10" max="16384" width="9.00390625" style="270" customWidth="1"/>
  </cols>
  <sheetData>
    <row r="1" spans="1:8" ht="21" customHeight="1">
      <c r="A1" s="266"/>
      <c r="B1" s="296"/>
      <c r="C1" s="268"/>
      <c r="D1" s="267"/>
      <c r="E1" s="267"/>
      <c r="F1" s="267"/>
      <c r="G1" s="267"/>
      <c r="H1" s="269"/>
    </row>
    <row r="2" spans="1:8" ht="24">
      <c r="A2" s="438" t="s">
        <v>149</v>
      </c>
      <c r="B2" s="439"/>
      <c r="C2" s="439"/>
      <c r="D2" s="439"/>
      <c r="E2" s="439"/>
      <c r="F2" s="439"/>
      <c r="G2" s="439"/>
      <c r="H2" s="440"/>
    </row>
    <row r="3" spans="1:8" ht="30" customHeight="1">
      <c r="A3" s="441" t="s">
        <v>232</v>
      </c>
      <c r="B3" s="439"/>
      <c r="C3" s="439"/>
      <c r="D3" s="439"/>
      <c r="E3" s="439"/>
      <c r="F3" s="439"/>
      <c r="G3" s="439"/>
      <c r="H3" s="440"/>
    </row>
    <row r="4" spans="1:8" ht="17.25">
      <c r="A4" s="155"/>
      <c r="B4" s="297"/>
      <c r="C4" s="272"/>
      <c r="D4" s="42"/>
      <c r="E4" s="42"/>
      <c r="F4" s="42"/>
      <c r="G4" s="42"/>
      <c r="H4" s="273"/>
    </row>
    <row r="5" spans="1:8" ht="17.25">
      <c r="A5" s="328"/>
      <c r="B5" s="329"/>
      <c r="C5" s="329"/>
      <c r="D5" s="329"/>
      <c r="E5" s="329"/>
      <c r="F5" s="329"/>
      <c r="G5" s="329"/>
      <c r="H5" s="330"/>
    </row>
    <row r="6" spans="1:8" ht="23.25" customHeight="1">
      <c r="A6" s="324"/>
      <c r="B6" s="326" t="s">
        <v>164</v>
      </c>
      <c r="C6" s="325"/>
      <c r="D6" s="327" t="s">
        <v>165</v>
      </c>
      <c r="E6" s="327"/>
      <c r="F6" s="271"/>
      <c r="G6" s="271"/>
      <c r="H6" s="273"/>
    </row>
    <row r="7" spans="1:8" s="281" customFormat="1" ht="16.5" customHeight="1">
      <c r="A7" s="277"/>
      <c r="B7" s="298">
        <v>1</v>
      </c>
      <c r="C7" s="288"/>
      <c r="D7" s="271" t="s">
        <v>145</v>
      </c>
      <c r="E7" s="271"/>
      <c r="F7" s="271"/>
      <c r="G7" s="279"/>
      <c r="H7" s="280"/>
    </row>
    <row r="8" spans="1:8" s="281" customFormat="1" ht="16.5" customHeight="1">
      <c r="A8" s="277"/>
      <c r="B8" s="299"/>
      <c r="C8" s="288"/>
      <c r="D8" s="271"/>
      <c r="E8" s="271"/>
      <c r="F8" s="271"/>
      <c r="G8" s="271"/>
      <c r="H8" s="280"/>
    </row>
    <row r="9" spans="1:8" s="281" customFormat="1" ht="16.5" customHeight="1">
      <c r="A9" s="277"/>
      <c r="B9" s="300">
        <v>2</v>
      </c>
      <c r="C9" s="288"/>
      <c r="D9" s="271" t="s">
        <v>146</v>
      </c>
      <c r="E9" s="271"/>
      <c r="F9" s="271"/>
      <c r="G9" s="279"/>
      <c r="H9" s="280"/>
    </row>
    <row r="10" spans="1:8" s="281" customFormat="1" ht="16.5" customHeight="1">
      <c r="A10" s="277"/>
      <c r="B10" s="299"/>
      <c r="C10" s="288"/>
      <c r="D10" s="271"/>
      <c r="E10" s="271"/>
      <c r="F10" s="271"/>
      <c r="G10" s="271"/>
      <c r="H10" s="280"/>
    </row>
    <row r="11" spans="1:8" s="281" customFormat="1" ht="16.5" customHeight="1">
      <c r="A11" s="277"/>
      <c r="B11" s="301">
        <v>3</v>
      </c>
      <c r="C11" s="288"/>
      <c r="D11" s="271" t="s">
        <v>147</v>
      </c>
      <c r="E11" s="271"/>
      <c r="F11" s="271"/>
      <c r="G11" s="279"/>
      <c r="H11" s="280"/>
    </row>
    <row r="12" spans="1:8" s="281" customFormat="1" ht="16.5" customHeight="1">
      <c r="A12" s="277"/>
      <c r="B12" s="299"/>
      <c r="C12" s="288"/>
      <c r="D12" s="271"/>
      <c r="E12" s="271"/>
      <c r="F12" s="271"/>
      <c r="G12" s="271"/>
      <c r="H12" s="280"/>
    </row>
    <row r="13" spans="1:8" s="281" customFormat="1" ht="16.5" customHeight="1">
      <c r="A13" s="277"/>
      <c r="B13" s="302">
        <v>4</v>
      </c>
      <c r="C13" s="288"/>
      <c r="D13" s="271" t="s">
        <v>148</v>
      </c>
      <c r="E13" s="271"/>
      <c r="F13" s="271"/>
      <c r="G13" s="279"/>
      <c r="H13" s="280"/>
    </row>
    <row r="14" spans="1:8" s="281" customFormat="1" ht="16.5" customHeight="1">
      <c r="A14" s="277"/>
      <c r="B14" s="299" t="s">
        <v>88</v>
      </c>
      <c r="C14" s="288"/>
      <c r="D14" s="271"/>
      <c r="E14" s="271"/>
      <c r="F14" s="271"/>
      <c r="G14" s="271"/>
      <c r="H14" s="280"/>
    </row>
    <row r="15" spans="1:8" s="281" customFormat="1" ht="16.5" customHeight="1">
      <c r="A15" s="277"/>
      <c r="B15" s="303">
        <v>5</v>
      </c>
      <c r="C15" s="292"/>
      <c r="D15" s="271" t="s">
        <v>151</v>
      </c>
      <c r="E15" s="271"/>
      <c r="F15" s="271"/>
      <c r="G15" s="279"/>
      <c r="H15" s="280"/>
    </row>
    <row r="16" spans="1:8" s="281" customFormat="1" ht="16.5" customHeight="1">
      <c r="A16" s="277"/>
      <c r="B16" s="299"/>
      <c r="C16" s="288"/>
      <c r="D16" s="271"/>
      <c r="E16" s="271"/>
      <c r="F16" s="271"/>
      <c r="G16" s="271"/>
      <c r="H16" s="280"/>
    </row>
    <row r="17" spans="1:8" s="281" customFormat="1" ht="16.5" customHeight="1">
      <c r="A17" s="277"/>
      <c r="B17" s="304">
        <v>6</v>
      </c>
      <c r="C17" s="288"/>
      <c r="D17" s="271" t="s">
        <v>152</v>
      </c>
      <c r="E17" s="271"/>
      <c r="F17" s="271"/>
      <c r="G17" s="271"/>
      <c r="H17" s="280"/>
    </row>
    <row r="18" spans="1:8" s="281" customFormat="1" ht="16.5" customHeight="1">
      <c r="A18" s="277"/>
      <c r="B18" s="299"/>
      <c r="C18" s="288"/>
      <c r="D18" s="271"/>
      <c r="E18" s="271"/>
      <c r="F18" s="271"/>
      <c r="G18" s="271"/>
      <c r="H18" s="280"/>
    </row>
    <row r="19" spans="1:8" s="281" customFormat="1" ht="16.5" customHeight="1">
      <c r="A19" s="277"/>
      <c r="B19" s="305">
        <v>7</v>
      </c>
      <c r="C19" s="288"/>
      <c r="D19" s="271" t="s">
        <v>153</v>
      </c>
      <c r="E19" s="271"/>
      <c r="F19" s="271"/>
      <c r="G19" s="271"/>
      <c r="H19" s="280"/>
    </row>
    <row r="20" spans="1:8" s="281" customFormat="1" ht="16.5" customHeight="1">
      <c r="A20" s="277"/>
      <c r="B20" s="299"/>
      <c r="C20" s="288"/>
      <c r="D20" s="271"/>
      <c r="E20" s="271"/>
      <c r="F20" s="271"/>
      <c r="G20" s="271"/>
      <c r="H20" s="280"/>
    </row>
    <row r="21" spans="1:8" s="281" customFormat="1" ht="16.5" customHeight="1">
      <c r="A21" s="277"/>
      <c r="B21" s="306">
        <v>8</v>
      </c>
      <c r="C21" s="288"/>
      <c r="D21" s="271" t="s">
        <v>150</v>
      </c>
      <c r="E21" s="271"/>
      <c r="F21" s="271"/>
      <c r="G21" s="271"/>
      <c r="H21" s="280"/>
    </row>
    <row r="22" spans="1:8" s="281" customFormat="1" ht="16.5" customHeight="1">
      <c r="A22" s="277"/>
      <c r="B22" s="299"/>
      <c r="C22" s="288"/>
      <c r="D22" s="271"/>
      <c r="E22" s="271"/>
      <c r="F22" s="271"/>
      <c r="G22" s="271"/>
      <c r="H22" s="280"/>
    </row>
    <row r="23" spans="1:8" s="281" customFormat="1" ht="16.5" customHeight="1">
      <c r="A23" s="277"/>
      <c r="B23" s="307">
        <v>9</v>
      </c>
      <c r="C23" s="288"/>
      <c r="D23" s="271" t="s">
        <v>154</v>
      </c>
      <c r="E23" s="271"/>
      <c r="F23" s="271"/>
      <c r="G23" s="271"/>
      <c r="H23" s="280"/>
    </row>
    <row r="24" spans="1:8" s="281" customFormat="1" ht="16.5" customHeight="1">
      <c r="A24" s="277"/>
      <c r="B24" s="299"/>
      <c r="C24" s="288"/>
      <c r="D24" s="271"/>
      <c r="E24" s="271"/>
      <c r="F24" s="271"/>
      <c r="G24" s="271"/>
      <c r="H24" s="280"/>
    </row>
    <row r="25" spans="1:8" s="281" customFormat="1" ht="16.5" customHeight="1">
      <c r="A25" s="277"/>
      <c r="B25" s="308">
        <v>10</v>
      </c>
      <c r="C25" s="288"/>
      <c r="D25" s="271" t="s">
        <v>155</v>
      </c>
      <c r="E25" s="271"/>
      <c r="F25" s="271"/>
      <c r="G25" s="271"/>
      <c r="H25" s="280"/>
    </row>
    <row r="26" spans="1:8" s="281" customFormat="1" ht="16.5" customHeight="1">
      <c r="A26" s="277"/>
      <c r="B26" s="299"/>
      <c r="C26" s="288"/>
      <c r="D26" s="271"/>
      <c r="E26" s="271"/>
      <c r="F26" s="271"/>
      <c r="G26" s="271"/>
      <c r="H26" s="280"/>
    </row>
    <row r="27" spans="1:8" s="281" customFormat="1" ht="16.5" customHeight="1">
      <c r="A27" s="277"/>
      <c r="B27" s="309">
        <v>11</v>
      </c>
      <c r="C27" s="288"/>
      <c r="D27" s="271" t="s">
        <v>156</v>
      </c>
      <c r="E27" s="271"/>
      <c r="F27" s="271"/>
      <c r="G27" s="271"/>
      <c r="H27" s="280"/>
    </row>
    <row r="28" spans="1:8" s="281" customFormat="1" ht="16.5" customHeight="1">
      <c r="A28" s="277"/>
      <c r="B28" s="299"/>
      <c r="C28" s="288"/>
      <c r="D28" s="271"/>
      <c r="E28" s="271"/>
      <c r="F28" s="271"/>
      <c r="G28" s="271"/>
      <c r="H28" s="280"/>
    </row>
    <row r="29" spans="1:8" s="281" customFormat="1" ht="16.5" customHeight="1">
      <c r="A29" s="277"/>
      <c r="B29" s="311">
        <v>12</v>
      </c>
      <c r="C29" s="288"/>
      <c r="D29" s="271" t="s">
        <v>157</v>
      </c>
      <c r="E29" s="271"/>
      <c r="F29" s="271"/>
      <c r="G29" s="271"/>
      <c r="H29" s="280"/>
    </row>
    <row r="30" spans="1:8" s="281" customFormat="1" ht="16.5" customHeight="1">
      <c r="A30" s="282"/>
      <c r="B30" s="310"/>
      <c r="C30" s="293"/>
      <c r="D30" s="283"/>
      <c r="E30" s="283"/>
      <c r="F30" s="283"/>
      <c r="G30" s="283"/>
      <c r="H30" s="284"/>
    </row>
    <row r="31" spans="1:8" s="281" customFormat="1" ht="16.5" customHeight="1">
      <c r="A31" s="277"/>
      <c r="B31" s="318">
        <v>13</v>
      </c>
      <c r="C31" s="294"/>
      <c r="D31" s="271" t="s">
        <v>158</v>
      </c>
      <c r="E31" s="271"/>
      <c r="F31" s="271"/>
      <c r="G31" s="271"/>
      <c r="H31" s="280"/>
    </row>
    <row r="32" spans="1:8" s="281" customFormat="1" ht="16.5" customHeight="1">
      <c r="A32" s="277"/>
      <c r="B32" s="299"/>
      <c r="C32" s="288"/>
      <c r="D32" s="271"/>
      <c r="E32" s="271"/>
      <c r="F32" s="271"/>
      <c r="G32" s="271"/>
      <c r="H32" s="280"/>
    </row>
    <row r="33" spans="1:8" s="281" customFormat="1" ht="16.5" customHeight="1">
      <c r="A33" s="277"/>
      <c r="B33" s="312">
        <v>14</v>
      </c>
      <c r="C33" s="288"/>
      <c r="D33" s="271" t="s">
        <v>159</v>
      </c>
      <c r="E33" s="271"/>
      <c r="F33" s="271"/>
      <c r="G33" s="271"/>
      <c r="H33" s="280"/>
    </row>
    <row r="34" spans="1:8" s="281" customFormat="1" ht="16.5" customHeight="1">
      <c r="A34" s="285"/>
      <c r="B34" s="299"/>
      <c r="C34" s="288"/>
      <c r="D34" s="286"/>
      <c r="E34" s="286"/>
      <c r="F34" s="286"/>
      <c r="G34" s="286"/>
      <c r="H34" s="287"/>
    </row>
    <row r="35" spans="1:8" s="281" customFormat="1" ht="16.5" customHeight="1">
      <c r="A35" s="289"/>
      <c r="B35" s="313">
        <v>15</v>
      </c>
      <c r="C35" s="288"/>
      <c r="D35" s="290" t="s">
        <v>162</v>
      </c>
      <c r="E35" s="290" t="s">
        <v>163</v>
      </c>
      <c r="F35" s="290"/>
      <c r="G35" s="290"/>
      <c r="H35" s="291"/>
    </row>
    <row r="36" spans="1:8" s="281" customFormat="1" ht="16.5" customHeight="1">
      <c r="A36" s="285"/>
      <c r="B36" s="314"/>
      <c r="C36" s="295"/>
      <c r="D36" s="286"/>
      <c r="E36" s="286"/>
      <c r="F36" s="286"/>
      <c r="G36" s="286"/>
      <c r="H36" s="287"/>
    </row>
    <row r="37" spans="1:8" s="281" customFormat="1" ht="16.5" customHeight="1">
      <c r="A37" s="277"/>
      <c r="B37" s="315">
        <v>16</v>
      </c>
      <c r="C37" s="294"/>
      <c r="D37" s="271" t="s">
        <v>160</v>
      </c>
      <c r="E37" s="271"/>
      <c r="F37" s="271"/>
      <c r="G37" s="271"/>
      <c r="H37" s="280"/>
    </row>
    <row r="38" spans="1:8" s="281" customFormat="1" ht="16.5" customHeight="1">
      <c r="A38" s="277"/>
      <c r="B38" s="299"/>
      <c r="C38" s="288"/>
      <c r="D38" s="271"/>
      <c r="E38" s="271"/>
      <c r="F38" s="271"/>
      <c r="G38" s="271"/>
      <c r="H38" s="280"/>
    </row>
    <row r="39" spans="1:8" s="281" customFormat="1" ht="16.5" customHeight="1">
      <c r="A39" s="277"/>
      <c r="B39" s="316">
        <v>17</v>
      </c>
      <c r="C39" s="294"/>
      <c r="D39" s="271" t="s">
        <v>161</v>
      </c>
      <c r="E39" s="271"/>
      <c r="F39" s="271"/>
      <c r="G39" s="271"/>
      <c r="H39" s="280"/>
    </row>
    <row r="40" spans="1:8" s="281" customFormat="1" ht="16.5" customHeight="1">
      <c r="A40" s="277"/>
      <c r="B40" s="316"/>
      <c r="C40" s="294"/>
      <c r="D40" s="271"/>
      <c r="E40" s="271"/>
      <c r="F40" s="271"/>
      <c r="G40" s="271"/>
      <c r="H40" s="280"/>
    </row>
    <row r="41" spans="1:8" s="281" customFormat="1" ht="16.5" customHeight="1">
      <c r="A41" s="277"/>
      <c r="B41" s="299"/>
      <c r="C41" s="278"/>
      <c r="D41" s="271"/>
      <c r="E41" s="271"/>
      <c r="F41" s="271"/>
      <c r="G41" s="271"/>
      <c r="H41" s="280"/>
    </row>
    <row r="42" spans="1:8" s="281" customFormat="1" ht="29.25" customHeight="1">
      <c r="A42" s="442" t="s">
        <v>166</v>
      </c>
      <c r="B42" s="443"/>
      <c r="C42" s="443"/>
      <c r="D42" s="443"/>
      <c r="E42" s="443"/>
      <c r="F42" s="443"/>
      <c r="G42" s="443"/>
      <c r="H42" s="444"/>
    </row>
    <row r="43" spans="1:8" s="281" customFormat="1" ht="14.25">
      <c r="A43" s="319"/>
      <c r="B43" s="320"/>
      <c r="C43" s="321"/>
      <c r="D43" s="322"/>
      <c r="E43" s="322"/>
      <c r="F43" s="322"/>
      <c r="G43" s="322"/>
      <c r="H43" s="323"/>
    </row>
    <row r="44" spans="1:8" s="275" customFormat="1" ht="17.25">
      <c r="A44" s="274"/>
      <c r="B44" s="297"/>
      <c r="C44" s="272"/>
      <c r="D44" s="274"/>
      <c r="E44" s="274"/>
      <c r="F44" s="274"/>
      <c r="G44" s="274"/>
      <c r="H44" s="274"/>
    </row>
    <row r="45" spans="1:8" s="275" customFormat="1" ht="17.25">
      <c r="A45" s="274"/>
      <c r="B45" s="297"/>
      <c r="C45" s="272"/>
      <c r="D45" s="274"/>
      <c r="E45" s="274"/>
      <c r="F45" s="274"/>
      <c r="G45" s="274"/>
      <c r="H45" s="274"/>
    </row>
    <row r="46" spans="1:8" s="275" customFormat="1" ht="17.25">
      <c r="A46" s="274"/>
      <c r="B46" s="297"/>
      <c r="C46" s="272"/>
      <c r="D46" s="274"/>
      <c r="E46" s="274"/>
      <c r="F46" s="274"/>
      <c r="G46" s="274"/>
      <c r="H46" s="274"/>
    </row>
    <row r="47" spans="1:8" s="275" customFormat="1" ht="17.25">
      <c r="A47" s="274"/>
      <c r="B47" s="297"/>
      <c r="C47" s="272"/>
      <c r="D47" s="274"/>
      <c r="E47" s="274"/>
      <c r="F47" s="274"/>
      <c r="G47" s="274"/>
      <c r="H47" s="274"/>
    </row>
    <row r="48" spans="1:8" s="275" customFormat="1" ht="17.25">
      <c r="A48" s="274"/>
      <c r="B48" s="297"/>
      <c r="C48" s="272"/>
      <c r="D48" s="274"/>
      <c r="E48" s="274"/>
      <c r="F48" s="274"/>
      <c r="G48" s="274"/>
      <c r="H48" s="274"/>
    </row>
    <row r="49" spans="1:8" s="275" customFormat="1" ht="17.25">
      <c r="A49" s="274"/>
      <c r="B49" s="297"/>
      <c r="C49" s="272"/>
      <c r="D49" s="274"/>
      <c r="E49" s="274"/>
      <c r="F49" s="274"/>
      <c r="G49" s="274"/>
      <c r="H49" s="274"/>
    </row>
    <row r="50" spans="1:8" s="275" customFormat="1" ht="17.25">
      <c r="A50" s="274"/>
      <c r="B50" s="297"/>
      <c r="C50" s="272"/>
      <c r="D50" s="274"/>
      <c r="E50" s="274"/>
      <c r="F50" s="274"/>
      <c r="G50" s="274"/>
      <c r="H50" s="274"/>
    </row>
    <row r="51" spans="1:8" s="275" customFormat="1" ht="17.25">
      <c r="A51" s="274"/>
      <c r="B51" s="297"/>
      <c r="C51" s="272"/>
      <c r="D51" s="274"/>
      <c r="E51" s="274"/>
      <c r="F51" s="274"/>
      <c r="G51" s="274"/>
      <c r="H51" s="274"/>
    </row>
    <row r="52" spans="1:8" s="275" customFormat="1" ht="17.25">
      <c r="A52" s="274"/>
      <c r="B52" s="297"/>
      <c r="C52" s="272"/>
      <c r="D52" s="274"/>
      <c r="E52" s="274"/>
      <c r="F52" s="274"/>
      <c r="G52" s="274"/>
      <c r="H52" s="274"/>
    </row>
    <row r="53" spans="1:8" s="275" customFormat="1" ht="17.25">
      <c r="A53" s="274"/>
      <c r="B53" s="297"/>
      <c r="C53" s="272"/>
      <c r="D53" s="274"/>
      <c r="E53" s="274"/>
      <c r="F53" s="274"/>
      <c r="G53" s="274"/>
      <c r="H53" s="274"/>
    </row>
    <row r="54" spans="1:8" s="275" customFormat="1" ht="17.25">
      <c r="A54" s="274"/>
      <c r="B54" s="297"/>
      <c r="C54" s="272"/>
      <c r="D54" s="274"/>
      <c r="E54" s="274"/>
      <c r="F54" s="274"/>
      <c r="G54" s="274"/>
      <c r="H54" s="274"/>
    </row>
    <row r="55" spans="2:3" s="275" customFormat="1" ht="17.25">
      <c r="B55" s="317"/>
      <c r="C55" s="276"/>
    </row>
    <row r="56" spans="2:3" s="275" customFormat="1" ht="17.25">
      <c r="B56" s="317"/>
      <c r="C56" s="276"/>
    </row>
    <row r="57" spans="2:3" s="275" customFormat="1" ht="17.25">
      <c r="B57" s="317"/>
      <c r="C57" s="276"/>
    </row>
    <row r="58" spans="2:3" s="275" customFormat="1" ht="17.25">
      <c r="B58" s="317"/>
      <c r="C58" s="276"/>
    </row>
    <row r="59" spans="2:3" s="275" customFormat="1" ht="17.25">
      <c r="B59" s="317"/>
      <c r="C59" s="276"/>
    </row>
    <row r="60" spans="2:3" s="275" customFormat="1" ht="17.25">
      <c r="B60" s="317"/>
      <c r="C60" s="276"/>
    </row>
    <row r="61" spans="2:3" s="275" customFormat="1" ht="17.25">
      <c r="B61" s="317"/>
      <c r="C61" s="276"/>
    </row>
    <row r="62" spans="2:3" s="275" customFormat="1" ht="17.25">
      <c r="B62" s="317"/>
      <c r="C62" s="276"/>
    </row>
    <row r="63" spans="2:3" s="275" customFormat="1" ht="17.25">
      <c r="B63" s="317"/>
      <c r="C63" s="276"/>
    </row>
    <row r="64" spans="2:3" s="275" customFormat="1" ht="17.25">
      <c r="B64" s="317"/>
      <c r="C64" s="276"/>
    </row>
    <row r="65" spans="2:3" s="275" customFormat="1" ht="17.25">
      <c r="B65" s="317"/>
      <c r="C65" s="276"/>
    </row>
    <row r="66" spans="2:3" s="275" customFormat="1" ht="17.25">
      <c r="B66" s="317"/>
      <c r="C66" s="276"/>
    </row>
    <row r="67" spans="2:3" s="275" customFormat="1" ht="17.25">
      <c r="B67" s="317"/>
      <c r="C67" s="276"/>
    </row>
    <row r="68" spans="2:3" s="275" customFormat="1" ht="17.25">
      <c r="B68" s="317"/>
      <c r="C68" s="276"/>
    </row>
    <row r="69" spans="2:3" s="275" customFormat="1" ht="17.25">
      <c r="B69" s="317"/>
      <c r="C69" s="276"/>
    </row>
    <row r="70" spans="2:3" s="275" customFormat="1" ht="17.25">
      <c r="B70" s="317"/>
      <c r="C70" s="276"/>
    </row>
    <row r="71" spans="2:3" s="275" customFormat="1" ht="17.25">
      <c r="B71" s="317"/>
      <c r="C71" s="276"/>
    </row>
    <row r="72" spans="2:3" s="275" customFormat="1" ht="17.25">
      <c r="B72" s="317"/>
      <c r="C72" s="276"/>
    </row>
    <row r="73" spans="2:3" s="275" customFormat="1" ht="17.25">
      <c r="B73" s="317"/>
      <c r="C73" s="276"/>
    </row>
    <row r="74" spans="2:3" s="275" customFormat="1" ht="17.25">
      <c r="B74" s="317"/>
      <c r="C74" s="276"/>
    </row>
    <row r="75" spans="2:3" s="275" customFormat="1" ht="17.25">
      <c r="B75" s="317"/>
      <c r="C75" s="276"/>
    </row>
    <row r="76" spans="2:3" s="275" customFormat="1" ht="17.25">
      <c r="B76" s="317"/>
      <c r="C76" s="276"/>
    </row>
    <row r="77" spans="2:3" s="275" customFormat="1" ht="17.25">
      <c r="B77" s="317"/>
      <c r="C77" s="276"/>
    </row>
    <row r="78" spans="2:3" s="275" customFormat="1" ht="17.25">
      <c r="B78" s="317"/>
      <c r="C78" s="276"/>
    </row>
    <row r="79" spans="2:3" s="275" customFormat="1" ht="17.25">
      <c r="B79" s="317"/>
      <c r="C79" s="276"/>
    </row>
    <row r="80" spans="2:3" s="275" customFormat="1" ht="17.25">
      <c r="B80" s="317"/>
      <c r="C80" s="276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59"/>
      <c r="B1" s="460"/>
      <c r="C1" s="460"/>
      <c r="D1" s="460"/>
      <c r="E1" s="460"/>
      <c r="F1" s="460"/>
      <c r="G1" s="460"/>
      <c r="H1" s="50"/>
      <c r="I1" s="50"/>
    </row>
    <row r="19" ht="13.5">
      <c r="I19" s="59"/>
    </row>
    <row r="20" ht="14.25" thickBot="1"/>
    <row r="21" spans="1:7" ht="13.5">
      <c r="A21" s="103" t="s">
        <v>61</v>
      </c>
      <c r="B21" s="104" t="s">
        <v>62</v>
      </c>
      <c r="C21" s="85" t="s">
        <v>209</v>
      </c>
      <c r="D21" s="85" t="s">
        <v>195</v>
      </c>
      <c r="E21" s="104" t="s">
        <v>55</v>
      </c>
      <c r="F21" s="104" t="s">
        <v>63</v>
      </c>
      <c r="G21" s="105" t="s">
        <v>84</v>
      </c>
    </row>
    <row r="22" spans="1:7" ht="13.5">
      <c r="A22" s="106">
        <v>1</v>
      </c>
      <c r="B22" s="180" t="s">
        <v>186</v>
      </c>
      <c r="C22" s="9">
        <v>29428</v>
      </c>
      <c r="D22" s="9">
        <v>26138</v>
      </c>
      <c r="E22" s="121">
        <v>102.4</v>
      </c>
      <c r="F22" s="45">
        <f>SUM(C22/D22*100)</f>
        <v>112.5870380289234</v>
      </c>
      <c r="G22" s="107"/>
    </row>
    <row r="23" spans="1:7" ht="13.5">
      <c r="A23" s="106">
        <v>2</v>
      </c>
      <c r="B23" s="180" t="s">
        <v>170</v>
      </c>
      <c r="C23" s="9">
        <v>12933</v>
      </c>
      <c r="D23" s="9">
        <v>8916</v>
      </c>
      <c r="E23" s="121">
        <v>83.9</v>
      </c>
      <c r="F23" s="45">
        <f>SUM(C23/D23*100)</f>
        <v>145.05383580080752</v>
      </c>
      <c r="G23" s="107"/>
    </row>
    <row r="24" spans="1:7" ht="13.5">
      <c r="A24" s="106">
        <v>3</v>
      </c>
      <c r="B24" s="180" t="s">
        <v>172</v>
      </c>
      <c r="C24" s="9">
        <v>9539</v>
      </c>
      <c r="D24" s="9">
        <v>14712</v>
      </c>
      <c r="E24" s="121">
        <v>99.2</v>
      </c>
      <c r="F24" s="45">
        <f aca="true" t="shared" si="0" ref="F24:F32">SUM(C24/D24*100)</f>
        <v>64.83822729744426</v>
      </c>
      <c r="G24" s="107"/>
    </row>
    <row r="25" spans="1:7" ht="13.5">
      <c r="A25" s="106">
        <v>4</v>
      </c>
      <c r="B25" s="180" t="s">
        <v>167</v>
      </c>
      <c r="C25" s="9">
        <v>5257</v>
      </c>
      <c r="D25" s="9">
        <v>3609</v>
      </c>
      <c r="E25" s="121">
        <v>102.1</v>
      </c>
      <c r="F25" s="45">
        <f t="shared" si="0"/>
        <v>145.6636187309504</v>
      </c>
      <c r="G25" s="107"/>
    </row>
    <row r="26" spans="1:7" ht="13.5" customHeight="1">
      <c r="A26" s="106">
        <v>5</v>
      </c>
      <c r="B26" s="433" t="s">
        <v>182</v>
      </c>
      <c r="C26" s="9">
        <v>5251</v>
      </c>
      <c r="D26" s="9">
        <v>6158</v>
      </c>
      <c r="E26" s="121">
        <v>81.1</v>
      </c>
      <c r="F26" s="45">
        <f t="shared" si="0"/>
        <v>85.27119194543683</v>
      </c>
      <c r="G26" s="107"/>
    </row>
    <row r="27" spans="1:7" ht="13.5" customHeight="1">
      <c r="A27" s="106">
        <v>6</v>
      </c>
      <c r="B27" s="180" t="s">
        <v>183</v>
      </c>
      <c r="C27" s="9">
        <v>5211</v>
      </c>
      <c r="D27" s="9">
        <v>1863</v>
      </c>
      <c r="E27" s="121">
        <v>98.5</v>
      </c>
      <c r="F27" s="45">
        <f t="shared" si="0"/>
        <v>279.71014492753625</v>
      </c>
      <c r="G27" s="107"/>
    </row>
    <row r="28" spans="1:7" ht="13.5" customHeight="1">
      <c r="A28" s="106">
        <v>7</v>
      </c>
      <c r="B28" s="180" t="s">
        <v>174</v>
      </c>
      <c r="C28" s="112">
        <v>5147</v>
      </c>
      <c r="D28" s="112">
        <v>4989</v>
      </c>
      <c r="E28" s="121">
        <v>81.8</v>
      </c>
      <c r="F28" s="45">
        <f t="shared" si="0"/>
        <v>103.16696732812187</v>
      </c>
      <c r="G28" s="107"/>
    </row>
    <row r="29" spans="1:7" ht="13.5" customHeight="1">
      <c r="A29" s="106">
        <v>8</v>
      </c>
      <c r="B29" s="180" t="s">
        <v>120</v>
      </c>
      <c r="C29" s="112">
        <v>4277</v>
      </c>
      <c r="D29" s="112">
        <v>3718</v>
      </c>
      <c r="E29" s="121">
        <v>105.5</v>
      </c>
      <c r="F29" s="45">
        <f t="shared" si="0"/>
        <v>115.03496503496504</v>
      </c>
      <c r="G29" s="107"/>
    </row>
    <row r="30" spans="1:7" ht="13.5" customHeight="1">
      <c r="A30" s="106">
        <v>9</v>
      </c>
      <c r="B30" s="180" t="s">
        <v>177</v>
      </c>
      <c r="C30" s="112">
        <v>4107</v>
      </c>
      <c r="D30" s="112">
        <v>3506</v>
      </c>
      <c r="E30" s="121">
        <v>100.5</v>
      </c>
      <c r="F30" s="45">
        <f t="shared" si="0"/>
        <v>117.14204221334855</v>
      </c>
      <c r="G30" s="107"/>
    </row>
    <row r="31" spans="1:7" ht="13.5" customHeight="1" thickBot="1">
      <c r="A31" s="108">
        <v>10</v>
      </c>
      <c r="B31" s="180" t="s">
        <v>227</v>
      </c>
      <c r="C31" s="109">
        <v>3233</v>
      </c>
      <c r="D31" s="109">
        <v>5326</v>
      </c>
      <c r="E31" s="122">
        <v>89.7</v>
      </c>
      <c r="F31" s="45">
        <f t="shared" si="0"/>
        <v>60.70221554637627</v>
      </c>
      <c r="G31" s="110"/>
    </row>
    <row r="32" spans="1:7" ht="13.5" customHeight="1" thickBot="1">
      <c r="A32" s="91"/>
      <c r="B32" s="92" t="s">
        <v>80</v>
      </c>
      <c r="C32" s="93">
        <v>96225</v>
      </c>
      <c r="D32" s="93">
        <v>92915</v>
      </c>
      <c r="E32" s="94">
        <v>95.3</v>
      </c>
      <c r="F32" s="118">
        <f t="shared" si="0"/>
        <v>103.56239573804014</v>
      </c>
      <c r="G32" s="133">
        <v>83.4</v>
      </c>
    </row>
    <row r="33" ht="13.5" customHeight="1"/>
    <row r="34" ht="13.5" customHeight="1">
      <c r="C34">
        <v>105912</v>
      </c>
    </row>
    <row r="35" ht="13.5" customHeight="1">
      <c r="J35" s="67"/>
    </row>
    <row r="36" ht="13.5" customHeight="1"/>
    <row r="52" ht="14.25" thickBot="1"/>
    <row r="53" spans="1:7" ht="13.5">
      <c r="A53" s="103" t="s">
        <v>61</v>
      </c>
      <c r="B53" s="104" t="s">
        <v>62</v>
      </c>
      <c r="C53" s="85" t="s">
        <v>209</v>
      </c>
      <c r="D53" s="85" t="s">
        <v>195</v>
      </c>
      <c r="E53" s="104" t="s">
        <v>55</v>
      </c>
      <c r="F53" s="104" t="s">
        <v>63</v>
      </c>
      <c r="G53" s="105" t="s">
        <v>84</v>
      </c>
    </row>
    <row r="54" spans="1:7" ht="13.5">
      <c r="A54" s="106">
        <v>1</v>
      </c>
      <c r="B54" s="180" t="s">
        <v>115</v>
      </c>
      <c r="C54" s="9">
        <v>172009</v>
      </c>
      <c r="D54" s="9">
        <v>179422</v>
      </c>
      <c r="E54" s="45">
        <v>107.2</v>
      </c>
      <c r="F54" s="45">
        <f aca="true" t="shared" si="1" ref="F54:F64">SUM(C54/D54*100)</f>
        <v>95.86839963884027</v>
      </c>
      <c r="G54" s="107"/>
    </row>
    <row r="55" spans="1:7" ht="13.5">
      <c r="A55" s="106">
        <v>2</v>
      </c>
      <c r="B55" s="180" t="s">
        <v>185</v>
      </c>
      <c r="C55" s="9">
        <v>21307</v>
      </c>
      <c r="D55" s="9">
        <v>21415</v>
      </c>
      <c r="E55" s="45">
        <v>92.2</v>
      </c>
      <c r="F55" s="45">
        <f t="shared" si="1"/>
        <v>99.49568059771188</v>
      </c>
      <c r="G55" s="107"/>
    </row>
    <row r="56" spans="1:7" ht="13.5">
      <c r="A56" s="106">
        <v>3</v>
      </c>
      <c r="B56" s="180" t="s">
        <v>172</v>
      </c>
      <c r="C56" s="9">
        <v>18565</v>
      </c>
      <c r="D56" s="9">
        <v>9335</v>
      </c>
      <c r="E56" s="45">
        <v>102.1</v>
      </c>
      <c r="F56" s="45">
        <f t="shared" si="1"/>
        <v>198.8752008569898</v>
      </c>
      <c r="G56" s="107"/>
    </row>
    <row r="57" spans="1:7" ht="13.5">
      <c r="A57" s="106">
        <v>4</v>
      </c>
      <c r="B57" s="180" t="s">
        <v>175</v>
      </c>
      <c r="C57" s="9">
        <v>14317</v>
      </c>
      <c r="D57" s="9">
        <v>19789</v>
      </c>
      <c r="E57" s="45">
        <v>98</v>
      </c>
      <c r="F57" s="45">
        <f t="shared" si="1"/>
        <v>72.34827429379959</v>
      </c>
      <c r="G57" s="107"/>
    </row>
    <row r="58" spans="1:7" ht="13.5">
      <c r="A58" s="106">
        <v>5</v>
      </c>
      <c r="B58" s="181" t="s">
        <v>182</v>
      </c>
      <c r="C58" s="9">
        <v>8038</v>
      </c>
      <c r="D58" s="9">
        <v>7329</v>
      </c>
      <c r="E58" s="45">
        <v>76.8</v>
      </c>
      <c r="F58" s="45">
        <f t="shared" si="1"/>
        <v>109.67389821258016</v>
      </c>
      <c r="G58" s="107"/>
    </row>
    <row r="59" spans="1:7" ht="13.5">
      <c r="A59" s="106">
        <v>6</v>
      </c>
      <c r="B59" s="181" t="s">
        <v>174</v>
      </c>
      <c r="C59" s="9">
        <v>6407</v>
      </c>
      <c r="D59" s="9">
        <v>6116</v>
      </c>
      <c r="E59" s="45">
        <v>112.4</v>
      </c>
      <c r="F59" s="45">
        <f t="shared" si="1"/>
        <v>104.75801177240027</v>
      </c>
      <c r="G59" s="107"/>
    </row>
    <row r="60" spans="1:7" ht="13.5">
      <c r="A60" s="106">
        <v>7</v>
      </c>
      <c r="B60" s="181" t="s">
        <v>167</v>
      </c>
      <c r="C60" s="9">
        <v>4889</v>
      </c>
      <c r="D60" s="9">
        <v>7021</v>
      </c>
      <c r="E60" s="156">
        <v>192</v>
      </c>
      <c r="F60" s="45">
        <f t="shared" si="1"/>
        <v>69.63395527702606</v>
      </c>
      <c r="G60" s="107"/>
    </row>
    <row r="61" spans="1:7" ht="13.5">
      <c r="A61" s="106">
        <v>8</v>
      </c>
      <c r="B61" s="181" t="s">
        <v>120</v>
      </c>
      <c r="C61" s="9">
        <v>4664</v>
      </c>
      <c r="D61" s="9">
        <v>5976</v>
      </c>
      <c r="E61" s="45">
        <v>114.9</v>
      </c>
      <c r="F61" s="45">
        <f t="shared" si="1"/>
        <v>78.045515394913</v>
      </c>
      <c r="G61" s="107"/>
    </row>
    <row r="62" spans="1:7" ht="13.5">
      <c r="A62" s="106">
        <v>9</v>
      </c>
      <c r="B62" s="181" t="s">
        <v>170</v>
      </c>
      <c r="C62" s="9">
        <v>4128</v>
      </c>
      <c r="D62" s="9">
        <v>6152</v>
      </c>
      <c r="E62" s="45">
        <v>112.9</v>
      </c>
      <c r="F62" s="45">
        <f t="shared" si="1"/>
        <v>67.1001300390117</v>
      </c>
      <c r="G62" s="107"/>
    </row>
    <row r="63" spans="1:8" ht="14.25" thickBot="1">
      <c r="A63" s="111">
        <v>10</v>
      </c>
      <c r="B63" s="181" t="s">
        <v>240</v>
      </c>
      <c r="C63" s="112">
        <v>3051</v>
      </c>
      <c r="D63" s="112">
        <v>0</v>
      </c>
      <c r="E63" s="113">
        <v>100</v>
      </c>
      <c r="F63" s="113"/>
      <c r="G63" s="115"/>
      <c r="H63" s="23"/>
    </row>
    <row r="64" spans="1:7" ht="14.25" thickBot="1">
      <c r="A64" s="91"/>
      <c r="B64" s="116" t="s">
        <v>83</v>
      </c>
      <c r="C64" s="117">
        <v>270847</v>
      </c>
      <c r="D64" s="117">
        <v>281930</v>
      </c>
      <c r="E64" s="118">
        <v>104.2</v>
      </c>
      <c r="F64" s="118">
        <f t="shared" si="1"/>
        <v>96.0688823466818</v>
      </c>
      <c r="G64" s="133">
        <v>56.9</v>
      </c>
    </row>
    <row r="67" spans="2:6" ht="13.5">
      <c r="B67" s="71"/>
      <c r="C67" s="34"/>
      <c r="D67" s="34"/>
      <c r="E67" s="73"/>
      <c r="F67" s="74"/>
    </row>
    <row r="68" spans="2:6" ht="13.5">
      <c r="B68" s="71"/>
      <c r="C68" s="34"/>
      <c r="D68" s="34"/>
      <c r="F68" s="74"/>
    </row>
    <row r="69" spans="2:6" ht="13.5">
      <c r="B69" s="72"/>
      <c r="C69" s="34"/>
      <c r="D69" s="34"/>
      <c r="F69" s="74"/>
    </row>
    <row r="70" spans="2:6" ht="13.5">
      <c r="B70" s="71"/>
      <c r="C70" s="34"/>
      <c r="D70" s="34"/>
      <c r="F70" s="74"/>
    </row>
    <row r="71" spans="2:6" ht="13.5">
      <c r="B71" s="72"/>
      <c r="C71" s="34"/>
      <c r="D71" s="34"/>
      <c r="F71" s="74"/>
    </row>
    <row r="72" spans="2:6" ht="13.5">
      <c r="B72" s="71"/>
      <c r="C72" s="34"/>
      <c r="D72" s="34"/>
      <c r="F72" s="74"/>
    </row>
    <row r="73" spans="2:6" ht="13.5">
      <c r="B73" s="71"/>
      <c r="C73" s="34"/>
      <c r="D73" s="34"/>
      <c r="F73" s="74"/>
    </row>
    <row r="74" spans="2:6" ht="13.5">
      <c r="B74" s="71"/>
      <c r="C74" s="34"/>
      <c r="D74" s="34"/>
      <c r="F74" s="74"/>
    </row>
    <row r="75" spans="2:6" ht="13.5">
      <c r="B75" s="1"/>
      <c r="C75" s="34"/>
      <c r="D75" s="34"/>
      <c r="F75" s="74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3" t="s">
        <v>61</v>
      </c>
      <c r="B21" s="104" t="s">
        <v>62</v>
      </c>
      <c r="C21" s="85" t="s">
        <v>209</v>
      </c>
      <c r="D21" s="85" t="s">
        <v>195</v>
      </c>
      <c r="E21" s="104" t="s">
        <v>55</v>
      </c>
      <c r="F21" s="104" t="s">
        <v>63</v>
      </c>
      <c r="G21" s="105" t="s">
        <v>84</v>
      </c>
    </row>
    <row r="22" spans="1:7" ht="13.5">
      <c r="A22" s="30">
        <v>1</v>
      </c>
      <c r="B22" s="180" t="s">
        <v>169</v>
      </c>
      <c r="C22" s="9">
        <v>61777</v>
      </c>
      <c r="D22" s="9">
        <v>49579</v>
      </c>
      <c r="E22" s="45">
        <v>106.5</v>
      </c>
      <c r="F22" s="45">
        <f>SUM(C22/D22*100)</f>
        <v>124.60315859537303</v>
      </c>
      <c r="G22" s="107"/>
    </row>
    <row r="23" spans="1:7" ht="13.5">
      <c r="A23" s="30">
        <v>2</v>
      </c>
      <c r="B23" s="180" t="s">
        <v>231</v>
      </c>
      <c r="C23" s="9">
        <v>37300</v>
      </c>
      <c r="D23" s="9">
        <v>34505</v>
      </c>
      <c r="E23" s="45">
        <v>101</v>
      </c>
      <c r="F23" s="45">
        <f aca="true" t="shared" si="0" ref="F23:F32">SUM(C23/D23*100)</f>
        <v>108.10027532241703</v>
      </c>
      <c r="G23" s="107"/>
    </row>
    <row r="24" spans="1:7" ht="13.5" customHeight="1">
      <c r="A24" s="30">
        <v>3</v>
      </c>
      <c r="B24" s="180" t="s">
        <v>171</v>
      </c>
      <c r="C24" s="9">
        <v>32773</v>
      </c>
      <c r="D24" s="9">
        <v>34342</v>
      </c>
      <c r="E24" s="45">
        <v>108.8</v>
      </c>
      <c r="F24" s="45">
        <f t="shared" si="0"/>
        <v>95.43125036398578</v>
      </c>
      <c r="G24" s="107"/>
    </row>
    <row r="25" spans="1:7" ht="13.5">
      <c r="A25" s="30">
        <v>4</v>
      </c>
      <c r="B25" s="180" t="s">
        <v>170</v>
      </c>
      <c r="C25" s="9">
        <v>32559</v>
      </c>
      <c r="D25" s="9">
        <v>29244</v>
      </c>
      <c r="E25" s="45">
        <v>117.1</v>
      </c>
      <c r="F25" s="45">
        <f t="shared" si="0"/>
        <v>111.33565859663521</v>
      </c>
      <c r="G25" s="107"/>
    </row>
    <row r="26" spans="1:7" ht="13.5">
      <c r="A26" s="30">
        <v>5</v>
      </c>
      <c r="B26" s="180" t="s">
        <v>184</v>
      </c>
      <c r="C26" s="9">
        <v>30897</v>
      </c>
      <c r="D26" s="9">
        <v>46917</v>
      </c>
      <c r="E26" s="45">
        <v>83.1</v>
      </c>
      <c r="F26" s="45">
        <f t="shared" si="0"/>
        <v>65.85459428352196</v>
      </c>
      <c r="G26" s="107"/>
    </row>
    <row r="27" spans="1:7" ht="13.5" customHeight="1">
      <c r="A27" s="30">
        <v>6</v>
      </c>
      <c r="B27" s="180" t="s">
        <v>167</v>
      </c>
      <c r="C27" s="9">
        <v>28715</v>
      </c>
      <c r="D27" s="9">
        <v>32124</v>
      </c>
      <c r="E27" s="45">
        <v>97.2</v>
      </c>
      <c r="F27" s="45">
        <f t="shared" si="0"/>
        <v>89.38799651351015</v>
      </c>
      <c r="G27" s="107"/>
    </row>
    <row r="28" spans="1:7" ht="13.5" customHeight="1">
      <c r="A28" s="30">
        <v>7</v>
      </c>
      <c r="B28" s="181" t="s">
        <v>120</v>
      </c>
      <c r="C28" s="9">
        <v>23980</v>
      </c>
      <c r="D28" s="9">
        <v>20225</v>
      </c>
      <c r="E28" s="45">
        <v>93.5</v>
      </c>
      <c r="F28" s="45">
        <f t="shared" si="0"/>
        <v>118.56613102595797</v>
      </c>
      <c r="G28" s="107"/>
    </row>
    <row r="29" spans="1:7" ht="13.5">
      <c r="A29" s="30">
        <v>8</v>
      </c>
      <c r="B29" s="181" t="s">
        <v>185</v>
      </c>
      <c r="C29" s="9">
        <v>16337</v>
      </c>
      <c r="D29" s="9">
        <v>14908</v>
      </c>
      <c r="E29" s="45">
        <v>119.3</v>
      </c>
      <c r="F29" s="45">
        <f t="shared" si="0"/>
        <v>109.58545747249799</v>
      </c>
      <c r="G29" s="107"/>
    </row>
    <row r="30" spans="1:7" ht="13.5">
      <c r="A30" s="30">
        <v>9</v>
      </c>
      <c r="B30" s="181" t="s">
        <v>175</v>
      </c>
      <c r="C30" s="9">
        <v>15619</v>
      </c>
      <c r="D30" s="9">
        <v>18237</v>
      </c>
      <c r="E30" s="45">
        <v>91.9</v>
      </c>
      <c r="F30" s="340">
        <f t="shared" si="0"/>
        <v>85.64456873389264</v>
      </c>
      <c r="G30" s="107"/>
    </row>
    <row r="31" spans="1:7" ht="14.25" thickBot="1">
      <c r="A31" s="119">
        <v>10</v>
      </c>
      <c r="B31" s="181" t="s">
        <v>183</v>
      </c>
      <c r="C31" s="112">
        <v>15300</v>
      </c>
      <c r="D31" s="112">
        <v>16562</v>
      </c>
      <c r="E31" s="113">
        <v>78.4</v>
      </c>
      <c r="F31" s="113">
        <f t="shared" si="0"/>
        <v>92.38014732520227</v>
      </c>
      <c r="G31" s="115"/>
    </row>
    <row r="32" spans="1:7" ht="14.25" thickBot="1">
      <c r="A32" s="91"/>
      <c r="B32" s="92" t="s">
        <v>85</v>
      </c>
      <c r="C32" s="93">
        <v>380698</v>
      </c>
      <c r="D32" s="93">
        <v>376613</v>
      </c>
      <c r="E32" s="96">
        <v>100.2</v>
      </c>
      <c r="F32" s="118">
        <f t="shared" si="0"/>
        <v>101.08466781550291</v>
      </c>
      <c r="G32" s="133">
        <v>57.2</v>
      </c>
    </row>
    <row r="33" spans="5:6" ht="13.5">
      <c r="E33" s="73"/>
      <c r="F33" s="23"/>
    </row>
    <row r="35" spans="5:6" ht="13.5">
      <c r="E35" s="73"/>
      <c r="F35" s="23"/>
    </row>
    <row r="36" spans="5:6" ht="13.5">
      <c r="E36" s="73"/>
      <c r="F36" s="23"/>
    </row>
    <row r="37" spans="5:6" ht="13.5">
      <c r="E37" s="73"/>
      <c r="F37" s="23"/>
    </row>
    <row r="38" spans="5:6" ht="13.5">
      <c r="E38" s="73"/>
      <c r="F38" s="23"/>
    </row>
    <row r="39" spans="5:6" ht="13.5">
      <c r="E39" s="73"/>
      <c r="F39" s="23"/>
    </row>
    <row r="40" spans="5:6" ht="13.5">
      <c r="E40" s="73"/>
      <c r="F40" s="23"/>
    </row>
    <row r="41" spans="5:6" ht="13.5">
      <c r="E41" s="73"/>
      <c r="F41" s="23"/>
    </row>
    <row r="42" spans="5:6" ht="13.5">
      <c r="E42" s="73"/>
      <c r="F42" s="23"/>
    </row>
    <row r="43" spans="5:6" ht="13.5">
      <c r="E43" s="73"/>
      <c r="F43" s="23"/>
    </row>
    <row r="44" ht="13.5">
      <c r="E44" s="1"/>
    </row>
    <row r="52" ht="14.25" thickBot="1"/>
    <row r="53" spans="1:7" ht="13.5">
      <c r="A53" s="103" t="s">
        <v>61</v>
      </c>
      <c r="B53" s="104" t="s">
        <v>62</v>
      </c>
      <c r="C53" s="85" t="s">
        <v>209</v>
      </c>
      <c r="D53" s="85" t="s">
        <v>195</v>
      </c>
      <c r="E53" s="104" t="s">
        <v>55</v>
      </c>
      <c r="F53" s="104" t="s">
        <v>63</v>
      </c>
      <c r="G53" s="105" t="s">
        <v>84</v>
      </c>
    </row>
    <row r="54" spans="1:7" ht="13.5">
      <c r="A54" s="106">
        <v>1</v>
      </c>
      <c r="B54" s="180" t="s">
        <v>121</v>
      </c>
      <c r="C54" s="9">
        <v>18320</v>
      </c>
      <c r="D54" s="9">
        <v>17146</v>
      </c>
      <c r="E54" s="121">
        <v>100.9</v>
      </c>
      <c r="F54" s="45">
        <f>SUM(C54/D54*100)</f>
        <v>106.84707803569347</v>
      </c>
      <c r="G54" s="107"/>
    </row>
    <row r="55" spans="1:7" ht="13.5">
      <c r="A55" s="106">
        <v>2</v>
      </c>
      <c r="B55" s="180" t="s">
        <v>116</v>
      </c>
      <c r="C55" s="9">
        <v>7870</v>
      </c>
      <c r="D55" s="9">
        <v>5583</v>
      </c>
      <c r="E55" s="121">
        <v>104.9</v>
      </c>
      <c r="F55" s="45">
        <f aca="true" t="shared" si="1" ref="F55:F64">SUM(C55/D55*100)</f>
        <v>140.9636396202758</v>
      </c>
      <c r="G55" s="107"/>
    </row>
    <row r="56" spans="1:7" ht="13.5">
      <c r="A56" s="106">
        <v>3</v>
      </c>
      <c r="B56" s="180" t="s">
        <v>170</v>
      </c>
      <c r="C56" s="9">
        <v>3249</v>
      </c>
      <c r="D56" s="9">
        <v>1528</v>
      </c>
      <c r="E56" s="121">
        <v>188.5</v>
      </c>
      <c r="F56" s="45">
        <f t="shared" si="1"/>
        <v>212.630890052356</v>
      </c>
      <c r="G56" s="107"/>
    </row>
    <row r="57" spans="1:8" ht="13.5">
      <c r="A57" s="106">
        <v>4</v>
      </c>
      <c r="B57" s="180" t="s">
        <v>120</v>
      </c>
      <c r="C57" s="9">
        <v>2829</v>
      </c>
      <c r="D57" s="9">
        <v>3863</v>
      </c>
      <c r="E57" s="121">
        <v>98.7</v>
      </c>
      <c r="F57" s="45">
        <f t="shared" si="1"/>
        <v>73.23323841573907</v>
      </c>
      <c r="G57" s="107"/>
      <c r="H57" s="72"/>
    </row>
    <row r="58" spans="1:7" ht="13.5">
      <c r="A58" s="106">
        <v>5</v>
      </c>
      <c r="B58" s="180" t="s">
        <v>167</v>
      </c>
      <c r="C58" s="9">
        <v>2822</v>
      </c>
      <c r="D58" s="9">
        <v>2671</v>
      </c>
      <c r="E58" s="121">
        <v>104.8</v>
      </c>
      <c r="F58" s="45">
        <f t="shared" si="1"/>
        <v>105.6533133657806</v>
      </c>
      <c r="G58" s="107"/>
    </row>
    <row r="59" spans="1:7" ht="13.5">
      <c r="A59" s="106">
        <v>6</v>
      </c>
      <c r="B59" s="181" t="s">
        <v>185</v>
      </c>
      <c r="C59" s="9">
        <v>1801</v>
      </c>
      <c r="D59" s="9">
        <v>1757</v>
      </c>
      <c r="E59" s="121">
        <v>111.4</v>
      </c>
      <c r="F59" s="45">
        <f t="shared" si="1"/>
        <v>102.50426863972682</v>
      </c>
      <c r="G59" s="107"/>
    </row>
    <row r="60" spans="1:7" ht="13.5">
      <c r="A60" s="106">
        <v>7</v>
      </c>
      <c r="B60" s="181" t="s">
        <v>183</v>
      </c>
      <c r="C60" s="9">
        <v>1457</v>
      </c>
      <c r="D60" s="9">
        <v>2248</v>
      </c>
      <c r="E60" s="121">
        <v>107.9</v>
      </c>
      <c r="F60" s="45">
        <f t="shared" si="1"/>
        <v>64.81316725978647</v>
      </c>
      <c r="G60" s="107"/>
    </row>
    <row r="61" spans="1:7" ht="13.5">
      <c r="A61" s="106">
        <v>8</v>
      </c>
      <c r="B61" s="181" t="s">
        <v>182</v>
      </c>
      <c r="C61" s="9">
        <v>987</v>
      </c>
      <c r="D61" s="9">
        <v>1590</v>
      </c>
      <c r="E61" s="121">
        <v>97.3</v>
      </c>
      <c r="F61" s="45">
        <f t="shared" si="1"/>
        <v>62.075471698113205</v>
      </c>
      <c r="G61" s="107"/>
    </row>
    <row r="62" spans="1:7" ht="13.5">
      <c r="A62" s="106">
        <v>9</v>
      </c>
      <c r="B62" s="181" t="s">
        <v>181</v>
      </c>
      <c r="C62" s="9">
        <v>624</v>
      </c>
      <c r="D62" s="9">
        <v>380</v>
      </c>
      <c r="E62" s="121">
        <v>139.3</v>
      </c>
      <c r="F62" s="45">
        <f t="shared" si="1"/>
        <v>164.21052631578948</v>
      </c>
      <c r="G62" s="107"/>
    </row>
    <row r="63" spans="1:7" ht="14.25" thickBot="1">
      <c r="A63" s="108">
        <v>10</v>
      </c>
      <c r="B63" s="182" t="s">
        <v>171</v>
      </c>
      <c r="C63" s="109">
        <v>506</v>
      </c>
      <c r="D63" s="109">
        <v>1296</v>
      </c>
      <c r="E63" s="122">
        <v>77.1</v>
      </c>
      <c r="F63" s="45">
        <f t="shared" si="1"/>
        <v>39.04320987654321</v>
      </c>
      <c r="G63" s="110"/>
    </row>
    <row r="64" spans="1:7" ht="14.25" thickBot="1">
      <c r="A64" s="91"/>
      <c r="B64" s="92" t="s">
        <v>81</v>
      </c>
      <c r="C64" s="93">
        <v>43026</v>
      </c>
      <c r="D64" s="93">
        <v>40846</v>
      </c>
      <c r="E64" s="94">
        <v>106.6</v>
      </c>
      <c r="F64" s="118">
        <f t="shared" si="1"/>
        <v>105.33711991382265</v>
      </c>
      <c r="G64" s="133">
        <v>182.6</v>
      </c>
    </row>
    <row r="67" spans="5:6" ht="13.5">
      <c r="E67" s="73"/>
      <c r="F67" s="73"/>
    </row>
    <row r="68" spans="5:6" ht="13.5">
      <c r="E68" s="73"/>
      <c r="F68" s="73"/>
    </row>
    <row r="69" spans="5:6" ht="13.5">
      <c r="E69" s="73"/>
      <c r="F69" s="73"/>
    </row>
    <row r="70" spans="5:6" ht="13.5">
      <c r="E70" s="73"/>
      <c r="F70" s="73"/>
    </row>
    <row r="71" spans="5:6" ht="13.5">
      <c r="E71" s="73"/>
      <c r="F71" s="73"/>
    </row>
    <row r="72" spans="5:6" ht="13.5">
      <c r="E72" s="73"/>
      <c r="F72" s="73"/>
    </row>
    <row r="73" spans="5:6" ht="13.5">
      <c r="E73" s="73"/>
      <c r="F73" s="73"/>
    </row>
    <row r="74" spans="5:6" ht="13.5">
      <c r="E74" s="73"/>
      <c r="F74" s="73"/>
    </row>
    <row r="75" spans="5:6" ht="13.5">
      <c r="E75" s="73"/>
      <c r="F75" s="73"/>
    </row>
    <row r="76" spans="5:6" ht="13.5">
      <c r="E76" s="73"/>
      <c r="F76" s="73"/>
    </row>
    <row r="77" spans="5:6" ht="13.5">
      <c r="E77" s="1"/>
      <c r="F77" s="73"/>
    </row>
    <row r="78" spans="5:6" ht="13.5">
      <c r="E78" s="1"/>
      <c r="F78" s="73"/>
    </row>
    <row r="79" spans="5:6" ht="13.5">
      <c r="E79" s="1"/>
      <c r="F79" s="73"/>
    </row>
    <row r="80" spans="5:6" ht="13.5">
      <c r="E80" s="1"/>
      <c r="F80" s="73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3" t="s">
        <v>61</v>
      </c>
      <c r="B20" s="104" t="s">
        <v>62</v>
      </c>
      <c r="C20" s="85" t="s">
        <v>209</v>
      </c>
      <c r="D20" s="85" t="s">
        <v>195</v>
      </c>
      <c r="E20" s="104" t="s">
        <v>55</v>
      </c>
      <c r="F20" s="104" t="s">
        <v>63</v>
      </c>
      <c r="G20" s="105" t="s">
        <v>84</v>
      </c>
    </row>
    <row r="21" spans="1:7" ht="13.5">
      <c r="A21" s="106">
        <v>1</v>
      </c>
      <c r="B21" s="180" t="s">
        <v>123</v>
      </c>
      <c r="C21" s="9">
        <v>49796</v>
      </c>
      <c r="D21" s="9">
        <v>43119</v>
      </c>
      <c r="E21" s="121">
        <v>112</v>
      </c>
      <c r="F21" s="45">
        <f aca="true" t="shared" si="0" ref="F21:F31">SUM(C21/D21*100)</f>
        <v>115.48505299288017</v>
      </c>
      <c r="G21" s="107"/>
    </row>
    <row r="22" spans="1:7" ht="13.5">
      <c r="A22" s="106">
        <v>2</v>
      </c>
      <c r="B22" s="180" t="s">
        <v>78</v>
      </c>
      <c r="C22" s="9">
        <v>12924</v>
      </c>
      <c r="D22" s="9">
        <v>18043</v>
      </c>
      <c r="E22" s="121">
        <v>82</v>
      </c>
      <c r="F22" s="45">
        <f t="shared" si="0"/>
        <v>71.62888654880008</v>
      </c>
      <c r="G22" s="107"/>
    </row>
    <row r="23" spans="1:7" ht="13.5" customHeight="1">
      <c r="A23" s="106">
        <v>3</v>
      </c>
      <c r="B23" s="181" t="s">
        <v>185</v>
      </c>
      <c r="C23" s="9">
        <v>8851</v>
      </c>
      <c r="D23" s="9">
        <v>9346</v>
      </c>
      <c r="E23" s="121">
        <v>94.2</v>
      </c>
      <c r="F23" s="45">
        <f t="shared" si="0"/>
        <v>94.70361652043655</v>
      </c>
      <c r="G23" s="107"/>
    </row>
    <row r="24" spans="1:7" ht="13.5" customHeight="1">
      <c r="A24" s="106">
        <v>4</v>
      </c>
      <c r="B24" s="181" t="s">
        <v>173</v>
      </c>
      <c r="C24" s="9">
        <v>7380</v>
      </c>
      <c r="D24" s="9">
        <v>7906</v>
      </c>
      <c r="E24" s="121">
        <v>92.7</v>
      </c>
      <c r="F24" s="45">
        <f t="shared" si="0"/>
        <v>93.34682519605363</v>
      </c>
      <c r="G24" s="107"/>
    </row>
    <row r="25" spans="1:7" ht="13.5" customHeight="1">
      <c r="A25" s="106">
        <v>5</v>
      </c>
      <c r="B25" s="181" t="s">
        <v>174</v>
      </c>
      <c r="C25" s="9">
        <v>7348</v>
      </c>
      <c r="D25" s="9">
        <v>9642</v>
      </c>
      <c r="E25" s="121">
        <v>110.5</v>
      </c>
      <c r="F25" s="45">
        <f t="shared" si="0"/>
        <v>76.20825554864136</v>
      </c>
      <c r="G25" s="107"/>
    </row>
    <row r="26" spans="1:7" ht="13.5" customHeight="1">
      <c r="A26" s="106">
        <v>6</v>
      </c>
      <c r="B26" s="181" t="s">
        <v>175</v>
      </c>
      <c r="C26" s="9">
        <v>6946</v>
      </c>
      <c r="D26" s="9">
        <v>5853</v>
      </c>
      <c r="E26" s="121">
        <v>103.7</v>
      </c>
      <c r="F26" s="45">
        <f t="shared" si="0"/>
        <v>118.67418417905348</v>
      </c>
      <c r="G26" s="107"/>
    </row>
    <row r="27" spans="1:7" ht="13.5" customHeight="1">
      <c r="A27" s="106">
        <v>7</v>
      </c>
      <c r="B27" s="181" t="s">
        <v>228</v>
      </c>
      <c r="C27" s="9">
        <v>6901</v>
      </c>
      <c r="D27" s="9">
        <v>4176</v>
      </c>
      <c r="E27" s="121">
        <v>109.6</v>
      </c>
      <c r="F27" s="45">
        <f t="shared" si="0"/>
        <v>165.25383141762453</v>
      </c>
      <c r="G27" s="107"/>
    </row>
    <row r="28" spans="1:7" ht="13.5" customHeight="1">
      <c r="A28" s="106">
        <v>8</v>
      </c>
      <c r="B28" s="181" t="s">
        <v>120</v>
      </c>
      <c r="C28" s="9">
        <v>5980</v>
      </c>
      <c r="D28" s="9">
        <v>6104</v>
      </c>
      <c r="E28" s="121">
        <v>99.5</v>
      </c>
      <c r="F28" s="45">
        <f t="shared" si="0"/>
        <v>97.96854521625164</v>
      </c>
      <c r="G28" s="107"/>
    </row>
    <row r="29" spans="1:7" ht="13.5" customHeight="1">
      <c r="A29" s="106">
        <v>9</v>
      </c>
      <c r="B29" s="181" t="s">
        <v>182</v>
      </c>
      <c r="C29" s="112">
        <v>4366</v>
      </c>
      <c r="D29" s="112">
        <v>5984</v>
      </c>
      <c r="E29" s="124">
        <v>103.5</v>
      </c>
      <c r="F29" s="45">
        <f t="shared" si="0"/>
        <v>72.96122994652407</v>
      </c>
      <c r="G29" s="107"/>
    </row>
    <row r="30" spans="1:7" ht="13.5" customHeight="1" thickBot="1">
      <c r="A30" s="111">
        <v>10</v>
      </c>
      <c r="B30" s="181" t="s">
        <v>239</v>
      </c>
      <c r="C30" s="112">
        <v>3041</v>
      </c>
      <c r="D30" s="112">
        <v>118</v>
      </c>
      <c r="E30" s="124">
        <v>137.9</v>
      </c>
      <c r="F30" s="113">
        <f t="shared" si="0"/>
        <v>2577.1186440677966</v>
      </c>
      <c r="G30" s="115"/>
    </row>
    <row r="31" spans="1:7" ht="13.5" customHeight="1" thickBot="1">
      <c r="A31" s="91"/>
      <c r="B31" s="92" t="s">
        <v>87</v>
      </c>
      <c r="C31" s="93">
        <v>130870</v>
      </c>
      <c r="D31" s="93">
        <v>132059</v>
      </c>
      <c r="E31" s="94">
        <v>101.4</v>
      </c>
      <c r="F31" s="118">
        <f t="shared" si="0"/>
        <v>99.09964485570843</v>
      </c>
      <c r="G31" s="120">
        <v>101.3</v>
      </c>
    </row>
    <row r="32" ht="13.5" customHeight="1"/>
    <row r="33" ht="13.5" customHeight="1">
      <c r="G33" s="59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3" t="s">
        <v>61</v>
      </c>
      <c r="B53" s="104" t="s">
        <v>62</v>
      </c>
      <c r="C53" s="85" t="s">
        <v>209</v>
      </c>
      <c r="D53" s="85" t="s">
        <v>195</v>
      </c>
      <c r="E53" s="104" t="s">
        <v>55</v>
      </c>
      <c r="F53" s="104" t="s">
        <v>63</v>
      </c>
      <c r="G53" s="105" t="s">
        <v>86</v>
      </c>
    </row>
    <row r="54" spans="1:7" ht="13.5">
      <c r="A54" s="106">
        <v>1</v>
      </c>
      <c r="B54" s="180" t="s">
        <v>172</v>
      </c>
      <c r="C54" s="6">
        <v>61552</v>
      </c>
      <c r="D54" s="9">
        <v>29769</v>
      </c>
      <c r="E54" s="45">
        <v>95.6</v>
      </c>
      <c r="F54" s="45">
        <f aca="true" t="shared" si="1" ref="F54:F64">SUM(C54/D54*100)</f>
        <v>206.76542712217406</v>
      </c>
      <c r="G54" s="107"/>
    </row>
    <row r="55" spans="1:7" ht="13.5">
      <c r="A55" s="106">
        <v>2</v>
      </c>
      <c r="B55" s="180" t="s">
        <v>120</v>
      </c>
      <c r="C55" s="6">
        <v>29246</v>
      </c>
      <c r="D55" s="9">
        <v>23919</v>
      </c>
      <c r="E55" s="45">
        <v>100.1</v>
      </c>
      <c r="F55" s="45">
        <f t="shared" si="1"/>
        <v>122.27099795141937</v>
      </c>
      <c r="G55" s="107"/>
    </row>
    <row r="56" spans="1:7" ht="13.5">
      <c r="A56" s="106">
        <v>3</v>
      </c>
      <c r="B56" s="7" t="s">
        <v>177</v>
      </c>
      <c r="C56" s="6">
        <v>28860</v>
      </c>
      <c r="D56" s="9">
        <v>17760</v>
      </c>
      <c r="E56" s="45">
        <v>106.1</v>
      </c>
      <c r="F56" s="45">
        <f t="shared" si="1"/>
        <v>162.5</v>
      </c>
      <c r="G56" s="107"/>
    </row>
    <row r="57" spans="1:7" ht="13.5">
      <c r="A57" s="106">
        <v>4</v>
      </c>
      <c r="B57" s="7" t="s">
        <v>167</v>
      </c>
      <c r="C57" s="6">
        <v>25167</v>
      </c>
      <c r="D57" s="9">
        <v>23021</v>
      </c>
      <c r="E57" s="45">
        <v>100.6</v>
      </c>
      <c r="F57" s="45">
        <f t="shared" si="1"/>
        <v>109.32192346118761</v>
      </c>
      <c r="G57" s="107"/>
    </row>
    <row r="58" spans="1:7" ht="13.5">
      <c r="A58" s="106">
        <v>5</v>
      </c>
      <c r="B58" s="181" t="s">
        <v>186</v>
      </c>
      <c r="C58" s="6">
        <v>16216</v>
      </c>
      <c r="D58" s="9">
        <v>22538</v>
      </c>
      <c r="E58" s="45">
        <v>103.5</v>
      </c>
      <c r="F58" s="45">
        <f t="shared" si="1"/>
        <v>71.94959623746561</v>
      </c>
      <c r="G58" s="107"/>
    </row>
    <row r="59" spans="1:7" ht="13.5">
      <c r="A59" s="106">
        <v>6</v>
      </c>
      <c r="B59" s="181" t="s">
        <v>170</v>
      </c>
      <c r="C59" s="6">
        <v>14964</v>
      </c>
      <c r="D59" s="9">
        <v>8975</v>
      </c>
      <c r="E59" s="45">
        <v>156.7</v>
      </c>
      <c r="F59" s="45">
        <f t="shared" si="1"/>
        <v>166.72980501392757</v>
      </c>
      <c r="G59" s="107"/>
    </row>
    <row r="60" spans="1:7" ht="13.5">
      <c r="A60" s="106">
        <v>7</v>
      </c>
      <c r="B60" s="181" t="s">
        <v>183</v>
      </c>
      <c r="C60" s="6">
        <v>12803</v>
      </c>
      <c r="D60" s="9">
        <v>12047</v>
      </c>
      <c r="E60" s="45">
        <v>99.3</v>
      </c>
      <c r="F60" s="45">
        <f t="shared" si="1"/>
        <v>106.2754212667054</v>
      </c>
      <c r="G60" s="107"/>
    </row>
    <row r="61" spans="1:7" ht="13.5">
      <c r="A61" s="106">
        <v>8</v>
      </c>
      <c r="B61" s="181" t="s">
        <v>176</v>
      </c>
      <c r="C61" s="6">
        <v>12588</v>
      </c>
      <c r="D61" s="9">
        <v>13337</v>
      </c>
      <c r="E61" s="45">
        <v>96.6</v>
      </c>
      <c r="F61" s="45">
        <f t="shared" si="1"/>
        <v>94.38404438779335</v>
      </c>
      <c r="G61" s="107"/>
    </row>
    <row r="62" spans="1:7" ht="13.5">
      <c r="A62" s="106">
        <v>9</v>
      </c>
      <c r="B62" s="181" t="s">
        <v>174</v>
      </c>
      <c r="C62" s="123">
        <v>12357</v>
      </c>
      <c r="D62" s="112">
        <v>11361</v>
      </c>
      <c r="E62" s="113">
        <v>104.7</v>
      </c>
      <c r="F62" s="45">
        <f t="shared" si="1"/>
        <v>108.76683390546606</v>
      </c>
      <c r="G62" s="107"/>
    </row>
    <row r="63" spans="1:7" ht="14.25" thickBot="1">
      <c r="A63" s="111">
        <v>10</v>
      </c>
      <c r="B63" s="181" t="s">
        <v>207</v>
      </c>
      <c r="C63" s="123">
        <v>12016</v>
      </c>
      <c r="D63" s="112">
        <v>6769</v>
      </c>
      <c r="E63" s="113">
        <v>95.2</v>
      </c>
      <c r="F63" s="113">
        <f t="shared" si="1"/>
        <v>177.51514256167823</v>
      </c>
      <c r="G63" s="115"/>
    </row>
    <row r="64" spans="1:7" ht="14.25" thickBot="1">
      <c r="A64" s="91"/>
      <c r="B64" s="92" t="s">
        <v>83</v>
      </c>
      <c r="C64" s="93">
        <v>274191</v>
      </c>
      <c r="D64" s="93">
        <v>219535</v>
      </c>
      <c r="E64" s="96">
        <v>102.2</v>
      </c>
      <c r="F64" s="118">
        <f t="shared" si="1"/>
        <v>124.89625799986335</v>
      </c>
      <c r="G64" s="133">
        <v>54.6</v>
      </c>
    </row>
    <row r="68" ht="13.5">
      <c r="I68" s="23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6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5" ht="12.75" customHeight="1"/>
    <row r="16" spans="1:14" ht="10.5" customHeight="1">
      <c r="A16" s="16"/>
      <c r="B16" s="251" t="s">
        <v>141</v>
      </c>
      <c r="C16" s="251" t="s">
        <v>142</v>
      </c>
      <c r="D16" s="251" t="s">
        <v>143</v>
      </c>
      <c r="E16" s="251" t="s">
        <v>127</v>
      </c>
      <c r="F16" s="251" t="s">
        <v>128</v>
      </c>
      <c r="G16" s="251" t="s">
        <v>129</v>
      </c>
      <c r="H16" s="251" t="s">
        <v>130</v>
      </c>
      <c r="I16" s="251" t="s">
        <v>131</v>
      </c>
      <c r="J16" s="251" t="s">
        <v>132</v>
      </c>
      <c r="K16" s="251" t="s">
        <v>133</v>
      </c>
      <c r="L16" s="251" t="s">
        <v>134</v>
      </c>
      <c r="M16" s="251" t="s">
        <v>135</v>
      </c>
      <c r="N16" s="1"/>
    </row>
    <row r="17" spans="1:27" ht="10.5" customHeight="1">
      <c r="A17" s="10" t="s">
        <v>222</v>
      </c>
      <c r="B17" s="248">
        <v>92.9</v>
      </c>
      <c r="C17" s="248">
        <v>77.4</v>
      </c>
      <c r="D17" s="248">
        <v>75.4</v>
      </c>
      <c r="E17" s="248">
        <v>75.8</v>
      </c>
      <c r="F17" s="248">
        <v>74.4</v>
      </c>
      <c r="G17" s="248">
        <v>77.7</v>
      </c>
      <c r="H17" s="248">
        <v>80.3</v>
      </c>
      <c r="I17" s="248">
        <v>77.2</v>
      </c>
      <c r="J17" s="248">
        <v>77.5</v>
      </c>
      <c r="K17" s="248">
        <v>77.1</v>
      </c>
      <c r="L17" s="248">
        <v>73.5</v>
      </c>
      <c r="M17" s="248">
        <v>66.6</v>
      </c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"/>
      <c r="AA17" s="1"/>
    </row>
    <row r="18" spans="1:27" ht="10.5" customHeight="1">
      <c r="A18" s="10" t="s">
        <v>193</v>
      </c>
      <c r="B18" s="248">
        <v>67.1</v>
      </c>
      <c r="C18" s="248">
        <v>69</v>
      </c>
      <c r="D18" s="248">
        <v>71.2</v>
      </c>
      <c r="E18" s="248">
        <v>73.2</v>
      </c>
      <c r="F18" s="248">
        <v>72</v>
      </c>
      <c r="G18" s="248">
        <v>72.6</v>
      </c>
      <c r="H18" s="248">
        <v>78.1</v>
      </c>
      <c r="I18" s="248">
        <v>80</v>
      </c>
      <c r="J18" s="248">
        <v>75.3</v>
      </c>
      <c r="K18" s="248">
        <v>77.7</v>
      </c>
      <c r="L18" s="248">
        <v>79.8</v>
      </c>
      <c r="M18" s="248">
        <v>73.4</v>
      </c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1"/>
      <c r="AA18" s="1"/>
    </row>
    <row r="19" spans="1:27" ht="10.5" customHeight="1">
      <c r="A19" s="10" t="s">
        <v>223</v>
      </c>
      <c r="B19" s="248">
        <v>71.6</v>
      </c>
      <c r="C19" s="248">
        <v>76.8</v>
      </c>
      <c r="D19" s="248">
        <v>80.9</v>
      </c>
      <c r="E19" s="248">
        <v>79.2</v>
      </c>
      <c r="F19" s="248">
        <v>79.8</v>
      </c>
      <c r="G19" s="248">
        <v>79.2</v>
      </c>
      <c r="H19" s="248">
        <v>80.8</v>
      </c>
      <c r="I19" s="248">
        <v>83.9</v>
      </c>
      <c r="J19" s="248">
        <v>84.2</v>
      </c>
      <c r="K19" s="248">
        <v>84.4</v>
      </c>
      <c r="L19" s="248">
        <v>83.6</v>
      </c>
      <c r="M19" s="248">
        <v>71.9</v>
      </c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1"/>
      <c r="AA19" s="1"/>
    </row>
    <row r="20" spans="1:27" ht="10.5" customHeight="1">
      <c r="A20" s="10" t="s">
        <v>195</v>
      </c>
      <c r="B20" s="248">
        <v>69.7</v>
      </c>
      <c r="C20" s="248">
        <v>79.8</v>
      </c>
      <c r="D20" s="248">
        <v>89.3</v>
      </c>
      <c r="E20" s="248">
        <v>81</v>
      </c>
      <c r="F20" s="248">
        <v>78.7</v>
      </c>
      <c r="G20" s="248">
        <v>80.2</v>
      </c>
      <c r="H20" s="248">
        <v>77.6</v>
      </c>
      <c r="I20" s="248">
        <v>73.1</v>
      </c>
      <c r="J20" s="248">
        <v>78.4</v>
      </c>
      <c r="K20" s="248">
        <v>82.3</v>
      </c>
      <c r="L20" s="248">
        <v>77.4</v>
      </c>
      <c r="M20" s="248">
        <v>68.1</v>
      </c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1"/>
      <c r="AA20" s="1"/>
    </row>
    <row r="21" spans="1:27" ht="10.5" customHeight="1">
      <c r="A21" s="10" t="s">
        <v>209</v>
      </c>
      <c r="B21" s="248">
        <v>71.8</v>
      </c>
      <c r="C21" s="248">
        <v>92</v>
      </c>
      <c r="D21" s="248">
        <v>88.9</v>
      </c>
      <c r="E21" s="248">
        <v>80.5</v>
      </c>
      <c r="F21" s="248">
        <v>76.9</v>
      </c>
      <c r="G21" s="248">
        <v>79.8</v>
      </c>
      <c r="H21" s="248"/>
      <c r="I21" s="248"/>
      <c r="J21" s="248"/>
      <c r="K21" s="248"/>
      <c r="L21" s="248"/>
      <c r="M21" s="248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1"/>
      <c r="AA21" s="1"/>
    </row>
    <row r="22" spans="2:27" ht="12.7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1"/>
      <c r="AA22" s="1"/>
    </row>
    <row r="23" spans="14:27" ht="9.75" customHeight="1"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1"/>
      <c r="AA23" s="1"/>
    </row>
    <row r="24" spans="1:13" ht="13.5">
      <c r="A24" s="255"/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</row>
    <row r="28" ht="13.5">
      <c r="O28" s="256"/>
    </row>
    <row r="33" ht="13.5">
      <c r="M33" s="59"/>
    </row>
    <row r="38" ht="9.75" customHeight="1"/>
    <row r="39" ht="9.75" customHeight="1"/>
    <row r="40" ht="3" customHeight="1"/>
    <row r="41" spans="1:26" ht="13.5">
      <c r="A41" s="10"/>
      <c r="B41" s="251" t="s">
        <v>141</v>
      </c>
      <c r="C41" s="251" t="s">
        <v>142</v>
      </c>
      <c r="D41" s="251" t="s">
        <v>143</v>
      </c>
      <c r="E41" s="251" t="s">
        <v>127</v>
      </c>
      <c r="F41" s="251" t="s">
        <v>128</v>
      </c>
      <c r="G41" s="251" t="s">
        <v>129</v>
      </c>
      <c r="H41" s="251" t="s">
        <v>130</v>
      </c>
      <c r="I41" s="251" t="s">
        <v>131</v>
      </c>
      <c r="J41" s="251" t="s">
        <v>132</v>
      </c>
      <c r="K41" s="251" t="s">
        <v>133</v>
      </c>
      <c r="L41" s="251" t="s">
        <v>134</v>
      </c>
      <c r="M41" s="251" t="s">
        <v>135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222</v>
      </c>
      <c r="B42" s="257">
        <v>109.6</v>
      </c>
      <c r="C42" s="257">
        <v>91.7</v>
      </c>
      <c r="D42" s="257">
        <v>85.7</v>
      </c>
      <c r="E42" s="257">
        <v>88.7</v>
      </c>
      <c r="F42" s="257">
        <v>89.8</v>
      </c>
      <c r="G42" s="257">
        <v>91.4</v>
      </c>
      <c r="H42" s="257">
        <v>87.6</v>
      </c>
      <c r="I42" s="257">
        <v>85.8</v>
      </c>
      <c r="J42" s="257">
        <v>84.7</v>
      </c>
      <c r="K42" s="257">
        <v>90.7</v>
      </c>
      <c r="L42" s="257">
        <v>91.4</v>
      </c>
      <c r="M42" s="257">
        <v>87.4</v>
      </c>
      <c r="N42" s="2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</row>
    <row r="43" spans="1:26" ht="10.5" customHeight="1">
      <c r="A43" s="10" t="s">
        <v>193</v>
      </c>
      <c r="B43" s="257">
        <v>91.1</v>
      </c>
      <c r="C43" s="257">
        <v>91.1</v>
      </c>
      <c r="D43" s="257">
        <v>91.1</v>
      </c>
      <c r="E43" s="257">
        <v>90.6</v>
      </c>
      <c r="F43" s="257">
        <v>95.7</v>
      </c>
      <c r="G43" s="257">
        <v>90</v>
      </c>
      <c r="H43" s="257">
        <v>92.4</v>
      </c>
      <c r="I43" s="257">
        <v>93.7</v>
      </c>
      <c r="J43" s="257">
        <v>85.5</v>
      </c>
      <c r="K43" s="257">
        <v>88.9</v>
      </c>
      <c r="L43" s="257">
        <v>90.9</v>
      </c>
      <c r="M43" s="257">
        <v>84</v>
      </c>
      <c r="N43" s="25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</row>
    <row r="44" spans="1:26" ht="10.5" customHeight="1">
      <c r="A44" s="10" t="s">
        <v>223</v>
      </c>
      <c r="B44" s="257">
        <v>85.3</v>
      </c>
      <c r="C44" s="257">
        <v>84.2</v>
      </c>
      <c r="D44" s="257">
        <v>80.9</v>
      </c>
      <c r="E44" s="257">
        <v>82.2</v>
      </c>
      <c r="F44" s="257">
        <v>91.4</v>
      </c>
      <c r="G44" s="257">
        <v>87.2</v>
      </c>
      <c r="H44" s="257">
        <v>87.8</v>
      </c>
      <c r="I44" s="257">
        <v>91</v>
      </c>
      <c r="J44" s="257">
        <v>92.4</v>
      </c>
      <c r="K44" s="257">
        <v>97</v>
      </c>
      <c r="L44" s="257">
        <v>97.1</v>
      </c>
      <c r="M44" s="257">
        <v>90.7</v>
      </c>
      <c r="N44" s="25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</row>
    <row r="45" spans="1:26" ht="10.5" customHeight="1">
      <c r="A45" s="10" t="s">
        <v>195</v>
      </c>
      <c r="B45" s="257">
        <v>92.5</v>
      </c>
      <c r="C45" s="257">
        <v>96.7</v>
      </c>
      <c r="D45" s="257">
        <v>92.6</v>
      </c>
      <c r="E45" s="257">
        <v>92.4</v>
      </c>
      <c r="F45" s="257">
        <v>90.8</v>
      </c>
      <c r="G45" s="257">
        <v>92.9</v>
      </c>
      <c r="H45" s="257">
        <v>91.7</v>
      </c>
      <c r="I45" s="257">
        <v>90</v>
      </c>
      <c r="J45" s="257">
        <v>88.2</v>
      </c>
      <c r="K45" s="257">
        <v>92.5</v>
      </c>
      <c r="L45" s="257">
        <v>92.9</v>
      </c>
      <c r="M45" s="257">
        <v>85.8</v>
      </c>
      <c r="N45" s="25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</row>
    <row r="46" spans="1:26" ht="10.5" customHeight="1">
      <c r="A46" s="10" t="s">
        <v>209</v>
      </c>
      <c r="B46" s="257">
        <v>90.1</v>
      </c>
      <c r="C46" s="257">
        <v>96.7</v>
      </c>
      <c r="D46" s="257">
        <v>102.8</v>
      </c>
      <c r="E46" s="257">
        <v>96.6</v>
      </c>
      <c r="F46" s="257">
        <v>101</v>
      </c>
      <c r="G46" s="257">
        <v>96.2</v>
      </c>
      <c r="H46" s="257"/>
      <c r="I46" s="257"/>
      <c r="J46" s="257"/>
      <c r="K46" s="257"/>
      <c r="L46" s="257"/>
      <c r="M46" s="257"/>
      <c r="N46" s="25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</row>
    <row r="47" spans="14:26" ht="10.5" customHeight="1">
      <c r="N47" s="25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</row>
    <row r="48" spans="14:26" ht="10.5" customHeight="1">
      <c r="N48" s="25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51" t="s">
        <v>141</v>
      </c>
      <c r="C65" s="251" t="s">
        <v>142</v>
      </c>
      <c r="D65" s="251" t="s">
        <v>143</v>
      </c>
      <c r="E65" s="251" t="s">
        <v>127</v>
      </c>
      <c r="F65" s="251" t="s">
        <v>128</v>
      </c>
      <c r="G65" s="251" t="s">
        <v>129</v>
      </c>
      <c r="H65" s="251" t="s">
        <v>130</v>
      </c>
      <c r="I65" s="251" t="s">
        <v>131</v>
      </c>
      <c r="J65" s="251" t="s">
        <v>132</v>
      </c>
      <c r="K65" s="251" t="s">
        <v>133</v>
      </c>
      <c r="L65" s="251" t="s">
        <v>134</v>
      </c>
      <c r="M65" s="251" t="s">
        <v>135</v>
      </c>
    </row>
    <row r="66" spans="1:26" ht="10.5" customHeight="1">
      <c r="A66" s="10" t="s">
        <v>222</v>
      </c>
      <c r="B66" s="248">
        <v>83.6</v>
      </c>
      <c r="C66" s="248">
        <v>85.7</v>
      </c>
      <c r="D66" s="248">
        <v>88.4</v>
      </c>
      <c r="E66" s="248">
        <v>85.2</v>
      </c>
      <c r="F66" s="248">
        <v>82.7</v>
      </c>
      <c r="G66" s="248">
        <v>84.9</v>
      </c>
      <c r="H66" s="248">
        <v>91.8</v>
      </c>
      <c r="I66" s="248">
        <v>90.1</v>
      </c>
      <c r="J66" s="248">
        <v>91.5</v>
      </c>
      <c r="K66" s="248">
        <v>84.5</v>
      </c>
      <c r="L66" s="248">
        <v>80.3</v>
      </c>
      <c r="M66" s="248">
        <v>76.7</v>
      </c>
      <c r="N66" s="2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</row>
    <row r="67" spans="1:26" ht="10.5" customHeight="1">
      <c r="A67" s="10" t="s">
        <v>193</v>
      </c>
      <c r="B67" s="248">
        <v>73.1</v>
      </c>
      <c r="C67" s="248">
        <v>75.7</v>
      </c>
      <c r="D67" s="248">
        <v>78.1</v>
      </c>
      <c r="E67" s="248">
        <v>80.8</v>
      </c>
      <c r="F67" s="248">
        <v>74.5</v>
      </c>
      <c r="G67" s="248">
        <v>81.3</v>
      </c>
      <c r="H67" s="248">
        <v>84.2</v>
      </c>
      <c r="I67" s="248">
        <v>85.2</v>
      </c>
      <c r="J67" s="248">
        <v>88.5</v>
      </c>
      <c r="K67" s="248">
        <v>87.1</v>
      </c>
      <c r="L67" s="248">
        <v>87.6</v>
      </c>
      <c r="M67" s="248">
        <v>87.8</v>
      </c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0.5" customHeight="1">
      <c r="A68" s="10" t="s">
        <v>223</v>
      </c>
      <c r="B68" s="248">
        <v>83.9</v>
      </c>
      <c r="C68" s="248">
        <v>91.2</v>
      </c>
      <c r="D68" s="248">
        <v>100</v>
      </c>
      <c r="E68" s="248">
        <v>96.4</v>
      </c>
      <c r="F68" s="248">
        <v>86.6</v>
      </c>
      <c r="G68" s="248">
        <v>91.1</v>
      </c>
      <c r="H68" s="248">
        <v>92</v>
      </c>
      <c r="I68" s="248">
        <v>92.1</v>
      </c>
      <c r="J68" s="248">
        <v>91.1</v>
      </c>
      <c r="K68" s="248">
        <v>86.7</v>
      </c>
      <c r="L68" s="248">
        <v>86.1</v>
      </c>
      <c r="M68" s="248">
        <v>80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0.5" customHeight="1">
      <c r="A69" s="10" t="s">
        <v>195</v>
      </c>
      <c r="B69" s="248">
        <v>75.1</v>
      </c>
      <c r="C69" s="248">
        <v>82.1</v>
      </c>
      <c r="D69" s="248">
        <v>96.7</v>
      </c>
      <c r="E69" s="248">
        <v>87.7</v>
      </c>
      <c r="F69" s="248">
        <v>86.9</v>
      </c>
      <c r="G69" s="248">
        <v>86.2</v>
      </c>
      <c r="H69" s="248">
        <v>84.7</v>
      </c>
      <c r="I69" s="248">
        <v>81.4</v>
      </c>
      <c r="J69" s="248">
        <v>89</v>
      </c>
      <c r="K69" s="248">
        <v>88.7</v>
      </c>
      <c r="L69" s="248">
        <v>83.3</v>
      </c>
      <c r="M69" s="248">
        <v>80.2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0.5" customHeight="1">
      <c r="A70" s="10" t="s">
        <v>209</v>
      </c>
      <c r="B70" s="248">
        <v>79.3</v>
      </c>
      <c r="C70" s="248">
        <v>95</v>
      </c>
      <c r="D70" s="248">
        <v>86</v>
      </c>
      <c r="E70" s="248">
        <v>83.8</v>
      </c>
      <c r="F70" s="248">
        <v>75.7</v>
      </c>
      <c r="G70" s="248">
        <v>83.4</v>
      </c>
      <c r="H70" s="248"/>
      <c r="I70" s="248"/>
      <c r="J70" s="248"/>
      <c r="K70" s="248"/>
      <c r="L70" s="248"/>
      <c r="M70" s="248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2:26" ht="10.5" customHeight="1">
      <c r="B71" s="254"/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2:26" ht="9" customHeight="1">
      <c r="B72" s="254"/>
      <c r="C72" s="254"/>
      <c r="D72" s="254"/>
      <c r="E72" s="254"/>
      <c r="F72" s="254"/>
      <c r="G72" s="258"/>
      <c r="H72" s="254"/>
      <c r="I72" s="254"/>
      <c r="J72" s="254"/>
      <c r="K72" s="254"/>
      <c r="L72" s="254"/>
      <c r="M72" s="254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2:13" ht="13.5">
      <c r="B73" s="254"/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55" customWidth="1"/>
    <col min="25" max="26" width="7.625" style="0" customWidth="1"/>
  </cols>
  <sheetData>
    <row r="1" spans="1:29" ht="13.5">
      <c r="A1" s="25"/>
      <c r="B1" s="259"/>
      <c r="C1" s="242"/>
      <c r="D1" s="242"/>
      <c r="E1" s="242"/>
      <c r="F1" s="242"/>
      <c r="G1" s="242"/>
      <c r="H1" s="242"/>
      <c r="I1" s="242"/>
      <c r="J1" s="1"/>
      <c r="L1" s="66"/>
      <c r="M1" s="65"/>
      <c r="N1" s="66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1"/>
      <c r="AB1" s="1"/>
      <c r="AC1" s="1"/>
    </row>
    <row r="2" spans="1:29" ht="13.5">
      <c r="A2" s="25"/>
      <c r="B2" s="242"/>
      <c r="C2" s="242"/>
      <c r="D2" s="242"/>
      <c r="E2" s="242"/>
      <c r="F2" s="242"/>
      <c r="G2" s="242"/>
      <c r="H2" s="242"/>
      <c r="I2" s="242"/>
      <c r="J2" s="1"/>
      <c r="L2" s="66"/>
      <c r="M2" s="260"/>
      <c r="N2" s="66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1"/>
      <c r="AB2" s="1"/>
      <c r="AC2" s="1"/>
    </row>
    <row r="3" spans="1:29" ht="13.5">
      <c r="A3" s="25"/>
      <c r="B3" s="242"/>
      <c r="C3" s="242"/>
      <c r="D3" s="242"/>
      <c r="E3" s="242"/>
      <c r="F3" s="242"/>
      <c r="G3" s="242"/>
      <c r="H3" s="242"/>
      <c r="I3" s="242"/>
      <c r="J3" s="1"/>
      <c r="L3" s="66"/>
      <c r="M3" s="260"/>
      <c r="N3" s="66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1"/>
      <c r="AB3" s="1"/>
      <c r="AC3" s="1"/>
    </row>
    <row r="4" spans="1:29" ht="13.5">
      <c r="A4" s="25"/>
      <c r="B4" s="242"/>
      <c r="C4" s="242"/>
      <c r="D4" s="242"/>
      <c r="E4" s="242"/>
      <c r="F4" s="242"/>
      <c r="G4" s="242"/>
      <c r="H4" s="242"/>
      <c r="I4" s="242"/>
      <c r="J4" s="1"/>
      <c r="L4" s="66"/>
      <c r="M4" s="260"/>
      <c r="N4" s="66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1"/>
      <c r="AB4" s="1"/>
      <c r="AC4" s="1"/>
    </row>
    <row r="5" spans="1:29" ht="13.5">
      <c r="A5" s="25"/>
      <c r="B5" s="242"/>
      <c r="C5" s="242"/>
      <c r="D5" s="242"/>
      <c r="E5" s="242"/>
      <c r="F5" s="242"/>
      <c r="G5" s="242"/>
      <c r="H5" s="242"/>
      <c r="I5" s="242"/>
      <c r="J5" s="1"/>
      <c r="L5" s="66"/>
      <c r="M5" s="260"/>
      <c r="N5" s="66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1"/>
      <c r="AB5" s="1"/>
      <c r="AC5" s="1"/>
    </row>
    <row r="6" spans="10:29" ht="13.5">
      <c r="J6" s="1"/>
      <c r="L6" s="66"/>
      <c r="M6" s="260"/>
      <c r="N6" s="66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1"/>
      <c r="AB6" s="1"/>
      <c r="AC6" s="1"/>
    </row>
    <row r="7" spans="10:23" ht="13.5">
      <c r="J7" s="1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124</v>
      </c>
      <c r="C18" s="11" t="s">
        <v>125</v>
      </c>
      <c r="D18" s="11" t="s">
        <v>126</v>
      </c>
      <c r="E18" s="11" t="s">
        <v>127</v>
      </c>
      <c r="F18" s="11" t="s">
        <v>128</v>
      </c>
      <c r="G18" s="11" t="s">
        <v>129</v>
      </c>
      <c r="H18" s="11" t="s">
        <v>130</v>
      </c>
      <c r="I18" s="11" t="s">
        <v>131</v>
      </c>
      <c r="J18" s="11" t="s">
        <v>132</v>
      </c>
      <c r="K18" s="11" t="s">
        <v>133</v>
      </c>
      <c r="L18" s="11" t="s">
        <v>134</v>
      </c>
      <c r="M18" s="11" t="s">
        <v>135</v>
      </c>
    </row>
    <row r="19" spans="1:13" ht="10.5" customHeight="1">
      <c r="A19" s="10" t="s">
        <v>210</v>
      </c>
      <c r="B19" s="257">
        <v>15.5</v>
      </c>
      <c r="C19" s="257">
        <v>17.7</v>
      </c>
      <c r="D19" s="257">
        <v>19.2</v>
      </c>
      <c r="E19" s="257">
        <v>19.4</v>
      </c>
      <c r="F19" s="257">
        <v>18.4</v>
      </c>
      <c r="G19" s="257">
        <v>18.2</v>
      </c>
      <c r="H19" s="257">
        <v>16.7</v>
      </c>
      <c r="I19" s="257">
        <v>17.2</v>
      </c>
      <c r="J19" s="257">
        <v>15.8</v>
      </c>
      <c r="K19" s="257">
        <v>18.6</v>
      </c>
      <c r="L19" s="257">
        <v>16.7</v>
      </c>
      <c r="M19" s="257">
        <v>16.5</v>
      </c>
    </row>
    <row r="20" spans="1:13" ht="10.5" customHeight="1">
      <c r="A20" s="10" t="s">
        <v>211</v>
      </c>
      <c r="B20" s="257">
        <v>15.9</v>
      </c>
      <c r="C20" s="257">
        <v>14.3</v>
      </c>
      <c r="D20" s="257">
        <v>15.2</v>
      </c>
      <c r="E20" s="257">
        <v>18.6</v>
      </c>
      <c r="F20" s="257">
        <v>17.4</v>
      </c>
      <c r="G20" s="257">
        <v>15.7</v>
      </c>
      <c r="H20" s="257">
        <v>15.4</v>
      </c>
      <c r="I20" s="257">
        <v>16</v>
      </c>
      <c r="J20" s="257">
        <v>16.5</v>
      </c>
      <c r="K20" s="257">
        <v>15</v>
      </c>
      <c r="L20" s="257">
        <v>14.9</v>
      </c>
      <c r="M20" s="257">
        <v>16.9</v>
      </c>
    </row>
    <row r="21" spans="1:13" ht="10.5" customHeight="1">
      <c r="A21" s="10" t="s">
        <v>223</v>
      </c>
      <c r="B21" s="257">
        <v>14.7</v>
      </c>
      <c r="C21" s="257">
        <v>15.2</v>
      </c>
      <c r="D21" s="257">
        <v>16.7</v>
      </c>
      <c r="E21" s="257">
        <v>15.9</v>
      </c>
      <c r="F21" s="257">
        <v>16.3</v>
      </c>
      <c r="G21" s="257">
        <v>16.4</v>
      </c>
      <c r="H21" s="257">
        <v>14.7</v>
      </c>
      <c r="I21" s="257">
        <v>16.5</v>
      </c>
      <c r="J21" s="257">
        <v>15.9</v>
      </c>
      <c r="K21" s="257">
        <v>18</v>
      </c>
      <c r="L21" s="257">
        <v>17.3</v>
      </c>
      <c r="M21" s="257">
        <v>15.7</v>
      </c>
    </row>
    <row r="22" spans="1:13" ht="10.5" customHeight="1">
      <c r="A22" s="10" t="s">
        <v>195</v>
      </c>
      <c r="B22" s="257">
        <v>15.3</v>
      </c>
      <c r="C22" s="257">
        <v>16</v>
      </c>
      <c r="D22" s="257">
        <v>17.8</v>
      </c>
      <c r="E22" s="257">
        <v>16.9</v>
      </c>
      <c r="F22" s="257">
        <v>18.4</v>
      </c>
      <c r="G22" s="257">
        <v>17.6</v>
      </c>
      <c r="H22" s="257">
        <v>15.3</v>
      </c>
      <c r="I22" s="257">
        <v>15.4</v>
      </c>
      <c r="J22" s="257">
        <v>16.9</v>
      </c>
      <c r="K22" s="257">
        <v>17.3</v>
      </c>
      <c r="L22" s="257">
        <v>17.1</v>
      </c>
      <c r="M22" s="257">
        <v>17.5</v>
      </c>
    </row>
    <row r="23" spans="1:13" ht="10.5" customHeight="1">
      <c r="A23" s="10" t="s">
        <v>209</v>
      </c>
      <c r="B23" s="257">
        <v>15.8</v>
      </c>
      <c r="C23" s="257">
        <v>15.4</v>
      </c>
      <c r="D23" s="257">
        <v>15</v>
      </c>
      <c r="E23" s="257">
        <v>17.1</v>
      </c>
      <c r="F23" s="257">
        <v>15.4</v>
      </c>
      <c r="G23" s="257">
        <v>15.7</v>
      </c>
      <c r="H23" s="257"/>
      <c r="I23" s="257"/>
      <c r="J23" s="257"/>
      <c r="K23" s="257"/>
      <c r="L23" s="257"/>
      <c r="M23" s="257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124</v>
      </c>
      <c r="C42" s="11" t="s">
        <v>125</v>
      </c>
      <c r="D42" s="11" t="s">
        <v>126</v>
      </c>
      <c r="E42" s="11" t="s">
        <v>127</v>
      </c>
      <c r="F42" s="11" t="s">
        <v>128</v>
      </c>
      <c r="G42" s="11" t="s">
        <v>129</v>
      </c>
      <c r="H42" s="11" t="s">
        <v>130</v>
      </c>
      <c r="I42" s="11" t="s">
        <v>131</v>
      </c>
      <c r="J42" s="11" t="s">
        <v>132</v>
      </c>
      <c r="K42" s="11" t="s">
        <v>133</v>
      </c>
      <c r="L42" s="11" t="s">
        <v>134</v>
      </c>
      <c r="M42" s="11" t="s">
        <v>135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210</v>
      </c>
      <c r="B43" s="257">
        <v>25.3</v>
      </c>
      <c r="C43" s="257">
        <v>26.5</v>
      </c>
      <c r="D43" s="257">
        <v>25.8</v>
      </c>
      <c r="E43" s="257">
        <v>26.4</v>
      </c>
      <c r="F43" s="257">
        <v>28.1</v>
      </c>
      <c r="G43" s="257">
        <v>27.7</v>
      </c>
      <c r="H43" s="257">
        <v>26.5</v>
      </c>
      <c r="I43" s="257">
        <v>27.3</v>
      </c>
      <c r="J43" s="257">
        <v>24.8</v>
      </c>
      <c r="K43" s="257">
        <v>26.9</v>
      </c>
      <c r="L43" s="257">
        <v>26</v>
      </c>
      <c r="M43" s="257">
        <v>26.3</v>
      </c>
      <c r="N43" s="66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211</v>
      </c>
      <c r="B44" s="257">
        <v>26.9</v>
      </c>
      <c r="C44" s="257">
        <v>26.5</v>
      </c>
      <c r="D44" s="257">
        <v>23.4</v>
      </c>
      <c r="E44" s="257">
        <v>26.7</v>
      </c>
      <c r="F44" s="257">
        <v>28.9</v>
      </c>
      <c r="G44" s="257">
        <v>26.9</v>
      </c>
      <c r="H44" s="257">
        <v>26.2</v>
      </c>
      <c r="I44" s="257">
        <v>27.1</v>
      </c>
      <c r="J44" s="257">
        <v>27.7</v>
      </c>
      <c r="K44" s="257">
        <v>26.9</v>
      </c>
      <c r="L44" s="257">
        <v>25.5</v>
      </c>
      <c r="M44" s="257">
        <v>26.2</v>
      </c>
      <c r="N44" s="66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223</v>
      </c>
      <c r="B45" s="257">
        <v>25.9</v>
      </c>
      <c r="C45" s="257">
        <v>26.8</v>
      </c>
      <c r="D45" s="257">
        <v>27.1</v>
      </c>
      <c r="E45" s="257">
        <v>27</v>
      </c>
      <c r="F45" s="257">
        <v>28</v>
      </c>
      <c r="G45" s="257">
        <v>27.8</v>
      </c>
      <c r="H45" s="257">
        <v>26.4</v>
      </c>
      <c r="I45" s="257">
        <v>26.9</v>
      </c>
      <c r="J45" s="257">
        <v>27.1</v>
      </c>
      <c r="K45" s="257">
        <v>27.4</v>
      </c>
      <c r="L45" s="257">
        <v>27.2</v>
      </c>
      <c r="M45" s="257">
        <v>26.8</v>
      </c>
      <c r="N45" s="66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195</v>
      </c>
      <c r="B46" s="257">
        <v>27.3</v>
      </c>
      <c r="C46" s="257">
        <v>27.4</v>
      </c>
      <c r="D46" s="257">
        <v>27.8</v>
      </c>
      <c r="E46" s="257">
        <v>27.4</v>
      </c>
      <c r="F46" s="257">
        <v>28.1</v>
      </c>
      <c r="G46" s="257">
        <v>28.2</v>
      </c>
      <c r="H46" s="257">
        <v>27.3</v>
      </c>
      <c r="I46" s="257">
        <v>26.7</v>
      </c>
      <c r="J46" s="257">
        <v>27.2</v>
      </c>
      <c r="K46" s="257">
        <v>27</v>
      </c>
      <c r="L46" s="257">
        <v>27.3</v>
      </c>
      <c r="M46" s="257">
        <v>28</v>
      </c>
      <c r="N46" s="66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209</v>
      </c>
      <c r="B47" s="257">
        <v>29.2</v>
      </c>
      <c r="C47" s="257">
        <v>27.7</v>
      </c>
      <c r="D47" s="257">
        <v>25.7</v>
      </c>
      <c r="E47" s="257">
        <v>25.8</v>
      </c>
      <c r="F47" s="257">
        <v>25.9</v>
      </c>
      <c r="G47" s="257">
        <v>27.1</v>
      </c>
      <c r="H47" s="257"/>
      <c r="I47" s="257"/>
      <c r="J47" s="257"/>
      <c r="K47" s="257"/>
      <c r="L47" s="257"/>
      <c r="M47" s="257"/>
      <c r="N47" s="66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6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6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6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10.5" customHeight="1">
      <c r="A70" s="10"/>
      <c r="B70" s="11" t="s">
        <v>124</v>
      </c>
      <c r="C70" s="11" t="s">
        <v>125</v>
      </c>
      <c r="D70" s="11" t="s">
        <v>126</v>
      </c>
      <c r="E70" s="11" t="s">
        <v>127</v>
      </c>
      <c r="F70" s="11" t="s">
        <v>128</v>
      </c>
      <c r="G70" s="11" t="s">
        <v>129</v>
      </c>
      <c r="H70" s="11" t="s">
        <v>130</v>
      </c>
      <c r="I70" s="11" t="s">
        <v>131</v>
      </c>
      <c r="J70" s="11" t="s">
        <v>132</v>
      </c>
      <c r="K70" s="11" t="s">
        <v>133</v>
      </c>
      <c r="L70" s="11" t="s">
        <v>134</v>
      </c>
      <c r="M70" s="11" t="s">
        <v>135</v>
      </c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10.5" customHeight="1">
      <c r="A71" s="10" t="s">
        <v>210</v>
      </c>
      <c r="B71" s="248">
        <v>61.1</v>
      </c>
      <c r="C71" s="248">
        <v>65.9</v>
      </c>
      <c r="D71" s="248">
        <v>74.7</v>
      </c>
      <c r="E71" s="248">
        <v>73.1</v>
      </c>
      <c r="F71" s="248">
        <v>64.6</v>
      </c>
      <c r="G71" s="248">
        <v>66</v>
      </c>
      <c r="H71" s="248">
        <v>64.1</v>
      </c>
      <c r="I71" s="248">
        <v>62.5</v>
      </c>
      <c r="J71" s="248">
        <v>65.2</v>
      </c>
      <c r="K71" s="248">
        <v>67.9</v>
      </c>
      <c r="L71" s="248">
        <v>64.9</v>
      </c>
      <c r="M71" s="248">
        <v>62.7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0.5" customHeight="1">
      <c r="A72" s="10" t="s">
        <v>211</v>
      </c>
      <c r="B72" s="248">
        <v>58.4</v>
      </c>
      <c r="C72" s="248">
        <v>54.2</v>
      </c>
      <c r="D72" s="248">
        <v>66.9</v>
      </c>
      <c r="E72" s="248">
        <v>67.7</v>
      </c>
      <c r="F72" s="248">
        <v>58.6</v>
      </c>
      <c r="G72" s="248">
        <v>59.8</v>
      </c>
      <c r="H72" s="248">
        <v>59.2</v>
      </c>
      <c r="I72" s="248">
        <v>58.5</v>
      </c>
      <c r="J72" s="248">
        <v>59.1</v>
      </c>
      <c r="K72" s="248">
        <v>56.2</v>
      </c>
      <c r="L72" s="248">
        <v>59.6</v>
      </c>
      <c r="M72" s="248">
        <v>63.9</v>
      </c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10.5" customHeight="1">
      <c r="A73" s="10" t="s">
        <v>223</v>
      </c>
      <c r="B73" s="248">
        <v>56.9</v>
      </c>
      <c r="C73" s="248">
        <v>55.9</v>
      </c>
      <c r="D73" s="248">
        <v>61.4</v>
      </c>
      <c r="E73" s="248">
        <v>59.1</v>
      </c>
      <c r="F73" s="248">
        <v>57.4</v>
      </c>
      <c r="G73" s="248">
        <v>59</v>
      </c>
      <c r="H73" s="248">
        <v>56.7</v>
      </c>
      <c r="I73" s="248">
        <v>61</v>
      </c>
      <c r="J73" s="248">
        <v>58.2</v>
      </c>
      <c r="K73" s="248">
        <v>65.4</v>
      </c>
      <c r="L73" s="248">
        <v>63.6</v>
      </c>
      <c r="M73" s="248">
        <v>58.7</v>
      </c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13" ht="10.5" customHeight="1">
      <c r="A74" s="10" t="s">
        <v>195</v>
      </c>
      <c r="B74" s="248">
        <v>55.7</v>
      </c>
      <c r="C74" s="248">
        <v>58.1</v>
      </c>
      <c r="D74" s="248">
        <v>63.8</v>
      </c>
      <c r="E74" s="248">
        <v>61.8</v>
      </c>
      <c r="F74" s="248">
        <v>65.1</v>
      </c>
      <c r="G74" s="248">
        <v>62.4</v>
      </c>
      <c r="H74" s="248">
        <v>56.7</v>
      </c>
      <c r="I74" s="248">
        <v>58</v>
      </c>
      <c r="J74" s="248">
        <v>61.8</v>
      </c>
      <c r="K74" s="248">
        <v>64.1</v>
      </c>
      <c r="L74" s="248">
        <v>62.6</v>
      </c>
      <c r="M74" s="248">
        <v>62.1</v>
      </c>
    </row>
    <row r="75" spans="1:13" ht="10.5" customHeight="1">
      <c r="A75" s="10" t="s">
        <v>209</v>
      </c>
      <c r="B75" s="248">
        <v>53.4</v>
      </c>
      <c r="C75" s="248">
        <v>56.8</v>
      </c>
      <c r="D75" s="248">
        <v>60.1</v>
      </c>
      <c r="E75" s="248">
        <v>66.3</v>
      </c>
      <c r="F75" s="248">
        <v>59.5</v>
      </c>
      <c r="G75" s="248">
        <v>56.9</v>
      </c>
      <c r="H75" s="248"/>
      <c r="I75" s="248"/>
      <c r="J75" s="248"/>
      <c r="K75" s="248"/>
      <c r="L75" s="248"/>
      <c r="M75" s="248"/>
    </row>
    <row r="76" spans="2:13" ht="9.75" customHeight="1">
      <c r="B76" s="254"/>
      <c r="C76" s="254"/>
      <c r="D76" s="254"/>
      <c r="E76" s="254"/>
      <c r="F76" s="254"/>
      <c r="G76" s="254"/>
      <c r="H76" s="254"/>
      <c r="I76" s="254"/>
      <c r="J76" s="254"/>
      <c r="K76" s="252"/>
      <c r="L76" s="254"/>
      <c r="M76" s="254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6"/>
      <c r="M3" s="65"/>
      <c r="N3" s="66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6"/>
      <c r="M4" s="260"/>
      <c r="N4" s="66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6"/>
      <c r="M5" s="260"/>
      <c r="N5" s="66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6"/>
      <c r="M6" s="260"/>
      <c r="N6" s="66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6"/>
      <c r="M7" s="260"/>
      <c r="N7" s="66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6"/>
      <c r="M8" s="260"/>
      <c r="N8" s="66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6"/>
      <c r="M9" s="66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1"/>
    </row>
    <row r="10" spans="12:27" ht="9.75" customHeight="1">
      <c r="L10" s="66"/>
      <c r="M10" s="66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1"/>
    </row>
    <row r="11" spans="12:27" ht="9.75" customHeight="1">
      <c r="L11" s="66"/>
      <c r="M11" s="66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1"/>
    </row>
    <row r="12" spans="12:27" ht="9.75" customHeight="1">
      <c r="L12" s="66"/>
      <c r="M12" s="66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1"/>
    </row>
    <row r="13" spans="12:27" ht="9.75" customHeight="1">
      <c r="L13" s="66"/>
      <c r="M13" s="66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1"/>
    </row>
    <row r="14" spans="12:27" ht="9.75" customHeight="1">
      <c r="L14" s="66"/>
      <c r="M14" s="65"/>
      <c r="AA14" s="1"/>
    </row>
    <row r="15" spans="12:27" ht="9.75" customHeight="1">
      <c r="L15" s="66"/>
      <c r="M15" s="260"/>
      <c r="AA15" s="1"/>
    </row>
    <row r="16" spans="12:27" ht="9.75" customHeight="1">
      <c r="L16" s="66"/>
      <c r="M16" s="260"/>
      <c r="AA16" s="1"/>
    </row>
    <row r="17" spans="12:27" ht="9.75" customHeight="1">
      <c r="L17" s="66"/>
      <c r="M17" s="260"/>
      <c r="AA17" s="1"/>
    </row>
    <row r="18" spans="12:27" ht="9.75" customHeight="1">
      <c r="L18" s="66"/>
      <c r="M18" s="260"/>
      <c r="AA18" s="1"/>
    </row>
    <row r="19" spans="12:27" ht="9.75" customHeight="1">
      <c r="L19" s="66"/>
      <c r="M19" s="260"/>
      <c r="AA19" s="1"/>
    </row>
    <row r="20" spans="12:27" ht="9.75" customHeight="1">
      <c r="L20" s="66"/>
      <c r="M20" s="66"/>
      <c r="AA20" s="1"/>
    </row>
    <row r="21" spans="12:27" ht="9.75" customHeight="1">
      <c r="L21" s="66"/>
      <c r="M21" s="66"/>
      <c r="AA21" s="1"/>
    </row>
    <row r="22" spans="12:27" ht="9.75" customHeight="1">
      <c r="L22" s="66"/>
      <c r="M22" s="66"/>
      <c r="AA22" s="1"/>
    </row>
    <row r="23" ht="3" customHeight="1">
      <c r="AA23" s="1"/>
    </row>
    <row r="24" spans="1:27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AA24" s="1"/>
    </row>
    <row r="25" spans="1:27" ht="10.5" customHeight="1">
      <c r="A25" s="10" t="s">
        <v>224</v>
      </c>
      <c r="B25" s="257">
        <v>23.6</v>
      </c>
      <c r="C25" s="257">
        <v>22.3</v>
      </c>
      <c r="D25" s="257">
        <v>28.3</v>
      </c>
      <c r="E25" s="257">
        <v>28.3</v>
      </c>
      <c r="F25" s="257">
        <v>24.1</v>
      </c>
      <c r="G25" s="257">
        <v>26.1</v>
      </c>
      <c r="H25" s="257">
        <v>24.3</v>
      </c>
      <c r="I25" s="257">
        <v>26.1</v>
      </c>
      <c r="J25" s="257">
        <v>23.3</v>
      </c>
      <c r="K25" s="257">
        <v>22.2</v>
      </c>
      <c r="L25" s="257">
        <v>24.7</v>
      </c>
      <c r="M25" s="257">
        <v>24.2</v>
      </c>
      <c r="AA25" s="1"/>
    </row>
    <row r="26" spans="1:27" ht="10.5" customHeight="1">
      <c r="A26" s="10" t="s">
        <v>225</v>
      </c>
      <c r="B26" s="257">
        <v>21.2</v>
      </c>
      <c r="C26" s="257">
        <v>23.6</v>
      </c>
      <c r="D26" s="257">
        <v>23.5</v>
      </c>
      <c r="E26" s="257">
        <v>25.2</v>
      </c>
      <c r="F26" s="257">
        <v>24.6</v>
      </c>
      <c r="G26" s="257">
        <v>28.3</v>
      </c>
      <c r="H26" s="257">
        <v>24.6</v>
      </c>
      <c r="I26" s="257">
        <v>23.4</v>
      </c>
      <c r="J26" s="257">
        <v>22.5</v>
      </c>
      <c r="K26" s="257">
        <v>23.1</v>
      </c>
      <c r="L26" s="257">
        <v>20.9</v>
      </c>
      <c r="M26" s="257">
        <v>20.6</v>
      </c>
      <c r="AA26" s="1"/>
    </row>
    <row r="27" spans="1:27" ht="10.5" customHeight="1">
      <c r="A27" s="10" t="s">
        <v>223</v>
      </c>
      <c r="B27" s="257">
        <v>18.7</v>
      </c>
      <c r="C27" s="257">
        <v>19.2</v>
      </c>
      <c r="D27" s="257">
        <v>23.7</v>
      </c>
      <c r="E27" s="257">
        <v>22.6</v>
      </c>
      <c r="F27" s="257">
        <v>25.9</v>
      </c>
      <c r="G27" s="257">
        <v>24</v>
      </c>
      <c r="H27" s="257">
        <v>23.8</v>
      </c>
      <c r="I27" s="257">
        <v>23</v>
      </c>
      <c r="J27" s="257">
        <v>21.8</v>
      </c>
      <c r="K27" s="257">
        <v>19.6</v>
      </c>
      <c r="L27" s="257">
        <v>19.1</v>
      </c>
      <c r="M27" s="257">
        <v>18.8</v>
      </c>
      <c r="AA27" s="1"/>
    </row>
    <row r="28" spans="1:27" ht="10.5" customHeight="1">
      <c r="A28" s="10" t="s">
        <v>195</v>
      </c>
      <c r="B28" s="257">
        <v>21.2</v>
      </c>
      <c r="C28" s="257">
        <v>18.2</v>
      </c>
      <c r="D28" s="257">
        <v>21.8</v>
      </c>
      <c r="E28" s="257">
        <v>21.3</v>
      </c>
      <c r="F28" s="257">
        <v>21.8</v>
      </c>
      <c r="G28" s="257">
        <v>22.4</v>
      </c>
      <c r="H28" s="257">
        <v>24.4</v>
      </c>
      <c r="I28" s="257">
        <v>20.7</v>
      </c>
      <c r="J28" s="257">
        <v>17.6</v>
      </c>
      <c r="K28" s="257">
        <v>21</v>
      </c>
      <c r="L28" s="257">
        <v>22</v>
      </c>
      <c r="M28" s="257">
        <v>20.3</v>
      </c>
      <c r="AA28" s="1"/>
    </row>
    <row r="29" spans="1:27" ht="10.5" customHeight="1">
      <c r="A29" s="10" t="s">
        <v>209</v>
      </c>
      <c r="B29" s="257">
        <v>18.4</v>
      </c>
      <c r="C29" s="257">
        <v>19.4</v>
      </c>
      <c r="D29" s="257">
        <v>19.4</v>
      </c>
      <c r="E29" s="257">
        <v>24.5</v>
      </c>
      <c r="F29" s="257">
        <v>21</v>
      </c>
      <c r="G29" s="257">
        <v>21.8</v>
      </c>
      <c r="H29" s="257"/>
      <c r="I29" s="257"/>
      <c r="J29" s="257"/>
      <c r="K29" s="257"/>
      <c r="L29" s="257"/>
      <c r="M29" s="257"/>
      <c r="AA29" s="1"/>
    </row>
    <row r="30" ht="9.75" customHeight="1">
      <c r="AA30" s="1"/>
    </row>
    <row r="31" spans="14:27" ht="9.75" customHeight="1"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AA31" s="1"/>
    </row>
    <row r="51" spans="14:50" ht="9.75" customHeight="1">
      <c r="N51" s="1"/>
      <c r="O51" s="6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224</v>
      </c>
      <c r="B54" s="257">
        <v>41.2</v>
      </c>
      <c r="C54" s="257">
        <v>41.2</v>
      </c>
      <c r="D54" s="257">
        <v>42.5</v>
      </c>
      <c r="E54" s="257">
        <v>43.5</v>
      </c>
      <c r="F54" s="257">
        <v>40</v>
      </c>
      <c r="G54" s="257">
        <v>41.2</v>
      </c>
      <c r="H54" s="257">
        <v>38.6</v>
      </c>
      <c r="I54" s="257">
        <v>41.3</v>
      </c>
      <c r="J54" s="257">
        <v>40.3</v>
      </c>
      <c r="K54" s="257">
        <v>39.7</v>
      </c>
      <c r="L54" s="257">
        <v>41.3</v>
      </c>
      <c r="M54" s="257">
        <v>39.7</v>
      </c>
      <c r="N54" s="66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225</v>
      </c>
      <c r="B55" s="257">
        <v>42</v>
      </c>
      <c r="C55" s="257">
        <v>43.4</v>
      </c>
      <c r="D55" s="257">
        <v>41</v>
      </c>
      <c r="E55" s="257">
        <v>40.6</v>
      </c>
      <c r="F55" s="257">
        <v>41.4</v>
      </c>
      <c r="G55" s="257">
        <v>43.6</v>
      </c>
      <c r="H55" s="257">
        <v>41.6</v>
      </c>
      <c r="I55" s="257">
        <v>41.2</v>
      </c>
      <c r="J55" s="257">
        <v>40.8</v>
      </c>
      <c r="K55" s="257">
        <v>41.1</v>
      </c>
      <c r="L55" s="257">
        <v>38.8</v>
      </c>
      <c r="M55" s="257">
        <v>37.3</v>
      </c>
      <c r="N55" s="66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223</v>
      </c>
      <c r="B56" s="257">
        <v>38.5</v>
      </c>
      <c r="C56" s="257">
        <v>37.5</v>
      </c>
      <c r="D56" s="257">
        <v>37.8</v>
      </c>
      <c r="E56" s="257">
        <v>36.3</v>
      </c>
      <c r="F56" s="257">
        <v>38.6</v>
      </c>
      <c r="G56" s="257">
        <v>38.7</v>
      </c>
      <c r="H56" s="257">
        <v>38.3</v>
      </c>
      <c r="I56" s="257">
        <v>38.3</v>
      </c>
      <c r="J56" s="257">
        <v>37.8</v>
      </c>
      <c r="K56" s="257">
        <v>37.3</v>
      </c>
      <c r="L56" s="257">
        <v>35.4</v>
      </c>
      <c r="M56" s="257">
        <v>32.8</v>
      </c>
      <c r="N56" s="66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195</v>
      </c>
      <c r="B57" s="257">
        <v>36.2</v>
      </c>
      <c r="C57" s="257">
        <v>36.5</v>
      </c>
      <c r="D57" s="257">
        <v>36.5</v>
      </c>
      <c r="E57" s="257">
        <v>36.3</v>
      </c>
      <c r="F57" s="257">
        <v>37.5</v>
      </c>
      <c r="G57" s="257">
        <v>37.7</v>
      </c>
      <c r="H57" s="257">
        <v>38.7</v>
      </c>
      <c r="I57" s="257">
        <v>37.1</v>
      </c>
      <c r="J57" s="257">
        <v>34.8</v>
      </c>
      <c r="K57" s="257">
        <v>35.1</v>
      </c>
      <c r="L57" s="257">
        <v>36.2</v>
      </c>
      <c r="M57" s="257">
        <v>35</v>
      </c>
      <c r="N57" s="66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209</v>
      </c>
      <c r="B58" s="257">
        <v>34.7</v>
      </c>
      <c r="C58" s="257">
        <v>34.4</v>
      </c>
      <c r="D58" s="257">
        <v>33.5</v>
      </c>
      <c r="E58" s="257">
        <v>36.6</v>
      </c>
      <c r="F58" s="257">
        <v>38</v>
      </c>
      <c r="G58" s="257">
        <v>38.1</v>
      </c>
      <c r="H58" s="257"/>
      <c r="I58" s="257"/>
      <c r="J58" s="257"/>
      <c r="K58" s="257"/>
      <c r="L58" s="257"/>
      <c r="M58" s="257"/>
      <c r="N58" s="66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61"/>
    </row>
    <row r="66" spans="14:26" ht="9.75" customHeight="1"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</row>
    <row r="67" spans="14:26" ht="9.75" customHeight="1"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</row>
    <row r="68" spans="14:26" ht="9.75" customHeight="1"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</row>
    <row r="69" spans="14:26" ht="9.75" customHeight="1"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</row>
    <row r="70" spans="14:28" ht="9.75" customHeight="1">
      <c r="N70" s="66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1"/>
      <c r="AB70" s="1"/>
    </row>
    <row r="71" spans="14:28" ht="9.75" customHeight="1"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1"/>
      <c r="AB71" s="1"/>
    </row>
    <row r="72" spans="14:28" ht="9.75" customHeight="1"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1"/>
      <c r="AB72" s="1"/>
    </row>
    <row r="73" spans="14:28" ht="9.75" customHeight="1"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1"/>
      <c r="AB73" s="1"/>
    </row>
    <row r="74" spans="14:28" ht="9.75" customHeight="1"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1"/>
      <c r="AB74" s="1"/>
    </row>
    <row r="75" spans="14:28" ht="9.75" customHeight="1"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1"/>
      <c r="AB75" s="1"/>
    </row>
    <row r="82" ht="4.5" customHeight="1"/>
    <row r="83" spans="1:13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</row>
    <row r="84" spans="1:13" ht="10.5" customHeight="1">
      <c r="A84" s="10" t="s">
        <v>224</v>
      </c>
      <c r="B84" s="248">
        <v>55.9</v>
      </c>
      <c r="C84" s="248">
        <v>54.1</v>
      </c>
      <c r="D84" s="248">
        <v>66.1</v>
      </c>
      <c r="E84" s="248">
        <v>64.6</v>
      </c>
      <c r="F84" s="248">
        <v>61.8</v>
      </c>
      <c r="G84" s="248">
        <v>62.8</v>
      </c>
      <c r="H84" s="248">
        <v>64.1</v>
      </c>
      <c r="I84" s="248">
        <v>62</v>
      </c>
      <c r="J84" s="248">
        <v>58.1</v>
      </c>
      <c r="K84" s="248">
        <v>56.3</v>
      </c>
      <c r="L84" s="248">
        <v>59.1</v>
      </c>
      <c r="M84" s="248">
        <v>61.9</v>
      </c>
    </row>
    <row r="85" spans="1:13" ht="10.5" customHeight="1">
      <c r="A85" s="10" t="s">
        <v>225</v>
      </c>
      <c r="B85" s="248">
        <v>49.2</v>
      </c>
      <c r="C85" s="248">
        <v>53.5</v>
      </c>
      <c r="D85" s="248">
        <v>58.5</v>
      </c>
      <c r="E85" s="248">
        <v>62.2</v>
      </c>
      <c r="F85" s="248">
        <v>59.1</v>
      </c>
      <c r="G85" s="248">
        <v>63.9</v>
      </c>
      <c r="H85" s="248">
        <v>60.1</v>
      </c>
      <c r="I85" s="248">
        <v>57</v>
      </c>
      <c r="J85" s="248">
        <v>55.5</v>
      </c>
      <c r="K85" s="248">
        <v>56</v>
      </c>
      <c r="L85" s="248">
        <v>55.2</v>
      </c>
      <c r="M85" s="248">
        <v>55.9</v>
      </c>
    </row>
    <row r="86" spans="1:13" ht="10.5" customHeight="1">
      <c r="A86" s="10" t="s">
        <v>223</v>
      </c>
      <c r="B86" s="248">
        <v>47.8</v>
      </c>
      <c r="C86" s="248">
        <v>51.7</v>
      </c>
      <c r="D86" s="248">
        <v>62.5</v>
      </c>
      <c r="E86" s="248">
        <v>63.1</v>
      </c>
      <c r="F86" s="248">
        <v>66.1</v>
      </c>
      <c r="G86" s="248">
        <v>62</v>
      </c>
      <c r="H86" s="248">
        <v>62.3</v>
      </c>
      <c r="I86" s="248">
        <v>60</v>
      </c>
      <c r="J86" s="248">
        <v>57.9</v>
      </c>
      <c r="K86" s="248">
        <v>52.7</v>
      </c>
      <c r="L86" s="248">
        <v>55.1</v>
      </c>
      <c r="M86" s="248">
        <v>59</v>
      </c>
    </row>
    <row r="87" spans="1:13" ht="10.5" customHeight="1">
      <c r="A87" s="10" t="s">
        <v>195</v>
      </c>
      <c r="B87" s="248">
        <v>56.4</v>
      </c>
      <c r="C87" s="248">
        <v>49.6</v>
      </c>
      <c r="D87" s="248">
        <v>59.8</v>
      </c>
      <c r="E87" s="248">
        <v>58.8</v>
      </c>
      <c r="F87" s="248">
        <v>57.5</v>
      </c>
      <c r="G87" s="248">
        <v>59.3</v>
      </c>
      <c r="H87" s="248">
        <v>62.6</v>
      </c>
      <c r="I87" s="248">
        <v>56.9</v>
      </c>
      <c r="J87" s="248">
        <v>52.1</v>
      </c>
      <c r="K87" s="248">
        <v>59.6</v>
      </c>
      <c r="L87" s="248">
        <v>60.1</v>
      </c>
      <c r="M87" s="248">
        <v>58.7</v>
      </c>
    </row>
    <row r="88" spans="1:13" ht="10.5" customHeight="1">
      <c r="A88" s="10" t="s">
        <v>209</v>
      </c>
      <c r="B88" s="248">
        <v>53.3</v>
      </c>
      <c r="C88" s="248">
        <v>56.6</v>
      </c>
      <c r="D88" s="248">
        <v>58.4</v>
      </c>
      <c r="E88" s="248">
        <v>65.3</v>
      </c>
      <c r="F88" s="248">
        <v>54.6</v>
      </c>
      <c r="G88" s="248">
        <v>57.2</v>
      </c>
      <c r="H88" s="248"/>
      <c r="I88" s="248"/>
      <c r="J88" s="248"/>
      <c r="K88" s="248"/>
      <c r="L88" s="248"/>
      <c r="M88" s="248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55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</row>
    <row r="25" spans="1:29" ht="10.5" customHeight="1">
      <c r="A25" s="10" t="s">
        <v>224</v>
      </c>
      <c r="B25" s="262">
        <v>51.15</v>
      </c>
      <c r="C25" s="262">
        <v>68.9</v>
      </c>
      <c r="D25" s="262">
        <v>62.27</v>
      </c>
      <c r="E25" s="262">
        <v>88.58</v>
      </c>
      <c r="F25" s="262">
        <v>84.28</v>
      </c>
      <c r="G25" s="262">
        <v>92.26</v>
      </c>
      <c r="H25" s="262">
        <v>94.4</v>
      </c>
      <c r="I25" s="262">
        <v>63.79</v>
      </c>
      <c r="J25" s="262">
        <v>53.5</v>
      </c>
      <c r="K25" s="262">
        <v>55.3</v>
      </c>
      <c r="L25" s="262">
        <v>58.2</v>
      </c>
      <c r="M25" s="262">
        <v>57.6</v>
      </c>
      <c r="N25" s="66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1"/>
      <c r="AB25" s="1"/>
      <c r="AC25" s="1"/>
    </row>
    <row r="26" spans="1:29" ht="10.5" customHeight="1">
      <c r="A26" s="10" t="s">
        <v>225</v>
      </c>
      <c r="B26" s="262">
        <v>49.9</v>
      </c>
      <c r="C26" s="262">
        <v>54.11</v>
      </c>
      <c r="D26" s="262">
        <v>67.08</v>
      </c>
      <c r="E26" s="262">
        <v>88</v>
      </c>
      <c r="F26" s="262">
        <v>85.9</v>
      </c>
      <c r="G26" s="262">
        <v>102</v>
      </c>
      <c r="H26" s="262">
        <v>94.1</v>
      </c>
      <c r="I26" s="262">
        <v>60.2</v>
      </c>
      <c r="J26" s="262">
        <v>64.4</v>
      </c>
      <c r="K26" s="262">
        <v>66.3</v>
      </c>
      <c r="L26" s="262">
        <v>54.9</v>
      </c>
      <c r="M26" s="262">
        <v>57.7</v>
      </c>
      <c r="N26" s="66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1"/>
      <c r="AB26" s="1"/>
      <c r="AC26" s="1"/>
    </row>
    <row r="27" spans="1:29" ht="10.5" customHeight="1">
      <c r="A27" s="10" t="s">
        <v>223</v>
      </c>
      <c r="B27" s="262">
        <v>54.7</v>
      </c>
      <c r="C27" s="262">
        <v>51.8</v>
      </c>
      <c r="D27" s="262">
        <v>58.3</v>
      </c>
      <c r="E27" s="262">
        <v>73.8</v>
      </c>
      <c r="F27" s="262">
        <v>61.7</v>
      </c>
      <c r="G27" s="262">
        <v>76.3</v>
      </c>
      <c r="H27" s="262">
        <v>56.1</v>
      </c>
      <c r="I27" s="262">
        <v>39.5</v>
      </c>
      <c r="J27" s="262">
        <v>43.6</v>
      </c>
      <c r="K27" s="262">
        <v>50.9</v>
      </c>
      <c r="L27" s="262">
        <v>55.8</v>
      </c>
      <c r="M27" s="262">
        <v>46.8</v>
      </c>
      <c r="N27" s="66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1"/>
      <c r="AB27" s="1"/>
      <c r="AC27" s="1"/>
    </row>
    <row r="28" spans="1:29" ht="10.5" customHeight="1">
      <c r="A28" s="10" t="s">
        <v>195</v>
      </c>
      <c r="B28" s="262">
        <v>39.2</v>
      </c>
      <c r="C28" s="262">
        <v>41.6</v>
      </c>
      <c r="D28" s="262">
        <v>49.3</v>
      </c>
      <c r="E28" s="262">
        <v>70.8</v>
      </c>
      <c r="F28" s="262">
        <v>73.4</v>
      </c>
      <c r="G28" s="262">
        <v>75</v>
      </c>
      <c r="H28" s="262">
        <v>62</v>
      </c>
      <c r="I28" s="262">
        <v>37.5</v>
      </c>
      <c r="J28" s="262">
        <v>38.2</v>
      </c>
      <c r="K28" s="262">
        <v>45.6</v>
      </c>
      <c r="L28" s="262">
        <v>43.2</v>
      </c>
      <c r="M28" s="262">
        <v>41</v>
      </c>
      <c r="N28" s="66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1"/>
      <c r="AB28" s="1"/>
      <c r="AC28" s="1"/>
    </row>
    <row r="29" spans="1:29" ht="10.5" customHeight="1">
      <c r="A29" s="10" t="s">
        <v>209</v>
      </c>
      <c r="B29" s="262">
        <v>35.6</v>
      </c>
      <c r="C29" s="262">
        <v>51.2</v>
      </c>
      <c r="D29" s="262">
        <v>52.2</v>
      </c>
      <c r="E29" s="262">
        <v>73.5</v>
      </c>
      <c r="F29" s="262">
        <v>71.9</v>
      </c>
      <c r="G29" s="262">
        <v>77.5</v>
      </c>
      <c r="H29" s="262"/>
      <c r="I29" s="262"/>
      <c r="J29" s="262"/>
      <c r="K29" s="262"/>
      <c r="L29" s="262"/>
      <c r="M29" s="262"/>
      <c r="N29" s="66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3"/>
    </row>
    <row r="53" spans="1:49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224</v>
      </c>
      <c r="B54" s="262">
        <v>49.5</v>
      </c>
      <c r="C54" s="262">
        <v>56.2</v>
      </c>
      <c r="D54" s="262">
        <v>40.2</v>
      </c>
      <c r="E54" s="262">
        <v>48.4</v>
      </c>
      <c r="F54" s="262">
        <v>50.4</v>
      </c>
      <c r="G54" s="262">
        <v>49.3</v>
      </c>
      <c r="H54" s="262">
        <v>42.2</v>
      </c>
      <c r="I54" s="262">
        <v>40.9</v>
      </c>
      <c r="J54" s="262">
        <v>40.2</v>
      </c>
      <c r="K54" s="262">
        <v>42.7</v>
      </c>
      <c r="L54" s="262">
        <v>47.2</v>
      </c>
      <c r="M54" s="262">
        <v>44.3</v>
      </c>
      <c r="N54" s="66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225</v>
      </c>
      <c r="B55" s="262">
        <v>45</v>
      </c>
      <c r="C55" s="262">
        <v>47.8</v>
      </c>
      <c r="D55" s="262">
        <v>46.3</v>
      </c>
      <c r="E55" s="262">
        <v>50.3</v>
      </c>
      <c r="F55" s="262">
        <v>50.1</v>
      </c>
      <c r="G55" s="262">
        <v>49.7</v>
      </c>
      <c r="H55" s="262">
        <v>45.6</v>
      </c>
      <c r="I55" s="262">
        <v>42.3</v>
      </c>
      <c r="J55" s="262">
        <v>42.1</v>
      </c>
      <c r="K55" s="262">
        <v>44.9</v>
      </c>
      <c r="L55" s="262">
        <v>47.2</v>
      </c>
      <c r="M55" s="262">
        <v>45.6</v>
      </c>
      <c r="N55" s="66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223</v>
      </c>
      <c r="B56" s="262">
        <v>48</v>
      </c>
      <c r="C56" s="262">
        <v>47.1</v>
      </c>
      <c r="D56" s="262">
        <v>45.7</v>
      </c>
      <c r="E56" s="262">
        <v>52.1</v>
      </c>
      <c r="F56" s="262">
        <v>51.4</v>
      </c>
      <c r="G56" s="262">
        <v>51.3</v>
      </c>
      <c r="H56" s="262">
        <v>44.1</v>
      </c>
      <c r="I56" s="262">
        <v>37.6</v>
      </c>
      <c r="J56" s="262">
        <v>34.4</v>
      </c>
      <c r="K56" s="262">
        <v>33.2</v>
      </c>
      <c r="L56" s="262">
        <v>41.8</v>
      </c>
      <c r="M56" s="262">
        <v>38.7</v>
      </c>
      <c r="N56" s="66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195</v>
      </c>
      <c r="B57" s="262">
        <v>36.7</v>
      </c>
      <c r="C57" s="262">
        <v>37.2</v>
      </c>
      <c r="D57" s="262">
        <v>34.8</v>
      </c>
      <c r="E57" s="262">
        <v>41.4</v>
      </c>
      <c r="F57" s="262">
        <v>41.9</v>
      </c>
      <c r="G57" s="262">
        <v>40.8</v>
      </c>
      <c r="H57" s="262">
        <v>41.3</v>
      </c>
      <c r="I57" s="262">
        <v>34.9</v>
      </c>
      <c r="J57" s="262">
        <v>34.6</v>
      </c>
      <c r="K57" s="262">
        <v>37</v>
      </c>
      <c r="L57" s="262">
        <v>37.4</v>
      </c>
      <c r="M57" s="262">
        <v>34.1</v>
      </c>
      <c r="N57" s="66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209</v>
      </c>
      <c r="B58" s="262">
        <v>34.6</v>
      </c>
      <c r="C58" s="262">
        <v>38.9</v>
      </c>
      <c r="D58" s="262">
        <v>33.8</v>
      </c>
      <c r="E58" s="262">
        <v>39.4</v>
      </c>
      <c r="F58" s="262">
        <v>40.4</v>
      </c>
      <c r="G58" s="262">
        <v>43</v>
      </c>
      <c r="H58" s="262"/>
      <c r="I58" s="262"/>
      <c r="J58" s="262"/>
      <c r="K58" s="262"/>
      <c r="L58" s="262"/>
      <c r="M58" s="262"/>
      <c r="N58" s="66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10.5" customHeight="1">
      <c r="A84" s="10" t="s">
        <v>224</v>
      </c>
      <c r="B84" s="15">
        <v>103.5</v>
      </c>
      <c r="C84" s="15">
        <v>124.1</v>
      </c>
      <c r="D84" s="15">
        <v>145.8</v>
      </c>
      <c r="E84" s="15">
        <v>190.8</v>
      </c>
      <c r="F84" s="15">
        <v>168.6</v>
      </c>
      <c r="G84" s="15">
        <v>186.3</v>
      </c>
      <c r="H84" s="15">
        <v>214.3</v>
      </c>
      <c r="I84" s="15">
        <v>155.1</v>
      </c>
      <c r="J84" s="15">
        <v>132.7</v>
      </c>
      <c r="K84" s="15">
        <v>130.4</v>
      </c>
      <c r="L84" s="15">
        <v>124.5</v>
      </c>
      <c r="M84" s="15">
        <v>128.9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0.5" customHeight="1">
      <c r="A85" s="10" t="s">
        <v>225</v>
      </c>
      <c r="B85" s="15">
        <v>111.1</v>
      </c>
      <c r="C85" s="15">
        <v>113.6</v>
      </c>
      <c r="D85" s="15">
        <v>144.3</v>
      </c>
      <c r="E85" s="15">
        <v>178.3</v>
      </c>
      <c r="F85" s="15">
        <v>171.2</v>
      </c>
      <c r="G85" s="15">
        <v>204.8</v>
      </c>
      <c r="H85" s="15">
        <v>201.9</v>
      </c>
      <c r="I85" s="15">
        <v>140.7</v>
      </c>
      <c r="J85" s="15">
        <v>152.8</v>
      </c>
      <c r="K85" s="15">
        <v>149.1</v>
      </c>
      <c r="L85" s="15">
        <v>116.9</v>
      </c>
      <c r="M85" s="15">
        <v>126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0.5" customHeight="1">
      <c r="A86" s="10" t="s">
        <v>223</v>
      </c>
      <c r="B86" s="15">
        <v>114.4</v>
      </c>
      <c r="C86" s="15">
        <v>110</v>
      </c>
      <c r="D86" s="15">
        <v>127.3</v>
      </c>
      <c r="E86" s="15">
        <v>144.5</v>
      </c>
      <c r="F86" s="15">
        <v>120.1</v>
      </c>
      <c r="G86" s="15">
        <v>148.9</v>
      </c>
      <c r="H86" s="15">
        <v>125.3</v>
      </c>
      <c r="I86" s="15">
        <v>104.8</v>
      </c>
      <c r="J86" s="15">
        <v>125.6</v>
      </c>
      <c r="K86" s="15">
        <v>152.4</v>
      </c>
      <c r="L86" s="15">
        <v>137.3</v>
      </c>
      <c r="M86" s="15">
        <v>120.1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0.5" customHeight="1">
      <c r="A87" s="10" t="s">
        <v>195</v>
      </c>
      <c r="B87" s="15">
        <v>106.7</v>
      </c>
      <c r="C87" s="15">
        <v>112</v>
      </c>
      <c r="D87" s="15">
        <v>140.2</v>
      </c>
      <c r="E87" s="15">
        <v>177.4</v>
      </c>
      <c r="F87" s="15">
        <v>175.8</v>
      </c>
      <c r="G87" s="15">
        <v>182.5</v>
      </c>
      <c r="H87" s="15">
        <v>150.5</v>
      </c>
      <c r="I87" s="15">
        <v>106.8</v>
      </c>
      <c r="J87" s="15">
        <v>110.6</v>
      </c>
      <c r="K87" s="15">
        <v>124.1</v>
      </c>
      <c r="L87" s="15">
        <v>115.6</v>
      </c>
      <c r="M87" s="15">
        <v>119.2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0.5" customHeight="1">
      <c r="A88" s="10" t="s">
        <v>209</v>
      </c>
      <c r="B88" s="15">
        <v>103.1</v>
      </c>
      <c r="C88" s="15">
        <v>133.5</v>
      </c>
      <c r="D88" s="15">
        <v>150.6</v>
      </c>
      <c r="E88" s="15">
        <v>193.1</v>
      </c>
      <c r="F88" s="15">
        <v>179.1</v>
      </c>
      <c r="G88" s="15">
        <v>182.6</v>
      </c>
      <c r="H88" s="15"/>
      <c r="I88" s="15"/>
      <c r="J88" s="15"/>
      <c r="K88" s="15"/>
      <c r="L88" s="15"/>
      <c r="M88" s="15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</row>
    <row r="9" spans="1:26" ht="9.75" customHeight="1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</row>
    <row r="10" spans="1:26" ht="9.75" customHeight="1">
      <c r="A10" s="255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</row>
    <row r="11" spans="1:26" ht="9.75" customHeight="1">
      <c r="A11" s="255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</row>
    <row r="12" spans="1:26" ht="9.75" customHeight="1">
      <c r="A12" s="255"/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</row>
    <row r="19" spans="1:26" ht="9.75" customHeight="1">
      <c r="A19" s="255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</row>
    <row r="20" spans="1:26" ht="9.75" customHeight="1">
      <c r="A20" s="255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</row>
    <row r="21" spans="1:26" ht="9.75" customHeight="1">
      <c r="A21" s="255"/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</row>
    <row r="22" spans="1:55" ht="9.75" customHeight="1">
      <c r="A22" s="255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55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224</v>
      </c>
      <c r="B25" s="257">
        <v>8.993</v>
      </c>
      <c r="C25" s="257">
        <v>10.331</v>
      </c>
      <c r="D25" s="257">
        <v>13.174</v>
      </c>
      <c r="E25" s="257">
        <v>14.234</v>
      </c>
      <c r="F25" s="257">
        <v>13.038</v>
      </c>
      <c r="G25" s="257">
        <v>15.156</v>
      </c>
      <c r="H25" s="257">
        <v>15.007</v>
      </c>
      <c r="I25" s="257">
        <v>13.546</v>
      </c>
      <c r="J25" s="257">
        <v>12.824</v>
      </c>
      <c r="K25" s="257">
        <v>13.59</v>
      </c>
      <c r="L25" s="257">
        <v>12.953</v>
      </c>
      <c r="M25" s="257">
        <v>12.097</v>
      </c>
      <c r="N25" s="66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225</v>
      </c>
      <c r="B26" s="257">
        <v>9.502</v>
      </c>
      <c r="C26" s="257">
        <v>11.333</v>
      </c>
      <c r="D26" s="257">
        <v>13.779</v>
      </c>
      <c r="E26" s="257">
        <v>14.1</v>
      </c>
      <c r="F26" s="257">
        <v>15.6</v>
      </c>
      <c r="G26" s="257">
        <v>16.2</v>
      </c>
      <c r="H26" s="257">
        <v>15.5</v>
      </c>
      <c r="I26" s="257">
        <v>12.9</v>
      </c>
      <c r="J26" s="257">
        <v>13</v>
      </c>
      <c r="K26" s="257">
        <v>12.8</v>
      </c>
      <c r="L26" s="257">
        <v>13.9</v>
      </c>
      <c r="M26" s="257">
        <v>11.8</v>
      </c>
      <c r="N26" s="66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223</v>
      </c>
      <c r="B27" s="257">
        <v>8.7</v>
      </c>
      <c r="C27" s="257">
        <v>9.7</v>
      </c>
      <c r="D27" s="257">
        <v>12.1</v>
      </c>
      <c r="E27" s="257">
        <v>12.2</v>
      </c>
      <c r="F27" s="257">
        <v>11.3</v>
      </c>
      <c r="G27" s="257">
        <v>12.2</v>
      </c>
      <c r="H27" s="257">
        <v>11.7</v>
      </c>
      <c r="I27" s="257">
        <v>10.2</v>
      </c>
      <c r="J27" s="257">
        <v>11.8</v>
      </c>
      <c r="K27" s="257">
        <v>11</v>
      </c>
      <c r="L27" s="257">
        <v>12.1</v>
      </c>
      <c r="M27" s="257">
        <v>11.7</v>
      </c>
      <c r="N27" s="66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195</v>
      </c>
      <c r="B28" s="257">
        <v>9.8</v>
      </c>
      <c r="C28" s="257">
        <v>11.3</v>
      </c>
      <c r="D28" s="257">
        <v>13.8</v>
      </c>
      <c r="E28" s="257">
        <v>13.1</v>
      </c>
      <c r="F28" s="257">
        <v>14.3</v>
      </c>
      <c r="G28" s="257">
        <v>14.1</v>
      </c>
      <c r="H28" s="257">
        <v>12.3</v>
      </c>
      <c r="I28" s="257">
        <v>13</v>
      </c>
      <c r="J28" s="257">
        <v>13.2</v>
      </c>
      <c r="K28" s="257">
        <v>13</v>
      </c>
      <c r="L28" s="257">
        <v>12.4</v>
      </c>
      <c r="M28" s="257">
        <v>12.3</v>
      </c>
      <c r="N28" s="66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209</v>
      </c>
      <c r="B29" s="257">
        <v>9.1</v>
      </c>
      <c r="C29" s="257">
        <v>10.5</v>
      </c>
      <c r="D29" s="257">
        <v>13.7</v>
      </c>
      <c r="E29" s="257">
        <v>13.4</v>
      </c>
      <c r="F29" s="257">
        <v>13.6</v>
      </c>
      <c r="G29" s="257">
        <v>13.3</v>
      </c>
      <c r="H29" s="257"/>
      <c r="I29" s="257"/>
      <c r="J29" s="257"/>
      <c r="K29" s="257"/>
      <c r="L29" s="257"/>
      <c r="M29" s="257"/>
      <c r="N29" s="66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ht="9.75" customHeight="1">
      <c r="H30" s="423"/>
    </row>
    <row r="53" spans="1:48" s="254" customFormat="1" ht="10.5" customHeight="1">
      <c r="A53" s="15"/>
      <c r="B53" s="248" t="s">
        <v>124</v>
      </c>
      <c r="C53" s="248" t="s">
        <v>125</v>
      </c>
      <c r="D53" s="248" t="s">
        <v>126</v>
      </c>
      <c r="E53" s="248" t="s">
        <v>127</v>
      </c>
      <c r="F53" s="248" t="s">
        <v>128</v>
      </c>
      <c r="G53" s="248" t="s">
        <v>129</v>
      </c>
      <c r="H53" s="248" t="s">
        <v>130</v>
      </c>
      <c r="I53" s="248" t="s">
        <v>131</v>
      </c>
      <c r="J53" s="248" t="s">
        <v>132</v>
      </c>
      <c r="K53" s="248" t="s">
        <v>133</v>
      </c>
      <c r="L53" s="248" t="s">
        <v>134</v>
      </c>
      <c r="M53" s="248" t="s">
        <v>135</v>
      </c>
      <c r="N53" s="252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</row>
    <row r="54" spans="1:48" s="254" customFormat="1" ht="10.5" customHeight="1">
      <c r="A54" s="10" t="s">
        <v>224</v>
      </c>
      <c r="B54" s="257">
        <v>11.898</v>
      </c>
      <c r="C54" s="257">
        <v>11.8</v>
      </c>
      <c r="D54" s="257">
        <v>12.8</v>
      </c>
      <c r="E54" s="257">
        <v>12.3</v>
      </c>
      <c r="F54" s="257">
        <v>13.4</v>
      </c>
      <c r="G54" s="257">
        <v>13.6</v>
      </c>
      <c r="H54" s="257">
        <v>12.7</v>
      </c>
      <c r="I54" s="257">
        <v>13.4</v>
      </c>
      <c r="J54" s="257">
        <v>12.9</v>
      </c>
      <c r="K54" s="257">
        <v>14.5</v>
      </c>
      <c r="L54" s="257">
        <v>14.8</v>
      </c>
      <c r="M54" s="257">
        <v>13.4</v>
      </c>
      <c r="N54" s="252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2"/>
      <c r="AV54" s="252"/>
    </row>
    <row r="55" spans="1:48" s="254" customFormat="1" ht="10.5" customHeight="1">
      <c r="A55" s="10" t="s">
        <v>225</v>
      </c>
      <c r="B55" s="257">
        <v>12.017</v>
      </c>
      <c r="C55" s="257">
        <v>12.349</v>
      </c>
      <c r="D55" s="257">
        <v>13.055</v>
      </c>
      <c r="E55" s="257">
        <v>13</v>
      </c>
      <c r="F55" s="257">
        <v>13.8</v>
      </c>
      <c r="G55" s="257">
        <v>13.5</v>
      </c>
      <c r="H55" s="257">
        <v>13.5</v>
      </c>
      <c r="I55" s="257">
        <v>12.4</v>
      </c>
      <c r="J55" s="257">
        <v>11.8</v>
      </c>
      <c r="K55" s="257">
        <v>12.5</v>
      </c>
      <c r="L55" s="257">
        <v>12.6</v>
      </c>
      <c r="M55" s="257">
        <v>11.6</v>
      </c>
      <c r="N55" s="252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</row>
    <row r="56" spans="1:48" s="254" customFormat="1" ht="10.5" customHeight="1">
      <c r="A56" s="10" t="s">
        <v>223</v>
      </c>
      <c r="B56" s="257">
        <v>11</v>
      </c>
      <c r="C56" s="257">
        <v>11.6</v>
      </c>
      <c r="D56" s="257">
        <v>12</v>
      </c>
      <c r="E56" s="257">
        <v>12</v>
      </c>
      <c r="F56" s="257">
        <v>12.7</v>
      </c>
      <c r="G56" s="257">
        <v>12.6</v>
      </c>
      <c r="H56" s="257">
        <v>11.5</v>
      </c>
      <c r="I56" s="257">
        <v>10.7</v>
      </c>
      <c r="J56" s="257">
        <v>11.1</v>
      </c>
      <c r="K56" s="257">
        <v>11.1</v>
      </c>
      <c r="L56" s="257">
        <v>10.9</v>
      </c>
      <c r="M56" s="257">
        <v>9.9</v>
      </c>
      <c r="N56" s="252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2"/>
      <c r="AN56" s="252"/>
      <c r="AO56" s="252"/>
      <c r="AP56" s="252"/>
      <c r="AQ56" s="252"/>
      <c r="AR56" s="252"/>
      <c r="AS56" s="252"/>
      <c r="AT56" s="252"/>
      <c r="AU56" s="252"/>
      <c r="AV56" s="252"/>
    </row>
    <row r="57" spans="1:27" s="254" customFormat="1" ht="10.5" customHeight="1">
      <c r="A57" s="10" t="s">
        <v>195</v>
      </c>
      <c r="B57" s="257">
        <v>10.7</v>
      </c>
      <c r="C57" s="257">
        <v>11.4</v>
      </c>
      <c r="D57" s="257">
        <v>12.2</v>
      </c>
      <c r="E57" s="257">
        <v>12</v>
      </c>
      <c r="F57" s="257">
        <v>13</v>
      </c>
      <c r="G57" s="257">
        <v>13.2</v>
      </c>
      <c r="H57" s="257">
        <v>12.8</v>
      </c>
      <c r="I57" s="257">
        <v>11.9</v>
      </c>
      <c r="J57" s="257">
        <v>11.8</v>
      </c>
      <c r="K57" s="257">
        <v>12.1</v>
      </c>
      <c r="L57" s="257">
        <v>11.8</v>
      </c>
      <c r="M57" s="257">
        <v>11.5</v>
      </c>
      <c r="N57" s="252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52"/>
    </row>
    <row r="58" spans="1:27" s="254" customFormat="1" ht="10.5" customHeight="1">
      <c r="A58" s="10" t="s">
        <v>209</v>
      </c>
      <c r="B58" s="257">
        <v>11.4</v>
      </c>
      <c r="C58" s="257">
        <v>11.1</v>
      </c>
      <c r="D58" s="257">
        <v>12.3</v>
      </c>
      <c r="E58" s="257">
        <v>12.2</v>
      </c>
      <c r="F58" s="257">
        <v>12.9</v>
      </c>
      <c r="G58" s="257">
        <v>13.1</v>
      </c>
      <c r="H58" s="257"/>
      <c r="I58" s="257"/>
      <c r="J58" s="257"/>
      <c r="K58" s="257"/>
      <c r="L58" s="257"/>
      <c r="M58" s="257"/>
      <c r="N58" s="252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52"/>
    </row>
    <row r="59" spans="1:27" ht="9.75" customHeight="1">
      <c r="A59" s="255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55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54" customFormat="1" ht="10.5" customHeight="1">
      <c r="A83" s="15"/>
      <c r="B83" s="248" t="s">
        <v>124</v>
      </c>
      <c r="C83" s="248" t="s">
        <v>125</v>
      </c>
      <c r="D83" s="248" t="s">
        <v>126</v>
      </c>
      <c r="E83" s="248" t="s">
        <v>127</v>
      </c>
      <c r="F83" s="248" t="s">
        <v>128</v>
      </c>
      <c r="G83" s="248" t="s">
        <v>129</v>
      </c>
      <c r="H83" s="248" t="s">
        <v>130</v>
      </c>
      <c r="I83" s="248" t="s">
        <v>131</v>
      </c>
      <c r="J83" s="248" t="s">
        <v>132</v>
      </c>
      <c r="K83" s="248" t="s">
        <v>133</v>
      </c>
      <c r="L83" s="248" t="s">
        <v>134</v>
      </c>
      <c r="M83" s="248" t="s">
        <v>135</v>
      </c>
      <c r="N83" s="252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63"/>
      <c r="Z83" s="263"/>
    </row>
    <row r="84" spans="1:26" s="254" customFormat="1" ht="10.5" customHeight="1">
      <c r="A84" s="10" t="s">
        <v>224</v>
      </c>
      <c r="B84" s="250">
        <v>75.5</v>
      </c>
      <c r="C84" s="250">
        <v>87.8</v>
      </c>
      <c r="D84" s="250">
        <v>103.4</v>
      </c>
      <c r="E84" s="250">
        <v>115.7</v>
      </c>
      <c r="F84" s="250">
        <v>97.3</v>
      </c>
      <c r="G84" s="250">
        <v>111.7</v>
      </c>
      <c r="H84" s="250">
        <v>117.9</v>
      </c>
      <c r="I84" s="250">
        <v>100.9</v>
      </c>
      <c r="J84" s="250">
        <v>99.1</v>
      </c>
      <c r="K84" s="250">
        <v>93.5</v>
      </c>
      <c r="L84" s="250">
        <v>87.5</v>
      </c>
      <c r="M84" s="250">
        <v>91</v>
      </c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52"/>
      <c r="Y84" s="252"/>
      <c r="Z84" s="252"/>
    </row>
    <row r="85" spans="1:26" s="254" customFormat="1" ht="10.5" customHeight="1">
      <c r="A85" s="10" t="s">
        <v>225</v>
      </c>
      <c r="B85" s="250">
        <v>80.2</v>
      </c>
      <c r="C85" s="250">
        <v>91.7</v>
      </c>
      <c r="D85" s="250">
        <v>105.7</v>
      </c>
      <c r="E85" s="250">
        <v>109.1</v>
      </c>
      <c r="F85" s="250">
        <v>113.3</v>
      </c>
      <c r="G85" s="250">
        <v>119.8</v>
      </c>
      <c r="H85" s="250">
        <v>115</v>
      </c>
      <c r="I85" s="250">
        <v>104.6</v>
      </c>
      <c r="J85" s="250">
        <v>109.5</v>
      </c>
      <c r="K85" s="250">
        <v>102.3</v>
      </c>
      <c r="L85" s="250">
        <v>110.6</v>
      </c>
      <c r="M85" s="250">
        <v>101.7</v>
      </c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</row>
    <row r="86" spans="1:26" s="254" customFormat="1" ht="10.5" customHeight="1">
      <c r="A86" s="10" t="s">
        <v>223</v>
      </c>
      <c r="B86" s="250">
        <v>79.1</v>
      </c>
      <c r="C86" s="250">
        <v>83.6</v>
      </c>
      <c r="D86" s="250">
        <v>100.7</v>
      </c>
      <c r="E86" s="250">
        <v>101.4</v>
      </c>
      <c r="F86" s="250">
        <v>89.1</v>
      </c>
      <c r="G86" s="250">
        <v>96.9</v>
      </c>
      <c r="H86" s="250">
        <v>101.8</v>
      </c>
      <c r="I86" s="250">
        <v>95.6</v>
      </c>
      <c r="J86" s="250">
        <v>106.4</v>
      </c>
      <c r="K86" s="250">
        <v>99.4</v>
      </c>
      <c r="L86" s="250">
        <v>111.7</v>
      </c>
      <c r="M86" s="250">
        <v>117.1</v>
      </c>
      <c r="N86" s="252"/>
      <c r="O86" s="252"/>
      <c r="P86" s="252"/>
      <c r="Q86" s="252"/>
      <c r="R86" s="252"/>
      <c r="S86" s="252"/>
      <c r="T86" s="252"/>
      <c r="U86" s="252"/>
      <c r="V86" s="252"/>
      <c r="W86" s="252"/>
      <c r="X86" s="252"/>
      <c r="Y86" s="252"/>
      <c r="Z86" s="252"/>
    </row>
    <row r="87" spans="1:26" s="254" customFormat="1" ht="10.5" customHeight="1">
      <c r="A87" s="10" t="s">
        <v>195</v>
      </c>
      <c r="B87" s="250">
        <v>90.7</v>
      </c>
      <c r="C87" s="250">
        <v>98.4</v>
      </c>
      <c r="D87" s="250">
        <v>113.3</v>
      </c>
      <c r="E87" s="250">
        <v>108.9</v>
      </c>
      <c r="F87" s="250">
        <v>110.8</v>
      </c>
      <c r="G87" s="250">
        <v>107.2</v>
      </c>
      <c r="H87" s="250">
        <v>96.5</v>
      </c>
      <c r="I87" s="250">
        <v>108.5</v>
      </c>
      <c r="J87" s="250">
        <v>111.9</v>
      </c>
      <c r="K87" s="250">
        <v>107</v>
      </c>
      <c r="L87" s="250">
        <v>105.6</v>
      </c>
      <c r="M87" s="250">
        <v>107.1</v>
      </c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</row>
    <row r="88" spans="1:26" s="254" customFormat="1" ht="10.5" customHeight="1">
      <c r="A88" s="10" t="s">
        <v>209</v>
      </c>
      <c r="B88" s="250">
        <v>79.6</v>
      </c>
      <c r="C88" s="250">
        <v>94</v>
      </c>
      <c r="D88" s="250">
        <v>112.1</v>
      </c>
      <c r="E88" s="250">
        <v>110.4</v>
      </c>
      <c r="F88" s="250">
        <v>105.4</v>
      </c>
      <c r="G88" s="250">
        <v>101.3</v>
      </c>
      <c r="H88" s="250"/>
      <c r="I88" s="250"/>
      <c r="J88" s="250"/>
      <c r="K88" s="250"/>
      <c r="L88" s="250"/>
      <c r="M88" s="250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</row>
    <row r="8" spans="1:13" ht="9.75" customHeight="1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</row>
    <row r="9" spans="1:13" ht="9.75" customHeight="1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</row>
    <row r="10" spans="1:13" ht="9.75" customHeight="1">
      <c r="A10" s="255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</row>
    <row r="11" spans="1:13" ht="9.75" customHeight="1">
      <c r="A11" s="255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</row>
    <row r="14" spans="14:15" ht="9.75" customHeight="1">
      <c r="N14" s="265"/>
      <c r="O14" s="265"/>
    </row>
    <row r="17" ht="9.75" customHeight="1">
      <c r="O17" s="265"/>
    </row>
    <row r="18" spans="1:13" ht="9.75" customHeight="1">
      <c r="A18" s="255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</row>
    <row r="19" spans="1:13" ht="9.75" customHeight="1">
      <c r="A19" s="255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</row>
    <row r="20" spans="1:14" ht="9.75" customHeight="1">
      <c r="A20" s="255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65"/>
    </row>
    <row r="21" spans="1:14" ht="9.75" customHeight="1">
      <c r="A21" s="255"/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65"/>
    </row>
    <row r="22" spans="1:48" ht="9.75" customHeight="1">
      <c r="A22" s="255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1"/>
      <c r="O22" s="6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224</v>
      </c>
      <c r="B25" s="257">
        <v>9.22</v>
      </c>
      <c r="C25" s="257">
        <v>12.22</v>
      </c>
      <c r="D25" s="257">
        <v>12.05</v>
      </c>
      <c r="E25" s="257">
        <v>10.76</v>
      </c>
      <c r="F25" s="257">
        <v>11.23</v>
      </c>
      <c r="G25" s="257">
        <v>11.04</v>
      </c>
      <c r="H25" s="257">
        <v>11.73</v>
      </c>
      <c r="I25" s="257">
        <v>10.24</v>
      </c>
      <c r="J25" s="257">
        <v>10.88</v>
      </c>
      <c r="K25" s="257">
        <v>13.39</v>
      </c>
      <c r="L25" s="257">
        <v>14.22</v>
      </c>
      <c r="M25" s="257">
        <v>13.48</v>
      </c>
      <c r="N25" s="66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225</v>
      </c>
      <c r="B26" s="257">
        <v>12.14</v>
      </c>
      <c r="C26" s="257">
        <v>12.1</v>
      </c>
      <c r="D26" s="257">
        <v>13.79</v>
      </c>
      <c r="E26" s="257">
        <v>15.4</v>
      </c>
      <c r="F26" s="257">
        <v>13.5</v>
      </c>
      <c r="G26" s="257">
        <v>16.1</v>
      </c>
      <c r="H26" s="257">
        <v>14.4</v>
      </c>
      <c r="I26" s="257">
        <v>11.8</v>
      </c>
      <c r="J26" s="257">
        <v>14.6</v>
      </c>
      <c r="K26" s="257">
        <v>14.5</v>
      </c>
      <c r="L26" s="257">
        <v>15</v>
      </c>
      <c r="M26" s="257">
        <v>14.4</v>
      </c>
      <c r="N26" s="66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223</v>
      </c>
      <c r="B27" s="257">
        <v>12.6</v>
      </c>
      <c r="C27" s="257">
        <v>13.2</v>
      </c>
      <c r="D27" s="257">
        <v>15</v>
      </c>
      <c r="E27" s="257">
        <v>14</v>
      </c>
      <c r="F27" s="257">
        <v>14.4</v>
      </c>
      <c r="G27" s="257">
        <v>16.1</v>
      </c>
      <c r="H27" s="257">
        <v>15.2</v>
      </c>
      <c r="I27" s="257">
        <v>13.9</v>
      </c>
      <c r="J27" s="257">
        <v>14.5</v>
      </c>
      <c r="K27" s="257">
        <v>15.5</v>
      </c>
      <c r="L27" s="257">
        <v>14.8</v>
      </c>
      <c r="M27" s="257">
        <v>16</v>
      </c>
      <c r="N27" s="66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195</v>
      </c>
      <c r="B28" s="257">
        <v>13.2</v>
      </c>
      <c r="C28" s="257">
        <v>15.3</v>
      </c>
      <c r="D28" s="257">
        <v>16.6</v>
      </c>
      <c r="E28" s="257">
        <v>16.7</v>
      </c>
      <c r="F28" s="257">
        <v>16.6</v>
      </c>
      <c r="G28" s="257">
        <v>16.9</v>
      </c>
      <c r="H28" s="257">
        <v>18.2</v>
      </c>
      <c r="I28" s="257">
        <v>14.4</v>
      </c>
      <c r="J28" s="257">
        <v>15.8</v>
      </c>
      <c r="K28" s="257">
        <v>19.3</v>
      </c>
      <c r="L28" s="257">
        <v>19.5</v>
      </c>
      <c r="M28" s="257">
        <v>15.9</v>
      </c>
      <c r="N28" s="66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209</v>
      </c>
      <c r="B29" s="257">
        <v>15.2</v>
      </c>
      <c r="C29" s="257">
        <v>15.3</v>
      </c>
      <c r="D29" s="257">
        <v>16.6</v>
      </c>
      <c r="E29" s="257">
        <v>16.4</v>
      </c>
      <c r="F29" s="257">
        <v>14.4</v>
      </c>
      <c r="G29" s="257">
        <v>15.1</v>
      </c>
      <c r="H29" s="257"/>
      <c r="I29" s="257"/>
      <c r="J29" s="257"/>
      <c r="K29" s="257"/>
      <c r="L29" s="257"/>
      <c r="M29" s="257"/>
      <c r="N29" s="66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3"/>
    </row>
    <row r="46" ht="9.75" customHeight="1">
      <c r="H46" s="23"/>
    </row>
    <row r="48" ht="9.75" customHeight="1">
      <c r="N48" s="265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224</v>
      </c>
      <c r="B54" s="257">
        <v>18.8</v>
      </c>
      <c r="C54" s="257">
        <v>22.3</v>
      </c>
      <c r="D54" s="257">
        <v>21.9</v>
      </c>
      <c r="E54" s="257">
        <v>18.9</v>
      </c>
      <c r="F54" s="257">
        <v>20.2</v>
      </c>
      <c r="G54" s="257">
        <v>20.3</v>
      </c>
      <c r="H54" s="257">
        <v>20.1</v>
      </c>
      <c r="I54" s="257">
        <v>20</v>
      </c>
      <c r="J54" s="257">
        <v>19.9</v>
      </c>
      <c r="K54" s="257">
        <v>21.1</v>
      </c>
      <c r="L54" s="257">
        <v>21.7</v>
      </c>
      <c r="M54" s="257">
        <v>20.7</v>
      </c>
      <c r="N54" s="66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225</v>
      </c>
      <c r="B55" s="257">
        <v>20.8</v>
      </c>
      <c r="C55" s="257">
        <v>21</v>
      </c>
      <c r="D55" s="257">
        <v>20</v>
      </c>
      <c r="E55" s="257">
        <v>21.4</v>
      </c>
      <c r="F55" s="257">
        <v>22.3</v>
      </c>
      <c r="G55" s="257">
        <v>23</v>
      </c>
      <c r="H55" s="257">
        <v>21.7</v>
      </c>
      <c r="I55" s="257">
        <v>19.7</v>
      </c>
      <c r="J55" s="257">
        <v>20.4</v>
      </c>
      <c r="K55" s="257">
        <v>20.8</v>
      </c>
      <c r="L55" s="257">
        <v>21.3</v>
      </c>
      <c r="M55" s="257">
        <v>20.3</v>
      </c>
      <c r="N55" s="66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223</v>
      </c>
      <c r="B56" s="257">
        <v>21.1</v>
      </c>
      <c r="C56" s="257">
        <v>21.7</v>
      </c>
      <c r="D56" s="257">
        <v>20.3</v>
      </c>
      <c r="E56" s="257">
        <v>20.5</v>
      </c>
      <c r="F56" s="257">
        <v>21.1</v>
      </c>
      <c r="G56" s="257">
        <v>21.5</v>
      </c>
      <c r="H56" s="257">
        <v>21</v>
      </c>
      <c r="I56" s="257">
        <v>21</v>
      </c>
      <c r="J56" s="257">
        <v>20.9</v>
      </c>
      <c r="K56" s="257">
        <v>21.5</v>
      </c>
      <c r="L56" s="257">
        <v>21.2</v>
      </c>
      <c r="M56" s="257">
        <v>20.9</v>
      </c>
      <c r="N56" s="66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195</v>
      </c>
      <c r="B57" s="257">
        <v>21.6</v>
      </c>
      <c r="C57" s="257">
        <v>21.5</v>
      </c>
      <c r="D57" s="257">
        <v>20.6</v>
      </c>
      <c r="E57" s="257">
        <v>21.7</v>
      </c>
      <c r="F57" s="257">
        <v>21</v>
      </c>
      <c r="G57" s="257">
        <v>22</v>
      </c>
      <c r="H57" s="257">
        <v>23.4</v>
      </c>
      <c r="I57" s="257">
        <v>20.3</v>
      </c>
      <c r="J57" s="257">
        <v>20.6</v>
      </c>
      <c r="K57" s="257">
        <v>22.4</v>
      </c>
      <c r="L57" s="257">
        <v>23.8</v>
      </c>
      <c r="M57" s="257">
        <v>22.3</v>
      </c>
      <c r="N57" s="66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209</v>
      </c>
      <c r="B58" s="257">
        <v>22.9</v>
      </c>
      <c r="C58" s="257">
        <v>23.8</v>
      </c>
      <c r="D58" s="257">
        <v>24.6</v>
      </c>
      <c r="E58" s="257">
        <v>26.1</v>
      </c>
      <c r="F58" s="257">
        <v>26.8</v>
      </c>
      <c r="G58" s="257">
        <v>27.4</v>
      </c>
      <c r="H58" s="257"/>
      <c r="I58" s="257"/>
      <c r="J58" s="257"/>
      <c r="K58" s="257"/>
      <c r="L58" s="257"/>
      <c r="M58" s="257"/>
      <c r="N58" s="66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224</v>
      </c>
      <c r="B84" s="248">
        <v>48.8</v>
      </c>
      <c r="C84" s="248">
        <v>47.7</v>
      </c>
      <c r="D84" s="248">
        <v>54.8</v>
      </c>
      <c r="E84" s="248">
        <v>53.1</v>
      </c>
      <c r="F84" s="248">
        <v>54.2</v>
      </c>
      <c r="G84" s="248">
        <v>54.3</v>
      </c>
      <c r="H84" s="248">
        <v>58.7</v>
      </c>
      <c r="I84" s="248">
        <v>58.7</v>
      </c>
      <c r="J84" s="248">
        <v>58.7</v>
      </c>
      <c r="K84" s="248">
        <v>62.2</v>
      </c>
      <c r="L84" s="248">
        <v>65.3</v>
      </c>
      <c r="M84" s="248">
        <v>65.9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225</v>
      </c>
      <c r="B85" s="248">
        <v>58.2</v>
      </c>
      <c r="C85" s="248">
        <v>57.6</v>
      </c>
      <c r="D85" s="248">
        <v>69.8</v>
      </c>
      <c r="E85" s="248">
        <v>70.8</v>
      </c>
      <c r="F85" s="248">
        <v>60.1</v>
      </c>
      <c r="G85" s="248">
        <v>69.3</v>
      </c>
      <c r="H85" s="248">
        <v>67.3</v>
      </c>
      <c r="I85" s="248">
        <v>62</v>
      </c>
      <c r="J85" s="248">
        <v>70.9</v>
      </c>
      <c r="K85" s="248">
        <v>69.5</v>
      </c>
      <c r="L85" s="248">
        <v>70</v>
      </c>
      <c r="M85" s="248">
        <v>71.5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223</v>
      </c>
      <c r="B86" s="248">
        <v>58.9</v>
      </c>
      <c r="C86" s="248">
        <v>60.2</v>
      </c>
      <c r="D86" s="248">
        <v>74.4</v>
      </c>
      <c r="E86" s="248">
        <v>68.2</v>
      </c>
      <c r="F86" s="248">
        <v>67.6</v>
      </c>
      <c r="G86" s="248">
        <v>74.5</v>
      </c>
      <c r="H86" s="248">
        <v>73</v>
      </c>
      <c r="I86" s="248">
        <v>66.4</v>
      </c>
      <c r="J86" s="248">
        <v>69.5</v>
      </c>
      <c r="K86" s="248">
        <v>71.6</v>
      </c>
      <c r="L86" s="248">
        <v>69.7</v>
      </c>
      <c r="M86" s="248">
        <v>76.7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195</v>
      </c>
      <c r="B87" s="248">
        <v>60.5</v>
      </c>
      <c r="C87" s="248">
        <v>71.2</v>
      </c>
      <c r="D87" s="248">
        <v>80.9</v>
      </c>
      <c r="E87" s="248">
        <v>76.2</v>
      </c>
      <c r="F87" s="248">
        <v>79.7</v>
      </c>
      <c r="G87" s="248">
        <v>76.6</v>
      </c>
      <c r="H87" s="248">
        <v>77.5</v>
      </c>
      <c r="I87" s="248">
        <v>72.8</v>
      </c>
      <c r="J87" s="248">
        <v>76.1</v>
      </c>
      <c r="K87" s="248">
        <v>85.6</v>
      </c>
      <c r="L87" s="248">
        <v>81.3</v>
      </c>
      <c r="M87" s="248">
        <v>72.4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209</v>
      </c>
      <c r="B88" s="248">
        <v>66.1</v>
      </c>
      <c r="C88" s="248">
        <v>63.9</v>
      </c>
      <c r="D88" s="248">
        <v>66.9</v>
      </c>
      <c r="E88" s="248">
        <v>61.9</v>
      </c>
      <c r="F88" s="248">
        <v>53.1</v>
      </c>
      <c r="G88" s="248">
        <v>54.6</v>
      </c>
      <c r="H88" s="248"/>
      <c r="I88" s="248"/>
      <c r="J88" s="248"/>
      <c r="K88" s="248"/>
      <c r="L88" s="248"/>
      <c r="M88" s="248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2" width="13.375" style="0" customWidth="1"/>
    <col min="3" max="16384" width="10.625" style="0" customWidth="1"/>
  </cols>
  <sheetData>
    <row r="1" spans="1:8" ht="17.25" customHeight="1">
      <c r="A1" s="445" t="s">
        <v>190</v>
      </c>
      <c r="F1" s="243"/>
      <c r="G1" s="243"/>
      <c r="H1" s="243"/>
    </row>
    <row r="2" ht="13.5">
      <c r="A2" s="439"/>
    </row>
    <row r="3" spans="1:3" ht="17.25">
      <c r="A3" s="439"/>
      <c r="C3" s="243"/>
    </row>
    <row r="4" spans="1:13" ht="17.25">
      <c r="A4" s="439"/>
      <c r="J4" s="243"/>
      <c r="K4" s="243"/>
      <c r="L4" s="243"/>
      <c r="M4" s="243"/>
    </row>
    <row r="5" ht="13.5">
      <c r="A5" s="439"/>
    </row>
    <row r="6" ht="13.5">
      <c r="A6" s="439"/>
    </row>
    <row r="7" ht="13.5">
      <c r="A7" s="439"/>
    </row>
    <row r="8" ht="13.5">
      <c r="A8" s="439"/>
    </row>
    <row r="9" ht="13.5">
      <c r="A9" s="439"/>
    </row>
    <row r="10" ht="13.5">
      <c r="A10" s="439"/>
    </row>
    <row r="11" ht="13.5">
      <c r="A11" s="439"/>
    </row>
    <row r="12" ht="13.5">
      <c r="A12" s="439"/>
    </row>
    <row r="13" ht="13.5">
      <c r="A13" s="439"/>
    </row>
    <row r="14" ht="13.5">
      <c r="A14" s="439"/>
    </row>
    <row r="15" ht="13.5">
      <c r="A15" s="439"/>
    </row>
    <row r="16" ht="13.5">
      <c r="A16" s="439"/>
    </row>
    <row r="17" ht="13.5">
      <c r="A17" s="439"/>
    </row>
    <row r="18" ht="13.5">
      <c r="A18" s="439"/>
    </row>
    <row r="19" ht="13.5">
      <c r="A19" s="439"/>
    </row>
    <row r="20" ht="13.5">
      <c r="A20" s="439"/>
    </row>
    <row r="21" ht="13.5">
      <c r="A21" s="439"/>
    </row>
    <row r="22" ht="13.5">
      <c r="A22" s="439"/>
    </row>
    <row r="23" ht="13.5">
      <c r="A23" s="439"/>
    </row>
    <row r="24" ht="13.5">
      <c r="A24" s="439"/>
    </row>
    <row r="25" ht="13.5">
      <c r="A25" s="439"/>
    </row>
    <row r="26" ht="13.5">
      <c r="A26" s="439"/>
    </row>
    <row r="27" ht="13.5">
      <c r="A27" s="439"/>
    </row>
    <row r="28" ht="13.5">
      <c r="A28" s="439"/>
    </row>
    <row r="29" ht="13.5">
      <c r="A29" s="439"/>
    </row>
    <row r="30" ht="13.5">
      <c r="A30" s="439"/>
    </row>
    <row r="31" ht="13.5">
      <c r="A31" s="439"/>
    </row>
    <row r="32" ht="13.5">
      <c r="A32" s="439"/>
    </row>
    <row r="33" ht="13.5">
      <c r="A33" s="439"/>
    </row>
    <row r="34" ht="13.5">
      <c r="A34" s="439"/>
    </row>
    <row r="35" spans="1:15" s="59" customFormat="1" ht="19.5" customHeight="1">
      <c r="A35" s="439"/>
      <c r="B35" s="12"/>
      <c r="C35" s="244" t="s">
        <v>136</v>
      </c>
      <c r="D35" s="244" t="s">
        <v>137</v>
      </c>
      <c r="E35" s="244" t="s">
        <v>138</v>
      </c>
      <c r="F35" s="244" t="s">
        <v>139</v>
      </c>
      <c r="G35" s="244" t="s">
        <v>192</v>
      </c>
      <c r="H35" s="244" t="s">
        <v>191</v>
      </c>
      <c r="I35" s="244" t="s">
        <v>140</v>
      </c>
      <c r="J35" s="244" t="s">
        <v>193</v>
      </c>
      <c r="K35" s="244" t="s">
        <v>144</v>
      </c>
      <c r="L35" s="244" t="s">
        <v>195</v>
      </c>
      <c r="M35" s="11" t="s">
        <v>233</v>
      </c>
      <c r="N35" s="65"/>
      <c r="O35" s="245"/>
    </row>
    <row r="36" spans="1:15" ht="25.5" customHeight="1">
      <c r="A36" s="439"/>
      <c r="B36" s="430" t="s">
        <v>229</v>
      </c>
      <c r="C36" s="13">
        <v>146</v>
      </c>
      <c r="D36" s="13">
        <v>139.8</v>
      </c>
      <c r="E36" s="13">
        <v>140.7</v>
      </c>
      <c r="F36" s="13">
        <v>138</v>
      </c>
      <c r="G36" s="13">
        <v>120.3</v>
      </c>
      <c r="H36" s="13">
        <v>113</v>
      </c>
      <c r="I36" s="13">
        <v>115.8</v>
      </c>
      <c r="J36" s="12">
        <v>115.1</v>
      </c>
      <c r="K36" s="12">
        <v>110.1</v>
      </c>
      <c r="L36" s="12">
        <v>110.6</v>
      </c>
      <c r="M36" s="12">
        <v>113.7</v>
      </c>
      <c r="N36" s="1"/>
      <c r="O36" s="1"/>
    </row>
    <row r="37" spans="1:15" ht="25.5" customHeight="1">
      <c r="A37" s="439"/>
      <c r="B37" s="429" t="s">
        <v>230</v>
      </c>
      <c r="C37" s="13">
        <v>179.3</v>
      </c>
      <c r="D37" s="13">
        <v>185.5</v>
      </c>
      <c r="E37" s="13">
        <v>186.7</v>
      </c>
      <c r="F37" s="13">
        <v>189.8</v>
      </c>
      <c r="G37" s="13">
        <v>190.2</v>
      </c>
      <c r="H37" s="13">
        <v>191.7</v>
      </c>
      <c r="I37" s="13">
        <v>198.8</v>
      </c>
      <c r="J37" s="12">
        <v>201.7</v>
      </c>
      <c r="K37" s="12">
        <v>204</v>
      </c>
      <c r="L37" s="12">
        <v>205.5</v>
      </c>
      <c r="M37" s="12">
        <v>208.9</v>
      </c>
      <c r="N37" s="1"/>
      <c r="O37" s="1"/>
    </row>
    <row r="38" spans="1:13" ht="24.75" customHeight="1">
      <c r="A38" s="439"/>
      <c r="B38" s="378" t="s">
        <v>189</v>
      </c>
      <c r="C38" s="12">
        <v>182</v>
      </c>
      <c r="D38" s="12">
        <v>185</v>
      </c>
      <c r="E38" s="12">
        <v>184</v>
      </c>
      <c r="F38" s="12">
        <v>184</v>
      </c>
      <c r="G38" s="12">
        <v>187</v>
      </c>
      <c r="H38" s="12">
        <v>185</v>
      </c>
      <c r="I38" s="12">
        <v>185</v>
      </c>
      <c r="J38" s="12">
        <v>182</v>
      </c>
      <c r="K38" s="12">
        <v>178</v>
      </c>
      <c r="L38" s="12">
        <v>177</v>
      </c>
      <c r="M38" s="12">
        <v>175</v>
      </c>
    </row>
    <row r="40" spans="3:4" ht="14.25">
      <c r="C40" s="3"/>
      <c r="D40" s="341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13" max="13" width="9.25390625" style="0" bestFit="1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186581</v>
      </c>
      <c r="K2" s="7" t="s">
        <v>11</v>
      </c>
      <c r="L2" s="6">
        <f aca="true" t="shared" si="0" ref="L2:L7">SUM(J2)</f>
        <v>186581</v>
      </c>
      <c r="M2" s="6">
        <v>130567</v>
      </c>
    </row>
    <row r="3" spans="10:13" ht="13.5">
      <c r="J3" s="6">
        <v>362532</v>
      </c>
      <c r="K3" s="5" t="s">
        <v>12</v>
      </c>
      <c r="L3" s="6">
        <f t="shared" si="0"/>
        <v>362532</v>
      </c>
      <c r="M3" s="6">
        <v>228265</v>
      </c>
    </row>
    <row r="4" spans="10:13" ht="13.5">
      <c r="J4" s="6">
        <v>429958</v>
      </c>
      <c r="K4" s="5" t="s">
        <v>13</v>
      </c>
      <c r="L4" s="6">
        <f t="shared" si="0"/>
        <v>429958</v>
      </c>
      <c r="M4" s="6">
        <v>253415</v>
      </c>
    </row>
    <row r="5" spans="10:13" ht="13.5">
      <c r="J5" s="6">
        <v>99716</v>
      </c>
      <c r="K5" s="5" t="s">
        <v>14</v>
      </c>
      <c r="L5" s="6">
        <f t="shared" si="0"/>
        <v>99716</v>
      </c>
      <c r="M5" s="6">
        <v>66810</v>
      </c>
    </row>
    <row r="6" spans="10:13" ht="13.5">
      <c r="J6" s="6">
        <v>373701</v>
      </c>
      <c r="K6" s="5" t="s">
        <v>15</v>
      </c>
      <c r="L6" s="6">
        <f t="shared" si="0"/>
        <v>373701</v>
      </c>
      <c r="M6" s="6">
        <v>269243</v>
      </c>
    </row>
    <row r="7" spans="10:13" ht="13.5">
      <c r="J7" s="6">
        <v>636746</v>
      </c>
      <c r="K7" s="5" t="s">
        <v>16</v>
      </c>
      <c r="L7" s="6">
        <f t="shared" si="0"/>
        <v>636746</v>
      </c>
      <c r="M7" s="6">
        <v>430666</v>
      </c>
    </row>
    <row r="8" spans="10:13" ht="13.5">
      <c r="J8" s="6">
        <f>SUM(J2:J7)</f>
        <v>2089234</v>
      </c>
      <c r="K8" s="5" t="s">
        <v>9</v>
      </c>
      <c r="L8" s="69">
        <f>SUM(L2:L7)</f>
        <v>2089234</v>
      </c>
      <c r="M8" s="6">
        <f>SUM(M2:M7)</f>
        <v>1378966</v>
      </c>
    </row>
    <row r="10" spans="10:13" ht="13.5">
      <c r="J10" t="s">
        <v>102</v>
      </c>
      <c r="L10" t="s">
        <v>118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130567</v>
      </c>
      <c r="M11" s="6">
        <f>SUM(N11-L11)</f>
        <v>56014</v>
      </c>
      <c r="N11" s="6">
        <f>SUM(L2)</f>
        <v>186581</v>
      </c>
    </row>
    <row r="12" spans="11:14" ht="13.5">
      <c r="K12" s="5" t="s">
        <v>12</v>
      </c>
      <c r="L12" s="6">
        <f t="shared" si="1"/>
        <v>228265</v>
      </c>
      <c r="M12" s="6">
        <f aca="true" t="shared" si="2" ref="M12:M17">SUM(N12-L12)</f>
        <v>134267</v>
      </c>
      <c r="N12" s="6">
        <f aca="true" t="shared" si="3" ref="N12:N17">SUM(L3)</f>
        <v>362532</v>
      </c>
    </row>
    <row r="13" spans="11:14" ht="13.5">
      <c r="K13" s="5" t="s">
        <v>13</v>
      </c>
      <c r="L13" s="6">
        <f t="shared" si="1"/>
        <v>253415</v>
      </c>
      <c r="M13" s="6">
        <f t="shared" si="2"/>
        <v>176543</v>
      </c>
      <c r="N13" s="6">
        <f t="shared" si="3"/>
        <v>429958</v>
      </c>
    </row>
    <row r="14" spans="11:14" ht="13.5">
      <c r="K14" s="5" t="s">
        <v>14</v>
      </c>
      <c r="L14" s="6">
        <f t="shared" si="1"/>
        <v>66810</v>
      </c>
      <c r="M14" s="6">
        <f t="shared" si="2"/>
        <v>32906</v>
      </c>
      <c r="N14" s="6">
        <f t="shared" si="3"/>
        <v>99716</v>
      </c>
    </row>
    <row r="15" spans="11:14" ht="13.5">
      <c r="K15" s="5" t="s">
        <v>15</v>
      </c>
      <c r="L15" s="6">
        <f t="shared" si="1"/>
        <v>269243</v>
      </c>
      <c r="M15" s="6">
        <f t="shared" si="2"/>
        <v>104458</v>
      </c>
      <c r="N15" s="6">
        <f t="shared" si="3"/>
        <v>373701</v>
      </c>
    </row>
    <row r="16" spans="11:14" ht="13.5">
      <c r="K16" s="5" t="s">
        <v>16</v>
      </c>
      <c r="L16" s="6">
        <f t="shared" si="1"/>
        <v>430666</v>
      </c>
      <c r="M16" s="6">
        <f t="shared" si="2"/>
        <v>206080</v>
      </c>
      <c r="N16" s="6">
        <f t="shared" si="3"/>
        <v>636746</v>
      </c>
    </row>
    <row r="17" spans="11:14" ht="13.5">
      <c r="K17" s="5" t="s">
        <v>9</v>
      </c>
      <c r="L17" s="6">
        <f>SUM(L11:L16)</f>
        <v>1378966</v>
      </c>
      <c r="M17" s="6">
        <f t="shared" si="2"/>
        <v>710268</v>
      </c>
      <c r="N17" s="6">
        <f t="shared" si="3"/>
        <v>2089234</v>
      </c>
    </row>
    <row r="53" ht="19.5" customHeight="1"/>
    <row r="54" ht="19.5" customHeight="1" thickBot="1"/>
    <row r="55" spans="1:9" ht="16.5" customHeight="1">
      <c r="A55" s="68"/>
      <c r="B55" s="68"/>
      <c r="C55" s="68"/>
      <c r="D55" s="68"/>
      <c r="E55" s="68"/>
      <c r="F55" s="68"/>
      <c r="G55" s="68"/>
      <c r="H55" s="68"/>
      <c r="I55" s="68"/>
    </row>
    <row r="56" spans="1:9" ht="14.25">
      <c r="A56" s="51" t="s">
        <v>70</v>
      </c>
      <c r="B56" s="52"/>
      <c r="C56" s="446" t="s">
        <v>17</v>
      </c>
      <c r="D56" s="447"/>
      <c r="E56" s="446" t="s">
        <v>65</v>
      </c>
      <c r="F56" s="447"/>
      <c r="G56" s="450" t="s">
        <v>64</v>
      </c>
      <c r="H56" s="446" t="s">
        <v>66</v>
      </c>
      <c r="I56" s="447"/>
    </row>
    <row r="57" spans="1:9" ht="14.25">
      <c r="A57" s="53" t="s">
        <v>71</v>
      </c>
      <c r="B57" s="54"/>
      <c r="C57" s="448"/>
      <c r="D57" s="449"/>
      <c r="E57" s="448"/>
      <c r="F57" s="449"/>
      <c r="G57" s="451"/>
      <c r="H57" s="448"/>
      <c r="I57" s="449"/>
    </row>
    <row r="58" spans="1:9" ht="19.5" customHeight="1">
      <c r="A58" s="58" t="s">
        <v>95</v>
      </c>
      <c r="B58" s="55"/>
      <c r="C58" s="454" t="s">
        <v>198</v>
      </c>
      <c r="D58" s="453"/>
      <c r="E58" s="455" t="s">
        <v>234</v>
      </c>
      <c r="F58" s="453"/>
      <c r="G58" s="128">
        <v>18.3</v>
      </c>
      <c r="H58" s="56"/>
      <c r="I58" s="57"/>
    </row>
    <row r="59" spans="1:9" ht="19.5" customHeight="1">
      <c r="A59" s="58" t="s">
        <v>67</v>
      </c>
      <c r="B59" s="55"/>
      <c r="C59" s="452" t="s">
        <v>69</v>
      </c>
      <c r="D59" s="453"/>
      <c r="E59" s="455" t="s">
        <v>235</v>
      </c>
      <c r="F59" s="453"/>
      <c r="G59" s="134">
        <v>42.6</v>
      </c>
      <c r="H59" s="56"/>
      <c r="I59" s="57"/>
    </row>
    <row r="60" spans="1:9" ht="19.5" customHeight="1">
      <c r="A60" s="58" t="s">
        <v>68</v>
      </c>
      <c r="B60" s="55"/>
      <c r="C60" s="455" t="s">
        <v>178</v>
      </c>
      <c r="D60" s="456"/>
      <c r="E60" s="452" t="s">
        <v>236</v>
      </c>
      <c r="F60" s="453"/>
      <c r="G60" s="128">
        <v>68.2</v>
      </c>
      <c r="H60" s="56"/>
      <c r="I60" s="57"/>
    </row>
    <row r="61" ht="19.5" customHeight="1"/>
    <row r="62" ht="19.5" customHeight="1"/>
    <row r="63" ht="13.5">
      <c r="E63" s="50"/>
    </row>
  </sheetData>
  <mergeCells count="10">
    <mergeCell ref="E60:F60"/>
    <mergeCell ref="C58:D58"/>
    <mergeCell ref="C59:D59"/>
    <mergeCell ref="E58:F58"/>
    <mergeCell ref="E59:F59"/>
    <mergeCell ref="C60:D60"/>
    <mergeCell ref="C56:D57"/>
    <mergeCell ref="E56:F57"/>
    <mergeCell ref="G56:G57"/>
    <mergeCell ref="H56:I57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46"/>
    </row>
    <row r="3" spans="1:2" ht="9.75" customHeight="1">
      <c r="A3" s="38"/>
      <c r="B3" s="38"/>
    </row>
    <row r="4" spans="10:13" ht="9.75" customHeight="1">
      <c r="J4" s="243"/>
      <c r="K4" s="3"/>
      <c r="L4" s="3"/>
      <c r="M4" s="127"/>
    </row>
    <row r="20" ht="9.75" customHeight="1">
      <c r="AI20" s="247"/>
    </row>
    <row r="25" spans="1:35" s="247" customFormat="1" ht="9.75" customHeight="1">
      <c r="A25" s="248"/>
      <c r="B25" s="248" t="s">
        <v>124</v>
      </c>
      <c r="C25" s="248" t="s">
        <v>125</v>
      </c>
      <c r="D25" s="248" t="s">
        <v>126</v>
      </c>
      <c r="E25" s="248" t="s">
        <v>127</v>
      </c>
      <c r="F25" s="248" t="s">
        <v>128</v>
      </c>
      <c r="G25" s="248" t="s">
        <v>129</v>
      </c>
      <c r="H25" s="248" t="s">
        <v>130</v>
      </c>
      <c r="I25" s="248" t="s">
        <v>131</v>
      </c>
      <c r="J25" s="248" t="s">
        <v>132</v>
      </c>
      <c r="K25" s="248" t="s">
        <v>133</v>
      </c>
      <c r="L25" s="248" t="s">
        <v>134</v>
      </c>
      <c r="M25" s="248" t="s">
        <v>135</v>
      </c>
      <c r="AI25"/>
    </row>
    <row r="26" spans="1:13" ht="9.75" customHeight="1">
      <c r="A26" s="10" t="s">
        <v>210</v>
      </c>
      <c r="B26" s="248">
        <v>71.7</v>
      </c>
      <c r="C26" s="248">
        <v>74.6</v>
      </c>
      <c r="D26" s="248">
        <v>84.6</v>
      </c>
      <c r="E26" s="248">
        <v>88.4</v>
      </c>
      <c r="F26" s="248">
        <v>82.6</v>
      </c>
      <c r="G26" s="248">
        <v>87.5</v>
      </c>
      <c r="H26" s="248">
        <v>85.2</v>
      </c>
      <c r="I26" s="248">
        <v>81.2</v>
      </c>
      <c r="J26" s="248">
        <v>75.8</v>
      </c>
      <c r="K26" s="248">
        <v>81</v>
      </c>
      <c r="L26" s="248">
        <v>81.8</v>
      </c>
      <c r="M26" s="248">
        <v>78.8</v>
      </c>
    </row>
    <row r="27" spans="1:13" ht="9.75" customHeight="1">
      <c r="A27" s="10" t="s">
        <v>211</v>
      </c>
      <c r="B27" s="248">
        <v>70.4</v>
      </c>
      <c r="C27" s="248">
        <v>73.6</v>
      </c>
      <c r="D27" s="250">
        <v>80</v>
      </c>
      <c r="E27" s="248">
        <v>89.5</v>
      </c>
      <c r="F27" s="248">
        <v>86.8</v>
      </c>
      <c r="G27" s="248">
        <v>93.7</v>
      </c>
      <c r="H27" s="248">
        <v>87</v>
      </c>
      <c r="I27" s="248">
        <v>78.2</v>
      </c>
      <c r="J27" s="248">
        <v>80.5</v>
      </c>
      <c r="K27" s="248">
        <v>79.8</v>
      </c>
      <c r="L27" s="248">
        <v>78.1</v>
      </c>
      <c r="M27" s="248">
        <v>76.7</v>
      </c>
    </row>
    <row r="28" spans="1:13" ht="9.75" customHeight="1">
      <c r="A28" s="10" t="s">
        <v>212</v>
      </c>
      <c r="B28" s="248">
        <v>67.2</v>
      </c>
      <c r="C28" s="248">
        <v>70.1</v>
      </c>
      <c r="D28" s="250">
        <v>81.3</v>
      </c>
      <c r="E28" s="248">
        <v>80</v>
      </c>
      <c r="F28" s="248">
        <v>82.1</v>
      </c>
      <c r="G28" s="248">
        <v>84.3</v>
      </c>
      <c r="H28" s="248">
        <v>79.1</v>
      </c>
      <c r="I28" s="248">
        <v>76</v>
      </c>
      <c r="J28" s="248">
        <v>76.7</v>
      </c>
      <c r="K28" s="248">
        <v>77.5</v>
      </c>
      <c r="L28" s="248">
        <v>77.2</v>
      </c>
      <c r="M28" s="248">
        <v>74.1</v>
      </c>
    </row>
    <row r="29" spans="1:13" ht="9.75" customHeight="1">
      <c r="A29" s="10" t="s">
        <v>195</v>
      </c>
      <c r="B29" s="248">
        <v>70.3</v>
      </c>
      <c r="C29" s="248">
        <v>72.8</v>
      </c>
      <c r="D29" s="250">
        <v>83.8</v>
      </c>
      <c r="E29" s="248">
        <v>83.2</v>
      </c>
      <c r="F29" s="248">
        <v>86.4</v>
      </c>
      <c r="G29" s="248">
        <v>86.6</v>
      </c>
      <c r="H29" s="248">
        <v>84.3</v>
      </c>
      <c r="I29" s="248">
        <v>74.5</v>
      </c>
      <c r="J29" s="248">
        <v>75.1</v>
      </c>
      <c r="K29" s="248">
        <v>83.3</v>
      </c>
      <c r="L29" s="248">
        <v>83.1</v>
      </c>
      <c r="M29" s="250">
        <v>77</v>
      </c>
    </row>
    <row r="30" spans="1:13" ht="9.75" customHeight="1">
      <c r="A30" s="10" t="s">
        <v>209</v>
      </c>
      <c r="B30" s="248">
        <v>69.3</v>
      </c>
      <c r="C30" s="248">
        <v>74.9</v>
      </c>
      <c r="D30" s="250">
        <v>78.8</v>
      </c>
      <c r="E30" s="248">
        <v>86.8</v>
      </c>
      <c r="F30" s="248">
        <v>79.3</v>
      </c>
      <c r="G30" s="248">
        <v>81.6</v>
      </c>
      <c r="H30" s="248"/>
      <c r="I30" s="248"/>
      <c r="J30" s="248"/>
      <c r="K30" s="248"/>
      <c r="L30" s="248"/>
      <c r="M30" s="250"/>
    </row>
    <row r="31" spans="2:13" s="1" customFormat="1" ht="9.75" customHeight="1"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</row>
    <row r="51" spans="1:27" ht="9.7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AA51" s="1"/>
    </row>
    <row r="52" spans="1:27" ht="9.75" customHeight="1">
      <c r="A52" s="66"/>
      <c r="B52" s="40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6"/>
      <c r="B53" s="40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6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48"/>
      <c r="B55" s="248" t="s">
        <v>124</v>
      </c>
      <c r="C55" s="248" t="s">
        <v>125</v>
      </c>
      <c r="D55" s="248" t="s">
        <v>126</v>
      </c>
      <c r="E55" s="248" t="s">
        <v>127</v>
      </c>
      <c r="F55" s="248" t="s">
        <v>128</v>
      </c>
      <c r="G55" s="248" t="s">
        <v>129</v>
      </c>
      <c r="H55" s="248" t="s">
        <v>130</v>
      </c>
      <c r="I55" s="248" t="s">
        <v>131</v>
      </c>
      <c r="J55" s="248" t="s">
        <v>132</v>
      </c>
      <c r="K55" s="248" t="s">
        <v>133</v>
      </c>
      <c r="L55" s="248" t="s">
        <v>134</v>
      </c>
      <c r="M55" s="248" t="s">
        <v>135</v>
      </c>
    </row>
    <row r="56" spans="1:13" ht="9.75" customHeight="1">
      <c r="A56" s="10" t="s">
        <v>210</v>
      </c>
      <c r="B56" s="248">
        <v>113</v>
      </c>
      <c r="C56" s="248">
        <v>114.1</v>
      </c>
      <c r="D56" s="248">
        <v>112.6</v>
      </c>
      <c r="E56" s="248">
        <v>114.8</v>
      </c>
      <c r="F56" s="248">
        <v>115.7</v>
      </c>
      <c r="G56" s="248">
        <v>116.8</v>
      </c>
      <c r="H56" s="248">
        <v>110.8</v>
      </c>
      <c r="I56" s="248">
        <v>114.7</v>
      </c>
      <c r="J56" s="249">
        <v>110.5</v>
      </c>
      <c r="K56" s="248">
        <v>115.6</v>
      </c>
      <c r="L56" s="248">
        <v>117.5</v>
      </c>
      <c r="M56" s="248">
        <v>113.2</v>
      </c>
    </row>
    <row r="57" spans="1:13" ht="9.75" customHeight="1">
      <c r="A57" s="10" t="s">
        <v>211</v>
      </c>
      <c r="B57" s="248">
        <v>115.3</v>
      </c>
      <c r="C57" s="248">
        <v>117.2</v>
      </c>
      <c r="D57" s="248">
        <v>111.2</v>
      </c>
      <c r="E57" s="248">
        <v>115.9</v>
      </c>
      <c r="F57" s="248">
        <v>120.8</v>
      </c>
      <c r="G57" s="248">
        <v>121</v>
      </c>
      <c r="H57" s="248">
        <v>116.7</v>
      </c>
      <c r="I57" s="248">
        <v>113.9</v>
      </c>
      <c r="J57" s="249">
        <v>113.5</v>
      </c>
      <c r="K57" s="248">
        <v>114.8</v>
      </c>
      <c r="L57" s="248">
        <v>112</v>
      </c>
      <c r="M57" s="248">
        <v>108.4</v>
      </c>
    </row>
    <row r="58" spans="1:13" ht="9.75" customHeight="1">
      <c r="A58" s="10" t="s">
        <v>212</v>
      </c>
      <c r="B58" s="248">
        <v>109.8</v>
      </c>
      <c r="C58" s="248">
        <v>110.7</v>
      </c>
      <c r="D58" s="248">
        <v>109.8</v>
      </c>
      <c r="E58" s="248">
        <v>109.2</v>
      </c>
      <c r="F58" s="248">
        <v>114.7</v>
      </c>
      <c r="G58" s="248">
        <v>114.5</v>
      </c>
      <c r="H58" s="248">
        <v>110.4</v>
      </c>
      <c r="I58" s="248">
        <v>109.7</v>
      </c>
      <c r="J58" s="249">
        <v>109.6</v>
      </c>
      <c r="K58" s="248">
        <v>110.3</v>
      </c>
      <c r="L58" s="248">
        <v>108.6</v>
      </c>
      <c r="M58" s="248">
        <v>103.4</v>
      </c>
    </row>
    <row r="59" spans="1:13" ht="10.5" customHeight="1">
      <c r="A59" s="10" t="s">
        <v>195</v>
      </c>
      <c r="B59" s="248">
        <v>108.7</v>
      </c>
      <c r="C59" s="248">
        <v>110.2</v>
      </c>
      <c r="D59" s="248">
        <v>109.7</v>
      </c>
      <c r="E59" s="248">
        <v>110.8</v>
      </c>
      <c r="F59" s="248">
        <v>112.8</v>
      </c>
      <c r="G59" s="248">
        <v>114.4</v>
      </c>
      <c r="H59" s="248">
        <v>115.4</v>
      </c>
      <c r="I59" s="248">
        <v>108.5</v>
      </c>
      <c r="J59" s="249">
        <v>106.7</v>
      </c>
      <c r="K59" s="248">
        <v>109.6</v>
      </c>
      <c r="L59" s="248">
        <v>112.1</v>
      </c>
      <c r="M59" s="248">
        <v>108.8</v>
      </c>
    </row>
    <row r="60" spans="1:13" ht="10.5" customHeight="1">
      <c r="A60" s="10" t="s">
        <v>209</v>
      </c>
      <c r="B60" s="248">
        <v>110.6</v>
      </c>
      <c r="C60" s="248">
        <v>110.5</v>
      </c>
      <c r="D60" s="248">
        <v>109.7</v>
      </c>
      <c r="E60" s="248">
        <v>114.3</v>
      </c>
      <c r="F60" s="248">
        <v>117.7</v>
      </c>
      <c r="G60" s="248">
        <v>119.6</v>
      </c>
      <c r="H60" s="248"/>
      <c r="I60" s="248"/>
      <c r="J60" s="249"/>
      <c r="K60" s="248"/>
      <c r="L60" s="248"/>
      <c r="M60" s="248"/>
    </row>
    <row r="62" spans="15:27" ht="9.75" customHeight="1">
      <c r="O62" s="6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</row>
    <row r="85" spans="1:13" ht="9.75" customHeight="1">
      <c r="A85" s="248"/>
      <c r="B85" s="248" t="s">
        <v>124</v>
      </c>
      <c r="C85" s="248" t="s">
        <v>125</v>
      </c>
      <c r="D85" s="248" t="s">
        <v>126</v>
      </c>
      <c r="E85" s="248" t="s">
        <v>127</v>
      </c>
      <c r="F85" s="248" t="s">
        <v>128</v>
      </c>
      <c r="G85" s="248" t="s">
        <v>129</v>
      </c>
      <c r="H85" s="248" t="s">
        <v>130</v>
      </c>
      <c r="I85" s="248" t="s">
        <v>131</v>
      </c>
      <c r="J85" s="248" t="s">
        <v>132</v>
      </c>
      <c r="K85" s="248" t="s">
        <v>133</v>
      </c>
      <c r="L85" s="248" t="s">
        <v>134</v>
      </c>
      <c r="M85" s="248" t="s">
        <v>135</v>
      </c>
    </row>
    <row r="86" spans="1:25" ht="9.75" customHeight="1">
      <c r="A86" s="10" t="s">
        <v>210</v>
      </c>
      <c r="B86" s="248">
        <v>62.6</v>
      </c>
      <c r="C86" s="248">
        <v>65.3</v>
      </c>
      <c r="D86" s="248">
        <v>75.3</v>
      </c>
      <c r="E86" s="248">
        <v>76.8</v>
      </c>
      <c r="F86" s="248">
        <v>71.3</v>
      </c>
      <c r="G86" s="248">
        <v>74.7</v>
      </c>
      <c r="H86" s="248">
        <v>77.6</v>
      </c>
      <c r="I86" s="248">
        <v>70.3</v>
      </c>
      <c r="J86" s="249">
        <v>69.2</v>
      </c>
      <c r="K86" s="248">
        <v>69.4</v>
      </c>
      <c r="L86" s="248">
        <v>69.3</v>
      </c>
      <c r="M86" s="248">
        <v>70.2</v>
      </c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253"/>
    </row>
    <row r="87" spans="1:25" ht="9.75" customHeight="1">
      <c r="A87" s="10" t="s">
        <v>211</v>
      </c>
      <c r="B87" s="248">
        <v>60.7</v>
      </c>
      <c r="C87" s="248">
        <v>62.5</v>
      </c>
      <c r="D87" s="248">
        <v>72.7</v>
      </c>
      <c r="E87" s="248">
        <v>76.8</v>
      </c>
      <c r="F87" s="248">
        <v>71.3</v>
      </c>
      <c r="G87" s="248">
        <v>77.4</v>
      </c>
      <c r="H87" s="248">
        <v>75</v>
      </c>
      <c r="I87" s="248">
        <v>69</v>
      </c>
      <c r="J87" s="249">
        <v>71</v>
      </c>
      <c r="K87" s="248">
        <v>69.4</v>
      </c>
      <c r="L87" s="248">
        <v>70.2</v>
      </c>
      <c r="M87" s="248">
        <v>71.2</v>
      </c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253"/>
    </row>
    <row r="88" spans="1:25" ht="9.75" customHeight="1">
      <c r="A88" s="10" t="s">
        <v>212</v>
      </c>
      <c r="B88" s="248">
        <v>61</v>
      </c>
      <c r="C88" s="248">
        <v>63.2</v>
      </c>
      <c r="D88" s="248">
        <v>74.1</v>
      </c>
      <c r="E88" s="248">
        <v>73.3</v>
      </c>
      <c r="F88" s="248">
        <v>70.9</v>
      </c>
      <c r="G88" s="248">
        <v>73.6</v>
      </c>
      <c r="H88" s="248">
        <v>72.2</v>
      </c>
      <c r="I88" s="248">
        <v>69.3</v>
      </c>
      <c r="J88" s="249">
        <v>70</v>
      </c>
      <c r="K88" s="248">
        <v>70.2</v>
      </c>
      <c r="L88" s="248">
        <v>71.3</v>
      </c>
      <c r="M88" s="248">
        <v>72.3</v>
      </c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</row>
    <row r="89" spans="1:25" ht="10.5" customHeight="1">
      <c r="A89" s="10" t="s">
        <v>195</v>
      </c>
      <c r="B89" s="248">
        <v>63.8</v>
      </c>
      <c r="C89" s="248">
        <v>65.8</v>
      </c>
      <c r="D89" s="248">
        <v>76.4</v>
      </c>
      <c r="E89" s="248">
        <v>74.9</v>
      </c>
      <c r="F89" s="248">
        <v>76.4</v>
      </c>
      <c r="G89" s="248">
        <v>75.5</v>
      </c>
      <c r="H89" s="248">
        <v>72.9</v>
      </c>
      <c r="I89" s="248">
        <v>69.7</v>
      </c>
      <c r="J89" s="249">
        <v>70.6</v>
      </c>
      <c r="K89" s="248">
        <v>75.7</v>
      </c>
      <c r="L89" s="248">
        <v>73.9</v>
      </c>
      <c r="M89" s="248">
        <v>71.2</v>
      </c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</row>
    <row r="90" spans="1:25" ht="10.5" customHeight="1">
      <c r="A90" s="10" t="s">
        <v>209</v>
      </c>
      <c r="B90" s="248">
        <v>62.4</v>
      </c>
      <c r="C90" s="248">
        <v>67.8</v>
      </c>
      <c r="D90" s="248">
        <v>71.9</v>
      </c>
      <c r="E90" s="248">
        <v>75.5</v>
      </c>
      <c r="F90" s="248">
        <v>66.9</v>
      </c>
      <c r="G90" s="248">
        <v>68</v>
      </c>
      <c r="H90" s="248"/>
      <c r="I90" s="248"/>
      <c r="J90" s="249"/>
      <c r="K90" s="248"/>
      <c r="L90" s="248"/>
      <c r="M90" s="248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 ht="9.75" customHeight="1">
      <c r="A91" s="254"/>
      <c r="B91" s="254"/>
      <c r="C91" s="254"/>
      <c r="D91" s="254"/>
      <c r="E91" s="254"/>
      <c r="F91" s="254"/>
      <c r="G91" s="254"/>
      <c r="H91" s="254"/>
      <c r="I91" s="254"/>
      <c r="J91" s="254"/>
      <c r="K91" s="252"/>
      <c r="L91" s="254"/>
      <c r="M91" s="25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8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2" customWidth="1"/>
    <col min="16" max="16" width="19.25390625" style="0" customWidth="1"/>
    <col min="17" max="17" width="12.62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57" t="s">
        <v>237</v>
      </c>
      <c r="B1" s="457"/>
      <c r="C1" s="457"/>
      <c r="D1" s="457"/>
      <c r="E1" s="457"/>
      <c r="F1" s="457"/>
      <c r="G1" s="457"/>
      <c r="M1" s="22"/>
      <c r="N1" t="s">
        <v>209</v>
      </c>
      <c r="O1" s="172"/>
      <c r="P1" s="67"/>
      <c r="Q1" s="175" t="s">
        <v>195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44" t="s">
        <v>21</v>
      </c>
      <c r="J2" s="12" t="s">
        <v>103</v>
      </c>
      <c r="K2" s="5" t="s">
        <v>58</v>
      </c>
      <c r="L2" s="5"/>
      <c r="M2" s="12" t="s">
        <v>21</v>
      </c>
      <c r="N2" s="12"/>
      <c r="O2" s="141"/>
      <c r="P2" s="131"/>
      <c r="Q2" s="139"/>
    </row>
    <row r="3" spans="1:17" ht="13.5" customHeight="1">
      <c r="A3" s="1"/>
      <c r="B3" s="1"/>
      <c r="C3" s="1"/>
      <c r="D3" s="1"/>
      <c r="E3" s="1"/>
      <c r="F3" s="1"/>
      <c r="H3" s="5">
        <v>33</v>
      </c>
      <c r="I3" s="331" t="s">
        <v>0</v>
      </c>
      <c r="J3" s="17">
        <v>153243</v>
      </c>
      <c r="K3" s="20">
        <v>1</v>
      </c>
      <c r="L3" s="5">
        <f>SUM(H3)</f>
        <v>33</v>
      </c>
      <c r="M3" s="331" t="s">
        <v>0</v>
      </c>
      <c r="N3" s="17">
        <f>SUM(J3)</f>
        <v>153243</v>
      </c>
      <c r="O3" s="5">
        <f>SUM(H3)</f>
        <v>33</v>
      </c>
      <c r="P3" s="331" t="s">
        <v>0</v>
      </c>
      <c r="Q3" s="138">
        <v>146915</v>
      </c>
    </row>
    <row r="4" spans="8:17" ht="13.5" customHeight="1">
      <c r="H4" s="5">
        <v>26</v>
      </c>
      <c r="I4" s="331" t="s">
        <v>43</v>
      </c>
      <c r="J4" s="231">
        <v>140385</v>
      </c>
      <c r="K4" s="20">
        <v>2</v>
      </c>
      <c r="L4" s="5">
        <f aca="true" t="shared" si="0" ref="L4:L12">SUM(H4)</f>
        <v>26</v>
      </c>
      <c r="M4" s="331" t="s">
        <v>43</v>
      </c>
      <c r="N4" s="17">
        <f aca="true" t="shared" si="1" ref="N4:N12">SUM(J4)</f>
        <v>140385</v>
      </c>
      <c r="O4" s="5">
        <f aca="true" t="shared" si="2" ref="O4:O12">SUM(H4)</f>
        <v>26</v>
      </c>
      <c r="P4" s="331" t="s">
        <v>43</v>
      </c>
      <c r="Q4" s="138">
        <v>177411</v>
      </c>
    </row>
    <row r="5" spans="8:19" ht="13.5" customHeight="1">
      <c r="H5" s="5">
        <v>16</v>
      </c>
      <c r="I5" s="331" t="s">
        <v>3</v>
      </c>
      <c r="J5" s="17">
        <v>117807</v>
      </c>
      <c r="K5" s="20">
        <v>3</v>
      </c>
      <c r="L5" s="5">
        <f t="shared" si="0"/>
        <v>16</v>
      </c>
      <c r="M5" s="331" t="s">
        <v>3</v>
      </c>
      <c r="N5" s="17">
        <f t="shared" si="1"/>
        <v>117807</v>
      </c>
      <c r="O5" s="5">
        <f t="shared" si="2"/>
        <v>16</v>
      </c>
      <c r="P5" s="331" t="s">
        <v>3</v>
      </c>
      <c r="Q5" s="138">
        <v>135210</v>
      </c>
      <c r="S5" s="67"/>
    </row>
    <row r="6" spans="8:17" ht="13.5" customHeight="1">
      <c r="H6" s="5">
        <v>34</v>
      </c>
      <c r="I6" s="331" t="s">
        <v>1</v>
      </c>
      <c r="J6" s="17">
        <v>43946</v>
      </c>
      <c r="K6" s="20">
        <v>4</v>
      </c>
      <c r="L6" s="5">
        <f t="shared" si="0"/>
        <v>34</v>
      </c>
      <c r="M6" s="331" t="s">
        <v>1</v>
      </c>
      <c r="N6" s="17">
        <f t="shared" si="1"/>
        <v>43946</v>
      </c>
      <c r="O6" s="5">
        <f t="shared" si="2"/>
        <v>34</v>
      </c>
      <c r="P6" s="331" t="s">
        <v>1</v>
      </c>
      <c r="Q6" s="138">
        <v>46502</v>
      </c>
    </row>
    <row r="7" spans="8:17" ht="13.5" customHeight="1">
      <c r="H7" s="131">
        <v>40</v>
      </c>
      <c r="I7" s="332" t="s">
        <v>167</v>
      </c>
      <c r="J7" s="17">
        <v>42587</v>
      </c>
      <c r="K7" s="20">
        <v>5</v>
      </c>
      <c r="L7" s="5">
        <f t="shared" si="0"/>
        <v>40</v>
      </c>
      <c r="M7" s="332" t="s">
        <v>167</v>
      </c>
      <c r="N7" s="17">
        <f t="shared" si="1"/>
        <v>42587</v>
      </c>
      <c r="O7" s="5">
        <f t="shared" si="2"/>
        <v>40</v>
      </c>
      <c r="P7" s="332" t="s">
        <v>167</v>
      </c>
      <c r="Q7" s="138">
        <v>48020</v>
      </c>
    </row>
    <row r="8" spans="8:17" ht="13.5" customHeight="1">
      <c r="H8" s="5">
        <v>13</v>
      </c>
      <c r="I8" s="331" t="s">
        <v>7</v>
      </c>
      <c r="J8" s="17">
        <v>38742</v>
      </c>
      <c r="K8" s="20">
        <v>6</v>
      </c>
      <c r="L8" s="5">
        <f t="shared" si="0"/>
        <v>13</v>
      </c>
      <c r="M8" s="331" t="s">
        <v>7</v>
      </c>
      <c r="N8" s="17">
        <f t="shared" si="1"/>
        <v>38742</v>
      </c>
      <c r="O8" s="5">
        <f t="shared" si="2"/>
        <v>13</v>
      </c>
      <c r="P8" s="331" t="s">
        <v>7</v>
      </c>
      <c r="Q8" s="138">
        <v>39889</v>
      </c>
    </row>
    <row r="9" spans="8:17" ht="13.5" customHeight="1">
      <c r="H9" s="5">
        <v>36</v>
      </c>
      <c r="I9" s="331" t="s">
        <v>5</v>
      </c>
      <c r="J9" s="17">
        <v>35520</v>
      </c>
      <c r="K9" s="20">
        <v>7</v>
      </c>
      <c r="L9" s="5">
        <f t="shared" si="0"/>
        <v>36</v>
      </c>
      <c r="M9" s="331" t="s">
        <v>5</v>
      </c>
      <c r="N9" s="17">
        <f t="shared" si="1"/>
        <v>35520</v>
      </c>
      <c r="O9" s="5">
        <f t="shared" si="2"/>
        <v>36</v>
      </c>
      <c r="P9" s="331" t="s">
        <v>5</v>
      </c>
      <c r="Q9" s="138">
        <v>28281</v>
      </c>
    </row>
    <row r="10" spans="8:17" ht="13.5" customHeight="1">
      <c r="H10" s="5">
        <v>31</v>
      </c>
      <c r="I10" s="331" t="s">
        <v>114</v>
      </c>
      <c r="J10" s="17">
        <v>29581</v>
      </c>
      <c r="K10" s="20">
        <v>8</v>
      </c>
      <c r="L10" s="5">
        <f t="shared" si="0"/>
        <v>31</v>
      </c>
      <c r="M10" s="331" t="s">
        <v>114</v>
      </c>
      <c r="N10" s="17">
        <f t="shared" si="1"/>
        <v>29581</v>
      </c>
      <c r="O10" s="5">
        <f t="shared" si="2"/>
        <v>31</v>
      </c>
      <c r="P10" s="331" t="s">
        <v>114</v>
      </c>
      <c r="Q10" s="138">
        <v>31409</v>
      </c>
    </row>
    <row r="11" spans="8:17" ht="13.5" customHeight="1">
      <c r="H11" s="5">
        <v>17</v>
      </c>
      <c r="I11" s="331" t="s">
        <v>34</v>
      </c>
      <c r="J11" s="17">
        <v>28635</v>
      </c>
      <c r="K11" s="20">
        <v>9</v>
      </c>
      <c r="L11" s="5">
        <f t="shared" si="0"/>
        <v>17</v>
      </c>
      <c r="M11" s="331" t="s">
        <v>34</v>
      </c>
      <c r="N11" s="17">
        <f t="shared" si="1"/>
        <v>28635</v>
      </c>
      <c r="O11" s="5">
        <f t="shared" si="2"/>
        <v>17</v>
      </c>
      <c r="P11" s="331" t="s">
        <v>34</v>
      </c>
      <c r="Q11" s="138">
        <v>24456</v>
      </c>
    </row>
    <row r="12" spans="8:17" ht="13.5" customHeight="1" thickBot="1">
      <c r="H12" s="383">
        <v>24</v>
      </c>
      <c r="I12" s="336" t="s">
        <v>41</v>
      </c>
      <c r="J12" s="384">
        <v>28100</v>
      </c>
      <c r="K12" s="21">
        <v>10</v>
      </c>
      <c r="L12" s="5">
        <f t="shared" si="0"/>
        <v>24</v>
      </c>
      <c r="M12" s="336" t="s">
        <v>41</v>
      </c>
      <c r="N12" s="17">
        <f t="shared" si="1"/>
        <v>28100</v>
      </c>
      <c r="O12" s="5">
        <f t="shared" si="2"/>
        <v>24</v>
      </c>
      <c r="P12" s="336" t="s">
        <v>41</v>
      </c>
      <c r="Q12" s="138">
        <v>28042</v>
      </c>
    </row>
    <row r="13" spans="8:17" ht="13.5" customHeight="1">
      <c r="H13" s="379">
        <v>38</v>
      </c>
      <c r="I13" s="381" t="s">
        <v>52</v>
      </c>
      <c r="J13" s="382">
        <v>25984</v>
      </c>
      <c r="K13" s="162"/>
      <c r="L13" s="125"/>
      <c r="M13" s="125"/>
      <c r="N13" s="163"/>
      <c r="O13" s="1"/>
      <c r="P13" s="240" t="s">
        <v>112</v>
      </c>
      <c r="Q13" s="138">
        <v>865799</v>
      </c>
    </row>
    <row r="14" spans="2:15" ht="13.5" customHeight="1">
      <c r="B14" s="26"/>
      <c r="H14" s="5">
        <v>25</v>
      </c>
      <c r="I14" s="331" t="s">
        <v>42</v>
      </c>
      <c r="J14" s="17">
        <v>23098</v>
      </c>
      <c r="K14" s="162"/>
      <c r="L14" s="33"/>
      <c r="N14" t="s">
        <v>89</v>
      </c>
      <c r="O14"/>
    </row>
    <row r="15" spans="8:17" ht="13.5" customHeight="1">
      <c r="H15" s="5">
        <v>2</v>
      </c>
      <c r="I15" s="331" t="s">
        <v>6</v>
      </c>
      <c r="J15" s="17">
        <v>19173</v>
      </c>
      <c r="K15" s="162"/>
      <c r="L15" s="33"/>
      <c r="M15" s="1" t="s">
        <v>213</v>
      </c>
      <c r="N15" s="19"/>
      <c r="O15"/>
      <c r="P15" t="s">
        <v>214</v>
      </c>
      <c r="Q15" s="136" t="s">
        <v>93</v>
      </c>
    </row>
    <row r="16" spans="2:18" ht="13.5" customHeight="1">
      <c r="B16" s="1"/>
      <c r="C16" s="19"/>
      <c r="D16" s="1"/>
      <c r="E16" s="24"/>
      <c r="F16" s="1"/>
      <c r="H16" s="5">
        <v>14</v>
      </c>
      <c r="I16" s="331" t="s">
        <v>32</v>
      </c>
      <c r="J16" s="17">
        <v>16483</v>
      </c>
      <c r="K16" s="162"/>
      <c r="L16" s="5">
        <f>SUM(L3)</f>
        <v>33</v>
      </c>
      <c r="M16" s="17">
        <f>SUM(N3)</f>
        <v>153243</v>
      </c>
      <c r="N16" s="331" t="s">
        <v>0</v>
      </c>
      <c r="O16" s="5">
        <f>SUM(O3)</f>
        <v>33</v>
      </c>
      <c r="P16" s="17">
        <f>SUM(M16)</f>
        <v>153243</v>
      </c>
      <c r="Q16" s="137">
        <v>151026</v>
      </c>
      <c r="R16" s="126"/>
    </row>
    <row r="17" spans="2:19" ht="13.5" customHeight="1">
      <c r="B17" s="1"/>
      <c r="C17" s="19"/>
      <c r="D17" s="1"/>
      <c r="E17" s="24"/>
      <c r="F17" s="1"/>
      <c r="H17" s="5">
        <v>3</v>
      </c>
      <c r="I17" s="331" t="s">
        <v>22</v>
      </c>
      <c r="J17" s="17">
        <v>15784</v>
      </c>
      <c r="K17" s="162"/>
      <c r="L17" s="5">
        <f aca="true" t="shared" si="3" ref="L17:L25">SUM(L4)</f>
        <v>26</v>
      </c>
      <c r="M17" s="17">
        <f aca="true" t="shared" si="4" ref="M17:M25">SUM(N4)</f>
        <v>140385</v>
      </c>
      <c r="N17" s="331" t="s">
        <v>43</v>
      </c>
      <c r="O17" s="5">
        <f aca="true" t="shared" si="5" ref="O17:O25">SUM(O4)</f>
        <v>26</v>
      </c>
      <c r="P17" s="17">
        <f aca="true" t="shared" si="6" ref="P17:P25">SUM(M17)</f>
        <v>140385</v>
      </c>
      <c r="Q17" s="137">
        <v>134261</v>
      </c>
      <c r="R17" s="126"/>
      <c r="S17" s="59"/>
    </row>
    <row r="18" spans="2:19" ht="13.5" customHeight="1">
      <c r="B18" s="1"/>
      <c r="C18" s="19"/>
      <c r="D18" s="1"/>
      <c r="E18" s="24"/>
      <c r="F18" s="1"/>
      <c r="H18" s="5">
        <v>9</v>
      </c>
      <c r="I18" s="331" t="s">
        <v>28</v>
      </c>
      <c r="J18" s="17">
        <v>14169</v>
      </c>
      <c r="K18" s="162"/>
      <c r="L18" s="5">
        <f t="shared" si="3"/>
        <v>16</v>
      </c>
      <c r="M18" s="17">
        <f t="shared" si="4"/>
        <v>117807</v>
      </c>
      <c r="N18" s="331" t="s">
        <v>3</v>
      </c>
      <c r="O18" s="5">
        <f t="shared" si="5"/>
        <v>16</v>
      </c>
      <c r="P18" s="17">
        <f t="shared" si="6"/>
        <v>117807</v>
      </c>
      <c r="Q18" s="137">
        <v>109001</v>
      </c>
      <c r="R18" s="126"/>
      <c r="S18" s="183"/>
    </row>
    <row r="19" spans="2:19" ht="13.5" customHeight="1">
      <c r="B19" s="1"/>
      <c r="C19" s="19"/>
      <c r="D19" s="1"/>
      <c r="E19" s="24"/>
      <c r="F19" s="1"/>
      <c r="H19" s="5">
        <v>37</v>
      </c>
      <c r="I19" s="331" t="s">
        <v>51</v>
      </c>
      <c r="J19" s="17">
        <v>5125</v>
      </c>
      <c r="L19" s="5">
        <f t="shared" si="3"/>
        <v>34</v>
      </c>
      <c r="M19" s="17">
        <f t="shared" si="4"/>
        <v>43946</v>
      </c>
      <c r="N19" s="331" t="s">
        <v>1</v>
      </c>
      <c r="O19" s="5">
        <f t="shared" si="5"/>
        <v>34</v>
      </c>
      <c r="P19" s="17">
        <f t="shared" si="6"/>
        <v>43946</v>
      </c>
      <c r="Q19" s="137">
        <v>44545</v>
      </c>
      <c r="R19" s="126"/>
      <c r="S19" s="208"/>
    </row>
    <row r="20" spans="2:19" ht="13.5" customHeight="1">
      <c r="B20" s="25"/>
      <c r="C20" s="19"/>
      <c r="D20" s="1"/>
      <c r="E20" s="24"/>
      <c r="F20" s="1"/>
      <c r="G20" s="1"/>
      <c r="H20" s="5">
        <v>22</v>
      </c>
      <c r="I20" s="331" t="s">
        <v>39</v>
      </c>
      <c r="J20" s="17">
        <v>4829</v>
      </c>
      <c r="L20" s="5">
        <f t="shared" si="3"/>
        <v>40</v>
      </c>
      <c r="M20" s="17">
        <f t="shared" si="4"/>
        <v>42587</v>
      </c>
      <c r="N20" s="332" t="s">
        <v>167</v>
      </c>
      <c r="O20" s="5">
        <f t="shared" si="5"/>
        <v>40</v>
      </c>
      <c r="P20" s="17">
        <f t="shared" si="6"/>
        <v>42587</v>
      </c>
      <c r="Q20" s="137">
        <v>38766</v>
      </c>
      <c r="R20" s="126"/>
      <c r="S20" s="208"/>
    </row>
    <row r="21" spans="2:19" ht="13.5" customHeight="1">
      <c r="B21" s="25"/>
      <c r="C21" s="19"/>
      <c r="D21" s="1"/>
      <c r="E21" s="24"/>
      <c r="F21" s="1"/>
      <c r="H21" s="5">
        <v>15</v>
      </c>
      <c r="I21" s="331" t="s">
        <v>33</v>
      </c>
      <c r="J21" s="17">
        <v>4563</v>
      </c>
      <c r="L21" s="5">
        <f t="shared" si="3"/>
        <v>13</v>
      </c>
      <c r="M21" s="17">
        <f t="shared" si="4"/>
        <v>38742</v>
      </c>
      <c r="N21" s="331" t="s">
        <v>7</v>
      </c>
      <c r="O21" s="5">
        <f t="shared" si="5"/>
        <v>13</v>
      </c>
      <c r="P21" s="17">
        <f t="shared" si="6"/>
        <v>38742</v>
      </c>
      <c r="Q21" s="137">
        <v>39282</v>
      </c>
      <c r="R21" s="126"/>
      <c r="S21" s="35"/>
    </row>
    <row r="22" spans="2:18" ht="13.5" customHeight="1">
      <c r="B22" s="1"/>
      <c r="C22" s="19"/>
      <c r="D22" s="1"/>
      <c r="E22" s="24"/>
      <c r="F22" s="1"/>
      <c r="H22" s="5">
        <v>1</v>
      </c>
      <c r="I22" s="331" t="s">
        <v>4</v>
      </c>
      <c r="J22" s="17">
        <v>4356</v>
      </c>
      <c r="K22" s="19"/>
      <c r="L22" s="5">
        <f t="shared" si="3"/>
        <v>36</v>
      </c>
      <c r="M22" s="17">
        <f t="shared" si="4"/>
        <v>35520</v>
      </c>
      <c r="N22" s="331" t="s">
        <v>5</v>
      </c>
      <c r="O22" s="5">
        <f t="shared" si="5"/>
        <v>36</v>
      </c>
      <c r="P22" s="17">
        <f t="shared" si="6"/>
        <v>35520</v>
      </c>
      <c r="Q22" s="137">
        <v>39686</v>
      </c>
      <c r="R22" s="126"/>
    </row>
    <row r="23" spans="2:19" ht="13.5" customHeight="1">
      <c r="B23" s="25"/>
      <c r="C23" s="19"/>
      <c r="D23" s="1"/>
      <c r="E23" s="24"/>
      <c r="F23" s="1"/>
      <c r="H23" s="5">
        <v>12</v>
      </c>
      <c r="I23" s="331" t="s">
        <v>31</v>
      </c>
      <c r="J23" s="17">
        <v>3741</v>
      </c>
      <c r="K23" s="19"/>
      <c r="L23" s="5">
        <f t="shared" si="3"/>
        <v>31</v>
      </c>
      <c r="M23" s="17">
        <f t="shared" si="4"/>
        <v>29581</v>
      </c>
      <c r="N23" s="331" t="s">
        <v>114</v>
      </c>
      <c r="O23" s="5">
        <f t="shared" si="5"/>
        <v>31</v>
      </c>
      <c r="P23" s="17">
        <f t="shared" si="6"/>
        <v>29581</v>
      </c>
      <c r="Q23" s="137">
        <v>27307</v>
      </c>
      <c r="R23" s="126"/>
      <c r="S23" s="59"/>
    </row>
    <row r="24" spans="2:19" ht="13.5" customHeight="1">
      <c r="B24" s="1"/>
      <c r="C24" s="19"/>
      <c r="D24" s="1"/>
      <c r="E24" s="24"/>
      <c r="F24" s="1"/>
      <c r="H24" s="5">
        <v>30</v>
      </c>
      <c r="I24" s="331" t="s">
        <v>47</v>
      </c>
      <c r="J24" s="17">
        <v>3031</v>
      </c>
      <c r="K24" s="19"/>
      <c r="L24" s="5">
        <f t="shared" si="3"/>
        <v>17</v>
      </c>
      <c r="M24" s="17">
        <f t="shared" si="4"/>
        <v>28635</v>
      </c>
      <c r="N24" s="331" t="s">
        <v>34</v>
      </c>
      <c r="O24" s="5">
        <f t="shared" si="5"/>
        <v>17</v>
      </c>
      <c r="P24" s="17">
        <f t="shared" si="6"/>
        <v>28635</v>
      </c>
      <c r="Q24" s="137">
        <v>31242</v>
      </c>
      <c r="R24" s="126"/>
      <c r="S24" s="183"/>
    </row>
    <row r="25" spans="2:20" ht="13.5" customHeight="1" thickBot="1">
      <c r="B25" s="1"/>
      <c r="C25" s="19"/>
      <c r="D25" s="1"/>
      <c r="E25" s="24"/>
      <c r="F25" s="1"/>
      <c r="H25" s="5">
        <v>39</v>
      </c>
      <c r="I25" s="331" t="s">
        <v>53</v>
      </c>
      <c r="J25" s="17">
        <v>2608</v>
      </c>
      <c r="K25" s="19"/>
      <c r="L25" s="18">
        <f t="shared" si="3"/>
        <v>24</v>
      </c>
      <c r="M25" s="185">
        <f t="shared" si="4"/>
        <v>28100</v>
      </c>
      <c r="N25" s="336" t="s">
        <v>41</v>
      </c>
      <c r="O25" s="18">
        <f t="shared" si="5"/>
        <v>24</v>
      </c>
      <c r="P25" s="185">
        <f t="shared" si="6"/>
        <v>28100</v>
      </c>
      <c r="Q25" s="137">
        <v>25129</v>
      </c>
      <c r="R25" s="212" t="s">
        <v>108</v>
      </c>
      <c r="S25" s="35"/>
      <c r="T25" s="35"/>
    </row>
    <row r="26" spans="2:20" ht="13.5" customHeight="1" thickTop="1">
      <c r="B26" s="1"/>
      <c r="C26" s="1"/>
      <c r="D26" s="1"/>
      <c r="E26" s="1"/>
      <c r="F26" s="1"/>
      <c r="H26" s="5">
        <v>35</v>
      </c>
      <c r="I26" s="331" t="s">
        <v>50</v>
      </c>
      <c r="J26" s="17">
        <v>1911</v>
      </c>
      <c r="K26" s="19"/>
      <c r="L26" s="186"/>
      <c r="M26" s="333">
        <f>SUM(J43-(M16+M17+M18+M19+M20+M21+M22+M23+M24+M25))</f>
        <v>157064</v>
      </c>
      <c r="N26" s="334" t="s">
        <v>59</v>
      </c>
      <c r="O26" s="187"/>
      <c r="P26" s="333">
        <f>SUM(M26)</f>
        <v>157064</v>
      </c>
      <c r="Q26" s="333">
        <f>SUM(R26-(Q16+Q17+Q18+Q19+Q20+Q21+Q22+Q23+Q24+Q25))</f>
        <v>153126</v>
      </c>
      <c r="R26" s="385">
        <v>793371</v>
      </c>
      <c r="T26" s="35"/>
    </row>
    <row r="27" spans="8:16" ht="13.5" customHeight="1">
      <c r="H27" s="5">
        <v>21</v>
      </c>
      <c r="I27" s="331" t="s">
        <v>38</v>
      </c>
      <c r="J27" s="17">
        <v>1859</v>
      </c>
      <c r="K27" s="19"/>
      <c r="M27" s="67" t="s">
        <v>215</v>
      </c>
      <c r="N27" s="67"/>
      <c r="O27" s="172"/>
      <c r="P27" s="173" t="s">
        <v>216</v>
      </c>
    </row>
    <row r="28" spans="8:16" ht="13.5" customHeight="1">
      <c r="H28" s="5">
        <v>20</v>
      </c>
      <c r="I28" s="331" t="s">
        <v>37</v>
      </c>
      <c r="J28" s="17">
        <v>1853</v>
      </c>
      <c r="K28" s="19"/>
      <c r="M28" s="138">
        <f>SUM(Q3)</f>
        <v>146915</v>
      </c>
      <c r="N28" s="331" t="s">
        <v>0</v>
      </c>
      <c r="O28" s="5">
        <f>SUM(L3)</f>
        <v>33</v>
      </c>
      <c r="P28" s="138">
        <f>SUM(Q3)</f>
        <v>146915</v>
      </c>
    </row>
    <row r="29" spans="8:16" ht="13.5" customHeight="1">
      <c r="H29" s="5">
        <v>29</v>
      </c>
      <c r="I29" s="331" t="s">
        <v>46</v>
      </c>
      <c r="J29" s="17">
        <v>1565</v>
      </c>
      <c r="K29" s="19"/>
      <c r="M29" s="138">
        <f aca="true" t="shared" si="7" ref="M29:M37">SUM(Q4)</f>
        <v>177411</v>
      </c>
      <c r="N29" s="331" t="s">
        <v>43</v>
      </c>
      <c r="O29" s="5">
        <f aca="true" t="shared" si="8" ref="O29:O37">SUM(L4)</f>
        <v>26</v>
      </c>
      <c r="P29" s="138">
        <f aca="true" t="shared" si="9" ref="P29:P37">SUM(Q4)</f>
        <v>177411</v>
      </c>
    </row>
    <row r="30" spans="8:16" ht="13.5" customHeight="1">
      <c r="H30" s="5">
        <v>19</v>
      </c>
      <c r="I30" s="331" t="s">
        <v>36</v>
      </c>
      <c r="J30" s="17">
        <v>1236</v>
      </c>
      <c r="K30" s="19"/>
      <c r="M30" s="138">
        <f t="shared" si="7"/>
        <v>135210</v>
      </c>
      <c r="N30" s="331" t="s">
        <v>3</v>
      </c>
      <c r="O30" s="5">
        <f t="shared" si="8"/>
        <v>16</v>
      </c>
      <c r="P30" s="138">
        <f t="shared" si="9"/>
        <v>135210</v>
      </c>
    </row>
    <row r="31" spans="8:16" ht="13.5" customHeight="1">
      <c r="H31" s="5">
        <v>18</v>
      </c>
      <c r="I31" s="331" t="s">
        <v>35</v>
      </c>
      <c r="J31" s="17">
        <v>1042</v>
      </c>
      <c r="K31" s="19"/>
      <c r="M31" s="138">
        <f t="shared" si="7"/>
        <v>46502</v>
      </c>
      <c r="N31" s="331" t="s">
        <v>1</v>
      </c>
      <c r="O31" s="5">
        <f t="shared" si="8"/>
        <v>34</v>
      </c>
      <c r="P31" s="138">
        <f t="shared" si="9"/>
        <v>46502</v>
      </c>
    </row>
    <row r="32" spans="8:19" ht="13.5" customHeight="1">
      <c r="H32" s="5">
        <v>23</v>
      </c>
      <c r="I32" s="331" t="s">
        <v>40</v>
      </c>
      <c r="J32" s="17">
        <v>1031</v>
      </c>
      <c r="K32" s="19"/>
      <c r="M32" s="138">
        <f t="shared" si="7"/>
        <v>48020</v>
      </c>
      <c r="N32" s="332" t="s">
        <v>167</v>
      </c>
      <c r="O32" s="5">
        <f t="shared" si="8"/>
        <v>40</v>
      </c>
      <c r="P32" s="138">
        <f t="shared" si="9"/>
        <v>48020</v>
      </c>
      <c r="S32" s="14"/>
    </row>
    <row r="33" spans="8:20" ht="13.5" customHeight="1">
      <c r="H33" s="5">
        <v>11</v>
      </c>
      <c r="I33" s="331" t="s">
        <v>30</v>
      </c>
      <c r="J33" s="17">
        <v>812</v>
      </c>
      <c r="K33" s="19"/>
      <c r="M33" s="138">
        <f t="shared" si="7"/>
        <v>39889</v>
      </c>
      <c r="N33" s="331" t="s">
        <v>7</v>
      </c>
      <c r="O33" s="5">
        <f t="shared" si="8"/>
        <v>13</v>
      </c>
      <c r="P33" s="138">
        <f t="shared" si="9"/>
        <v>39889</v>
      </c>
      <c r="S33" s="35"/>
      <c r="T33" s="35"/>
    </row>
    <row r="34" spans="8:20" ht="13.5" customHeight="1">
      <c r="H34" s="5">
        <v>4</v>
      </c>
      <c r="I34" s="331" t="s">
        <v>23</v>
      </c>
      <c r="J34" s="231">
        <v>765</v>
      </c>
      <c r="K34" s="19"/>
      <c r="M34" s="138">
        <f t="shared" si="7"/>
        <v>28281</v>
      </c>
      <c r="N34" s="331" t="s">
        <v>5</v>
      </c>
      <c r="O34" s="5">
        <f t="shared" si="8"/>
        <v>36</v>
      </c>
      <c r="P34" s="138">
        <f t="shared" si="9"/>
        <v>28281</v>
      </c>
      <c r="S34" s="35"/>
      <c r="T34" s="35"/>
    </row>
    <row r="35" spans="8:19" ht="13.5" customHeight="1">
      <c r="H35" s="5">
        <v>6</v>
      </c>
      <c r="I35" s="331" t="s">
        <v>25</v>
      </c>
      <c r="J35" s="17">
        <v>537</v>
      </c>
      <c r="K35" s="19"/>
      <c r="M35" s="138">
        <f t="shared" si="7"/>
        <v>31409</v>
      </c>
      <c r="N35" s="331" t="s">
        <v>114</v>
      </c>
      <c r="O35" s="5">
        <f t="shared" si="8"/>
        <v>31</v>
      </c>
      <c r="P35" s="138">
        <f t="shared" si="9"/>
        <v>31409</v>
      </c>
      <c r="S35" s="35"/>
    </row>
    <row r="36" spans="8:19" ht="13.5" customHeight="1">
      <c r="H36" s="5">
        <v>27</v>
      </c>
      <c r="I36" s="331" t="s">
        <v>44</v>
      </c>
      <c r="J36" s="17">
        <v>454</v>
      </c>
      <c r="K36" s="19"/>
      <c r="M36" s="138">
        <f t="shared" si="7"/>
        <v>24456</v>
      </c>
      <c r="N36" s="331" t="s">
        <v>34</v>
      </c>
      <c r="O36" s="5">
        <f t="shared" si="8"/>
        <v>17</v>
      </c>
      <c r="P36" s="138">
        <f t="shared" si="9"/>
        <v>24456</v>
      </c>
      <c r="S36" s="35"/>
    </row>
    <row r="37" spans="8:19" ht="13.5" customHeight="1">
      <c r="H37" s="5">
        <v>10</v>
      </c>
      <c r="I37" s="331" t="s">
        <v>29</v>
      </c>
      <c r="J37" s="17">
        <v>415</v>
      </c>
      <c r="K37" s="19"/>
      <c r="M37" s="184">
        <f t="shared" si="7"/>
        <v>28042</v>
      </c>
      <c r="N37" s="335" t="s">
        <v>41</v>
      </c>
      <c r="O37" s="18">
        <f t="shared" si="8"/>
        <v>24</v>
      </c>
      <c r="P37" s="184">
        <f t="shared" si="9"/>
        <v>28042</v>
      </c>
      <c r="S37" s="35"/>
    </row>
    <row r="38" spans="7:21" ht="13.5" customHeight="1">
      <c r="G38" s="23"/>
      <c r="H38" s="5">
        <v>32</v>
      </c>
      <c r="I38" s="331" t="s">
        <v>49</v>
      </c>
      <c r="J38" s="17">
        <v>314</v>
      </c>
      <c r="K38" s="19"/>
      <c r="M38" s="435">
        <f>SUM(Q13-(Q3+Q4+Q5+Q6+Q7+Q8+Q9+Q10+Q11+Q12))</f>
        <v>159664</v>
      </c>
      <c r="N38" s="5" t="s">
        <v>59</v>
      </c>
      <c r="O38" s="436"/>
      <c r="P38" s="202">
        <f>SUM(M38)</f>
        <v>159664</v>
      </c>
      <c r="U38" s="35"/>
    </row>
    <row r="39" spans="8:16" ht="13.5" customHeight="1">
      <c r="H39" s="5">
        <v>28</v>
      </c>
      <c r="I39" s="331" t="s">
        <v>45</v>
      </c>
      <c r="J39" s="17">
        <v>303</v>
      </c>
      <c r="K39" s="19"/>
      <c r="P39" s="35"/>
    </row>
    <row r="40" spans="8:11" ht="13.5" customHeight="1">
      <c r="H40" s="5">
        <v>5</v>
      </c>
      <c r="I40" s="331" t="s">
        <v>24</v>
      </c>
      <c r="J40" s="139">
        <v>23</v>
      </c>
      <c r="K40" s="19"/>
    </row>
    <row r="41" spans="8:11" ht="13.5" customHeight="1">
      <c r="H41" s="5">
        <v>7</v>
      </c>
      <c r="I41" s="331" t="s">
        <v>26</v>
      </c>
      <c r="J41" s="17">
        <v>0</v>
      </c>
      <c r="K41" s="19"/>
    </row>
    <row r="42" spans="8:11" ht="13.5" customHeight="1">
      <c r="H42" s="5">
        <v>8</v>
      </c>
      <c r="I42" s="331" t="s">
        <v>27</v>
      </c>
      <c r="J42" s="231">
        <v>0</v>
      </c>
      <c r="K42" s="19"/>
    </row>
    <row r="43" spans="8:10" ht="13.5" customHeight="1">
      <c r="H43" s="1"/>
      <c r="I43" s="40" t="s">
        <v>179</v>
      </c>
      <c r="J43" s="157">
        <f>SUM(J3:J42)</f>
        <v>815610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4" t="s">
        <v>60</v>
      </c>
      <c r="B52" s="29" t="s">
        <v>21</v>
      </c>
      <c r="C52" s="85" t="s">
        <v>209</v>
      </c>
      <c r="D52" s="85" t="s">
        <v>195</v>
      </c>
      <c r="E52" s="31" t="s">
        <v>57</v>
      </c>
      <c r="F52" s="30" t="s">
        <v>56</v>
      </c>
      <c r="G52" s="30" t="s">
        <v>54</v>
      </c>
      <c r="I52" s="338"/>
    </row>
    <row r="53" spans="1:9" ht="13.5" customHeight="1">
      <c r="A53" s="13">
        <v>1</v>
      </c>
      <c r="B53" s="331" t="s">
        <v>0</v>
      </c>
      <c r="C53" s="17">
        <f aca="true" t="shared" si="10" ref="C53:C62">SUM(J3)</f>
        <v>153243</v>
      </c>
      <c r="D53" s="139">
        <f aca="true" t="shared" si="11" ref="D53:D62">SUM(Q3)</f>
        <v>146915</v>
      </c>
      <c r="E53" s="135">
        <f aca="true" t="shared" si="12" ref="E53:E62">SUM(P16/Q16*100)</f>
        <v>101.46795915935004</v>
      </c>
      <c r="F53" s="27">
        <f aca="true" t="shared" si="13" ref="F53:F63">SUM(C53/D53*100)</f>
        <v>104.30725249293809</v>
      </c>
      <c r="G53" s="28"/>
      <c r="I53" s="338"/>
    </row>
    <row r="54" spans="1:9" ht="13.5" customHeight="1">
      <c r="A54" s="13">
        <v>2</v>
      </c>
      <c r="B54" s="331" t="s">
        <v>43</v>
      </c>
      <c r="C54" s="17">
        <f t="shared" si="10"/>
        <v>140385</v>
      </c>
      <c r="D54" s="139">
        <f t="shared" si="11"/>
        <v>177411</v>
      </c>
      <c r="E54" s="135">
        <f t="shared" si="12"/>
        <v>104.56126499877105</v>
      </c>
      <c r="F54" s="27">
        <f t="shared" si="13"/>
        <v>79.12981720411925</v>
      </c>
      <c r="G54" s="28"/>
      <c r="I54" s="338"/>
    </row>
    <row r="55" spans="1:9" ht="13.5" customHeight="1">
      <c r="A55" s="13">
        <v>3</v>
      </c>
      <c r="B55" s="331" t="s">
        <v>3</v>
      </c>
      <c r="C55" s="17">
        <f t="shared" si="10"/>
        <v>117807</v>
      </c>
      <c r="D55" s="139">
        <f t="shared" si="11"/>
        <v>135210</v>
      </c>
      <c r="E55" s="135">
        <f t="shared" si="12"/>
        <v>108.07882496490858</v>
      </c>
      <c r="F55" s="27">
        <f t="shared" si="13"/>
        <v>87.12891058353672</v>
      </c>
      <c r="G55" s="28"/>
      <c r="I55" s="338"/>
    </row>
    <row r="56" spans="1:9" ht="13.5" customHeight="1">
      <c r="A56" s="13">
        <v>4</v>
      </c>
      <c r="B56" s="331" t="s">
        <v>1</v>
      </c>
      <c r="C56" s="17">
        <f t="shared" si="10"/>
        <v>43946</v>
      </c>
      <c r="D56" s="139">
        <f t="shared" si="11"/>
        <v>46502</v>
      </c>
      <c r="E56" s="135">
        <f t="shared" si="12"/>
        <v>98.65529240094287</v>
      </c>
      <c r="F56" s="27">
        <f t="shared" si="13"/>
        <v>94.50346221667886</v>
      </c>
      <c r="G56" s="28"/>
      <c r="I56" s="338"/>
    </row>
    <row r="57" spans="1:16" ht="13.5" customHeight="1">
      <c r="A57" s="13">
        <v>5</v>
      </c>
      <c r="B57" s="332" t="s">
        <v>167</v>
      </c>
      <c r="C57" s="17">
        <f t="shared" si="10"/>
        <v>42587</v>
      </c>
      <c r="D57" s="139">
        <f t="shared" si="11"/>
        <v>48020</v>
      </c>
      <c r="E57" s="135">
        <f t="shared" si="12"/>
        <v>109.8565753495331</v>
      </c>
      <c r="F57" s="27">
        <f t="shared" si="13"/>
        <v>88.685964181591</v>
      </c>
      <c r="G57" s="28"/>
      <c r="I57" s="338"/>
      <c r="P57" s="35"/>
    </row>
    <row r="58" spans="1:7" ht="13.5" customHeight="1">
      <c r="A58" s="13">
        <v>6</v>
      </c>
      <c r="B58" s="331" t="s">
        <v>7</v>
      </c>
      <c r="C58" s="17">
        <f t="shared" si="10"/>
        <v>38742</v>
      </c>
      <c r="D58" s="139">
        <f t="shared" si="11"/>
        <v>39889</v>
      </c>
      <c r="E58" s="135">
        <f t="shared" si="12"/>
        <v>98.62532457614175</v>
      </c>
      <c r="F58" s="27">
        <f t="shared" si="13"/>
        <v>97.12452054451101</v>
      </c>
      <c r="G58" s="28"/>
    </row>
    <row r="59" spans="1:7" ht="13.5" customHeight="1">
      <c r="A59" s="13">
        <v>7</v>
      </c>
      <c r="B59" s="331" t="s">
        <v>5</v>
      </c>
      <c r="C59" s="17">
        <f t="shared" si="10"/>
        <v>35520</v>
      </c>
      <c r="D59" s="139">
        <f t="shared" si="11"/>
        <v>28281</v>
      </c>
      <c r="E59" s="135">
        <f t="shared" si="12"/>
        <v>89.50259537368342</v>
      </c>
      <c r="F59" s="27">
        <f t="shared" si="13"/>
        <v>125.59669035748382</v>
      </c>
      <c r="G59" s="28"/>
    </row>
    <row r="60" spans="1:7" ht="13.5" customHeight="1">
      <c r="A60" s="13">
        <v>8</v>
      </c>
      <c r="B60" s="331" t="s">
        <v>114</v>
      </c>
      <c r="C60" s="17">
        <f t="shared" si="10"/>
        <v>29581</v>
      </c>
      <c r="D60" s="139">
        <f t="shared" si="11"/>
        <v>31409</v>
      </c>
      <c r="E60" s="135">
        <f t="shared" si="12"/>
        <v>108.32753506426924</v>
      </c>
      <c r="F60" s="27">
        <f t="shared" si="13"/>
        <v>94.18001209844313</v>
      </c>
      <c r="G60" s="28"/>
    </row>
    <row r="61" spans="1:7" ht="13.5" customHeight="1">
      <c r="A61" s="13">
        <v>9</v>
      </c>
      <c r="B61" s="331" t="s">
        <v>34</v>
      </c>
      <c r="C61" s="17">
        <f t="shared" si="10"/>
        <v>28635</v>
      </c>
      <c r="D61" s="139">
        <f t="shared" si="11"/>
        <v>24456</v>
      </c>
      <c r="E61" s="135">
        <f t="shared" si="12"/>
        <v>91.65546379873247</v>
      </c>
      <c r="F61" s="27">
        <f t="shared" si="13"/>
        <v>117.08783120706573</v>
      </c>
      <c r="G61" s="28"/>
    </row>
    <row r="62" spans="1:7" ht="13.5" customHeight="1" thickBot="1">
      <c r="A62" s="213">
        <v>10</v>
      </c>
      <c r="B62" s="336" t="s">
        <v>41</v>
      </c>
      <c r="C62" s="185">
        <f t="shared" si="10"/>
        <v>28100</v>
      </c>
      <c r="D62" s="214">
        <f t="shared" si="11"/>
        <v>28042</v>
      </c>
      <c r="E62" s="215">
        <f t="shared" si="12"/>
        <v>111.82299335429184</v>
      </c>
      <c r="F62" s="216">
        <f t="shared" si="13"/>
        <v>100.20683260823051</v>
      </c>
      <c r="G62" s="217"/>
    </row>
    <row r="63" spans="1:7" ht="13.5" customHeight="1" thickTop="1">
      <c r="A63" s="186"/>
      <c r="B63" s="218" t="s">
        <v>109</v>
      </c>
      <c r="C63" s="219">
        <f>SUM(J43)</f>
        <v>815610</v>
      </c>
      <c r="D63" s="219">
        <f>SUM(Q13)</f>
        <v>865799</v>
      </c>
      <c r="E63" s="220">
        <f>SUM(C63/R26*100)</f>
        <v>102.80310220565158</v>
      </c>
      <c r="F63" s="221">
        <f t="shared" si="13"/>
        <v>94.20315800780551</v>
      </c>
      <c r="G63" s="186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875" style="67" customWidth="1"/>
    <col min="10" max="10" width="18.375" style="0" customWidth="1"/>
    <col min="11" max="11" width="5.125" style="0" customWidth="1"/>
    <col min="12" max="12" width="18.375" style="0" customWidth="1"/>
    <col min="13" max="13" width="11.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6" customWidth="1"/>
    <col min="19" max="30" width="7.625" style="1" customWidth="1"/>
    <col min="31" max="32" width="9.00390625" style="1" customWidth="1"/>
  </cols>
  <sheetData>
    <row r="1" spans="8:18" ht="12.75" customHeight="1">
      <c r="H1" s="160" t="s">
        <v>98</v>
      </c>
      <c r="J1" t="s">
        <v>73</v>
      </c>
      <c r="R1" s="164"/>
    </row>
    <row r="2" spans="8:30" ht="13.5">
      <c r="H2" s="403" t="s">
        <v>209</v>
      </c>
      <c r="I2" s="131"/>
      <c r="J2" s="405" t="s">
        <v>202</v>
      </c>
      <c r="K2" s="5"/>
      <c r="L2" s="238" t="s">
        <v>195</v>
      </c>
      <c r="R2" s="65"/>
      <c r="S2" s="1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21" ht="13.5">
      <c r="H3" s="386" t="s">
        <v>199</v>
      </c>
      <c r="I3" s="131"/>
      <c r="J3" s="244" t="s">
        <v>200</v>
      </c>
      <c r="K3" s="5"/>
      <c r="L3" s="402" t="s">
        <v>199</v>
      </c>
      <c r="M3" s="1"/>
      <c r="N3" s="142"/>
      <c r="O3" s="142"/>
      <c r="S3" s="33"/>
      <c r="T3" s="33"/>
      <c r="U3" s="33"/>
    </row>
    <row r="4" spans="8:21" ht="13.5">
      <c r="H4" s="60">
        <v>25981</v>
      </c>
      <c r="I4" s="131">
        <v>26</v>
      </c>
      <c r="J4" s="331" t="s">
        <v>43</v>
      </c>
      <c r="K4" s="189">
        <f>SUM(I4)</f>
        <v>26</v>
      </c>
      <c r="L4" s="344">
        <v>24644</v>
      </c>
      <c r="M4" s="63"/>
      <c r="N4" s="143"/>
      <c r="O4" s="143"/>
      <c r="S4" s="33"/>
      <c r="T4" s="33"/>
      <c r="U4" s="33"/>
    </row>
    <row r="5" spans="8:21" ht="13.5">
      <c r="H5" s="427">
        <v>12522</v>
      </c>
      <c r="I5" s="131">
        <v>33</v>
      </c>
      <c r="J5" s="331" t="s">
        <v>0</v>
      </c>
      <c r="K5" s="189">
        <f aca="true" t="shared" si="0" ref="K5:K13">SUM(I5)</f>
        <v>33</v>
      </c>
      <c r="L5" s="345">
        <v>13047</v>
      </c>
      <c r="M5" s="63"/>
      <c r="N5" s="143"/>
      <c r="O5" s="143"/>
      <c r="S5" s="33"/>
      <c r="T5" s="33"/>
      <c r="U5" s="33"/>
    </row>
    <row r="6" spans="8:21" ht="13.5">
      <c r="H6" s="379">
        <v>11982</v>
      </c>
      <c r="I6" s="131">
        <v>16</v>
      </c>
      <c r="J6" s="331" t="s">
        <v>3</v>
      </c>
      <c r="K6" s="189">
        <f t="shared" si="0"/>
        <v>16</v>
      </c>
      <c r="L6" s="345">
        <v>14205</v>
      </c>
      <c r="M6" s="63"/>
      <c r="N6" s="404"/>
      <c r="O6" s="143"/>
      <c r="S6" s="33"/>
      <c r="T6" s="33"/>
      <c r="U6" s="33"/>
    </row>
    <row r="7" spans="8:21" ht="13.5">
      <c r="H7" s="140">
        <v>5300</v>
      </c>
      <c r="I7" s="131">
        <v>14</v>
      </c>
      <c r="J7" s="331" t="s">
        <v>32</v>
      </c>
      <c r="K7" s="189">
        <f t="shared" si="0"/>
        <v>14</v>
      </c>
      <c r="L7" s="345">
        <v>6547</v>
      </c>
      <c r="M7" s="63"/>
      <c r="N7" s="143"/>
      <c r="O7" s="143"/>
      <c r="S7" s="33"/>
      <c r="T7" s="33"/>
      <c r="U7" s="33"/>
    </row>
    <row r="8" spans="8:21" ht="13.5">
      <c r="H8" s="61">
        <v>5241</v>
      </c>
      <c r="I8" s="131">
        <v>17</v>
      </c>
      <c r="J8" s="331" t="s">
        <v>34</v>
      </c>
      <c r="K8" s="189">
        <f t="shared" si="0"/>
        <v>17</v>
      </c>
      <c r="L8" s="345">
        <v>1849</v>
      </c>
      <c r="M8" s="63"/>
      <c r="N8" s="143"/>
      <c r="O8" s="143"/>
      <c r="S8" s="33"/>
      <c r="T8" s="33"/>
      <c r="U8" s="33"/>
    </row>
    <row r="9" spans="8:21" ht="13.5">
      <c r="H9" s="140">
        <v>4854</v>
      </c>
      <c r="I9" s="131">
        <v>38</v>
      </c>
      <c r="J9" s="331" t="s">
        <v>52</v>
      </c>
      <c r="K9" s="189">
        <f t="shared" si="0"/>
        <v>38</v>
      </c>
      <c r="L9" s="345">
        <v>5461</v>
      </c>
      <c r="M9" s="63"/>
      <c r="N9" s="143"/>
      <c r="O9" s="143"/>
      <c r="S9" s="33"/>
      <c r="T9" s="33"/>
      <c r="U9" s="33"/>
    </row>
    <row r="10" spans="8:21" ht="13.5">
      <c r="H10" s="140">
        <v>4193</v>
      </c>
      <c r="I10" s="232">
        <v>24</v>
      </c>
      <c r="J10" s="335" t="s">
        <v>41</v>
      </c>
      <c r="K10" s="189">
        <f t="shared" si="0"/>
        <v>24</v>
      </c>
      <c r="L10" s="345">
        <v>3622</v>
      </c>
      <c r="S10" s="33"/>
      <c r="T10" s="33"/>
      <c r="U10" s="33"/>
    </row>
    <row r="11" spans="8:21" ht="13.5">
      <c r="H11" s="60">
        <v>1750</v>
      </c>
      <c r="I11" s="431">
        <v>40</v>
      </c>
      <c r="J11" s="332" t="s">
        <v>2</v>
      </c>
      <c r="K11" s="189">
        <f t="shared" si="0"/>
        <v>40</v>
      </c>
      <c r="L11" s="345">
        <v>1304</v>
      </c>
      <c r="M11" s="63"/>
      <c r="N11" s="143"/>
      <c r="O11" s="143"/>
      <c r="S11" s="33"/>
      <c r="T11" s="33"/>
      <c r="U11" s="33"/>
    </row>
    <row r="12" spans="8:21" ht="13.5">
      <c r="H12" s="357">
        <v>1693</v>
      </c>
      <c r="I12" s="232">
        <v>37</v>
      </c>
      <c r="J12" s="335" t="s">
        <v>51</v>
      </c>
      <c r="K12" s="189">
        <f t="shared" si="0"/>
        <v>37</v>
      </c>
      <c r="L12" s="345">
        <v>1889</v>
      </c>
      <c r="M12" s="63"/>
      <c r="N12" s="143"/>
      <c r="O12" s="143"/>
      <c r="S12" s="33"/>
      <c r="T12" s="33"/>
      <c r="U12" s="33"/>
    </row>
    <row r="13" spans="8:21" ht="14.25" thickBot="1">
      <c r="H13" s="432">
        <v>1361</v>
      </c>
      <c r="I13" s="226">
        <v>25</v>
      </c>
      <c r="J13" s="336" t="s">
        <v>42</v>
      </c>
      <c r="K13" s="189">
        <f t="shared" si="0"/>
        <v>25</v>
      </c>
      <c r="L13" s="345">
        <v>1668</v>
      </c>
      <c r="M13" s="63"/>
      <c r="N13" s="143"/>
      <c r="O13" s="143"/>
      <c r="S13" s="33"/>
      <c r="T13" s="33"/>
      <c r="U13" s="33"/>
    </row>
    <row r="14" spans="8:21" ht="14.25" thickTop="1">
      <c r="H14" s="140">
        <v>1276</v>
      </c>
      <c r="I14" s="196">
        <v>34</v>
      </c>
      <c r="J14" s="381" t="s">
        <v>1</v>
      </c>
      <c r="K14" s="167" t="s">
        <v>9</v>
      </c>
      <c r="L14" s="346">
        <v>80220</v>
      </c>
      <c r="S14" s="33"/>
      <c r="T14" s="33"/>
      <c r="U14" s="33"/>
    </row>
    <row r="15" spans="8:21" ht="13.5">
      <c r="H15" s="140">
        <v>1019</v>
      </c>
      <c r="I15" s="131">
        <v>36</v>
      </c>
      <c r="J15" s="331" t="s">
        <v>5</v>
      </c>
      <c r="K15" s="70"/>
      <c r="L15" s="1" t="s">
        <v>90</v>
      </c>
      <c r="M15" s="339" t="s">
        <v>180</v>
      </c>
      <c r="N15" s="59" t="s">
        <v>113</v>
      </c>
      <c r="S15" s="33"/>
      <c r="T15" s="33"/>
      <c r="U15" s="33"/>
    </row>
    <row r="16" spans="8:21" ht="13.5">
      <c r="H16" s="140">
        <v>650</v>
      </c>
      <c r="I16" s="131">
        <v>19</v>
      </c>
      <c r="J16" s="331" t="s">
        <v>36</v>
      </c>
      <c r="K16" s="189">
        <f>SUM(I4)</f>
        <v>26</v>
      </c>
      <c r="L16" s="331" t="s">
        <v>43</v>
      </c>
      <c r="M16" s="363">
        <v>29891</v>
      </c>
      <c r="N16" s="141">
        <f>SUM(H4)</f>
        <v>25981</v>
      </c>
      <c r="O16" s="63"/>
      <c r="P16" s="23"/>
      <c r="S16" s="33"/>
      <c r="T16" s="33"/>
      <c r="U16" s="33"/>
    </row>
    <row r="17" spans="8:21" ht="13.5">
      <c r="H17" s="140">
        <v>630</v>
      </c>
      <c r="I17" s="131">
        <v>18</v>
      </c>
      <c r="J17" s="331" t="s">
        <v>35</v>
      </c>
      <c r="K17" s="189">
        <f aca="true" t="shared" si="1" ref="K17:K25">SUM(I5)</f>
        <v>33</v>
      </c>
      <c r="L17" s="331" t="s">
        <v>0</v>
      </c>
      <c r="M17" s="364">
        <v>15248</v>
      </c>
      <c r="N17" s="141">
        <f aca="true" t="shared" si="2" ref="N17:N25">SUM(H5)</f>
        <v>12522</v>
      </c>
      <c r="O17" s="63"/>
      <c r="P17" s="23"/>
      <c r="S17" s="33"/>
      <c r="T17" s="33"/>
      <c r="U17" s="33"/>
    </row>
    <row r="18" spans="8:21" ht="13.5">
      <c r="H18" s="62">
        <v>484</v>
      </c>
      <c r="I18" s="131">
        <v>15</v>
      </c>
      <c r="J18" s="331" t="s">
        <v>33</v>
      </c>
      <c r="K18" s="189">
        <f t="shared" si="1"/>
        <v>16</v>
      </c>
      <c r="L18" s="331" t="s">
        <v>3</v>
      </c>
      <c r="M18" s="364">
        <v>12014</v>
      </c>
      <c r="N18" s="141">
        <f t="shared" si="2"/>
        <v>11982</v>
      </c>
      <c r="O18" s="63"/>
      <c r="P18" s="23"/>
      <c r="S18" s="33"/>
      <c r="T18" s="33"/>
      <c r="U18" s="33"/>
    </row>
    <row r="19" spans="8:21" ht="13.5">
      <c r="H19" s="60">
        <v>263</v>
      </c>
      <c r="I19" s="131">
        <v>22</v>
      </c>
      <c r="J19" s="331" t="s">
        <v>39</v>
      </c>
      <c r="K19" s="189">
        <f t="shared" si="1"/>
        <v>14</v>
      </c>
      <c r="L19" s="331" t="s">
        <v>32</v>
      </c>
      <c r="M19" s="364">
        <v>5536</v>
      </c>
      <c r="N19" s="141">
        <f t="shared" si="2"/>
        <v>5300</v>
      </c>
      <c r="O19" s="63"/>
      <c r="P19" s="23"/>
      <c r="S19" s="33"/>
      <c r="T19" s="33"/>
      <c r="U19" s="33"/>
    </row>
    <row r="20" spans="8:21" ht="14.25" thickBot="1">
      <c r="H20" s="61">
        <v>207</v>
      </c>
      <c r="I20" s="131">
        <v>2</v>
      </c>
      <c r="J20" s="331" t="s">
        <v>6</v>
      </c>
      <c r="K20" s="189">
        <f t="shared" si="1"/>
        <v>17</v>
      </c>
      <c r="L20" s="331" t="s">
        <v>34</v>
      </c>
      <c r="M20" s="364">
        <v>3547</v>
      </c>
      <c r="N20" s="141">
        <f t="shared" si="2"/>
        <v>5241</v>
      </c>
      <c r="O20" s="63"/>
      <c r="P20" s="23"/>
      <c r="S20" s="33"/>
      <c r="T20" s="33"/>
      <c r="U20" s="33"/>
    </row>
    <row r="21" spans="1:21" ht="13.5">
      <c r="A21" s="84" t="s">
        <v>60</v>
      </c>
      <c r="B21" s="85" t="s">
        <v>77</v>
      </c>
      <c r="C21" s="85" t="s">
        <v>209</v>
      </c>
      <c r="D21" s="85" t="s">
        <v>195</v>
      </c>
      <c r="E21" s="85" t="s">
        <v>75</v>
      </c>
      <c r="F21" s="85" t="s">
        <v>74</v>
      </c>
      <c r="G21" s="85" t="s">
        <v>76</v>
      </c>
      <c r="H21" s="140">
        <v>148</v>
      </c>
      <c r="I21" s="131">
        <v>23</v>
      </c>
      <c r="J21" s="331" t="s">
        <v>40</v>
      </c>
      <c r="K21" s="189">
        <f t="shared" si="1"/>
        <v>38</v>
      </c>
      <c r="L21" s="331" t="s">
        <v>52</v>
      </c>
      <c r="M21" s="364">
        <v>5206</v>
      </c>
      <c r="N21" s="141">
        <f t="shared" si="2"/>
        <v>4854</v>
      </c>
      <c r="O21" s="63"/>
      <c r="P21" s="23"/>
      <c r="S21" s="33"/>
      <c r="T21" s="33"/>
      <c r="U21" s="33"/>
    </row>
    <row r="22" spans="1:21" ht="13.5">
      <c r="A22" s="87">
        <v>1</v>
      </c>
      <c r="B22" s="331" t="s">
        <v>43</v>
      </c>
      <c r="C22" s="60">
        <f aca="true" t="shared" si="3" ref="C22:C31">SUM(H4)</f>
        <v>25981</v>
      </c>
      <c r="D22" s="141">
        <f>SUM(L4)</f>
        <v>24644</v>
      </c>
      <c r="E22" s="75">
        <f aca="true" t="shared" si="4" ref="E22:E32">SUM(N16/M16*100)</f>
        <v>86.91913954032987</v>
      </c>
      <c r="F22" s="81">
        <f>SUM(C22/D22*100)</f>
        <v>105.42525564031813</v>
      </c>
      <c r="G22" s="5"/>
      <c r="H22" s="144">
        <v>106</v>
      </c>
      <c r="I22" s="131">
        <v>21</v>
      </c>
      <c r="J22" s="331" t="s">
        <v>38</v>
      </c>
      <c r="K22" s="189">
        <f t="shared" si="1"/>
        <v>24</v>
      </c>
      <c r="L22" s="335" t="s">
        <v>41</v>
      </c>
      <c r="M22" s="364">
        <v>4596</v>
      </c>
      <c r="N22" s="141">
        <f t="shared" si="2"/>
        <v>4193</v>
      </c>
      <c r="O22" s="63"/>
      <c r="P22" s="23"/>
      <c r="S22" s="33"/>
      <c r="T22" s="33"/>
      <c r="U22" s="33"/>
    </row>
    <row r="23" spans="1:21" ht="13.5">
      <c r="A23" s="87">
        <v>2</v>
      </c>
      <c r="B23" s="331" t="s">
        <v>0</v>
      </c>
      <c r="C23" s="60">
        <f t="shared" si="3"/>
        <v>12522</v>
      </c>
      <c r="D23" s="141">
        <f aca="true" t="shared" si="5" ref="D23:D31">SUM(L5)</f>
        <v>13047</v>
      </c>
      <c r="E23" s="75">
        <f t="shared" si="4"/>
        <v>82.12224554039874</v>
      </c>
      <c r="F23" s="81">
        <f aca="true" t="shared" si="6" ref="F23:F32">SUM(C23/D23*100)</f>
        <v>95.9760864566567</v>
      </c>
      <c r="G23" s="5"/>
      <c r="H23" s="144">
        <v>63</v>
      </c>
      <c r="I23" s="131">
        <v>6</v>
      </c>
      <c r="J23" s="331" t="s">
        <v>25</v>
      </c>
      <c r="K23" s="189">
        <f t="shared" si="1"/>
        <v>40</v>
      </c>
      <c r="L23" s="332" t="s">
        <v>2</v>
      </c>
      <c r="M23" s="364">
        <v>1887</v>
      </c>
      <c r="N23" s="141">
        <f t="shared" si="2"/>
        <v>1750</v>
      </c>
      <c r="O23" s="63"/>
      <c r="P23" s="23"/>
      <c r="S23" s="33"/>
      <c r="T23" s="33"/>
      <c r="U23" s="33"/>
    </row>
    <row r="24" spans="1:21" ht="13.5">
      <c r="A24" s="87">
        <v>3</v>
      </c>
      <c r="B24" s="331" t="s">
        <v>3</v>
      </c>
      <c r="C24" s="60">
        <f t="shared" si="3"/>
        <v>11982</v>
      </c>
      <c r="D24" s="141">
        <f t="shared" si="5"/>
        <v>14205</v>
      </c>
      <c r="E24" s="75">
        <f t="shared" si="4"/>
        <v>99.73364408190444</v>
      </c>
      <c r="F24" s="81">
        <f t="shared" si="6"/>
        <v>84.35058078141499</v>
      </c>
      <c r="G24" s="5"/>
      <c r="H24" s="144">
        <v>26</v>
      </c>
      <c r="I24" s="131">
        <v>1</v>
      </c>
      <c r="J24" s="331" t="s">
        <v>4</v>
      </c>
      <c r="K24" s="189">
        <f t="shared" si="1"/>
        <v>37</v>
      </c>
      <c r="L24" s="335" t="s">
        <v>51</v>
      </c>
      <c r="M24" s="364">
        <v>916</v>
      </c>
      <c r="N24" s="141">
        <f t="shared" si="2"/>
        <v>1693</v>
      </c>
      <c r="O24" s="63"/>
      <c r="P24" s="23"/>
      <c r="S24" s="33"/>
      <c r="T24" s="33"/>
      <c r="U24" s="33"/>
    </row>
    <row r="25" spans="1:21" ht="14.25" thickBot="1">
      <c r="A25" s="87">
        <v>4</v>
      </c>
      <c r="B25" s="331" t="s">
        <v>32</v>
      </c>
      <c r="C25" s="60">
        <f t="shared" si="3"/>
        <v>5300</v>
      </c>
      <c r="D25" s="141">
        <f t="shared" si="5"/>
        <v>6547</v>
      </c>
      <c r="E25" s="75">
        <f t="shared" si="4"/>
        <v>95.73699421965318</v>
      </c>
      <c r="F25" s="81">
        <f t="shared" si="6"/>
        <v>80.95310829387505</v>
      </c>
      <c r="G25" s="5"/>
      <c r="H25" s="209">
        <v>20</v>
      </c>
      <c r="I25" s="131">
        <v>4</v>
      </c>
      <c r="J25" s="331" t="s">
        <v>23</v>
      </c>
      <c r="K25" s="189">
        <f t="shared" si="1"/>
        <v>25</v>
      </c>
      <c r="L25" s="336" t="s">
        <v>42</v>
      </c>
      <c r="M25" s="365">
        <v>1039</v>
      </c>
      <c r="N25" s="357">
        <f t="shared" si="2"/>
        <v>1361</v>
      </c>
      <c r="O25" s="63"/>
      <c r="P25" s="23"/>
      <c r="S25" s="33"/>
      <c r="T25" s="33"/>
      <c r="U25" s="33"/>
    </row>
    <row r="26" spans="1:21" ht="14.25" thickTop="1">
      <c r="A26" s="87">
        <v>5</v>
      </c>
      <c r="B26" s="331" t="s">
        <v>34</v>
      </c>
      <c r="C26" s="60">
        <f t="shared" si="3"/>
        <v>5241</v>
      </c>
      <c r="D26" s="141">
        <f t="shared" si="5"/>
        <v>1849</v>
      </c>
      <c r="E26" s="75">
        <f t="shared" si="4"/>
        <v>147.7586692979983</v>
      </c>
      <c r="F26" s="81">
        <f t="shared" si="6"/>
        <v>283.4505137912385</v>
      </c>
      <c r="G26" s="16"/>
      <c r="H26" s="209">
        <v>14</v>
      </c>
      <c r="I26" s="131">
        <v>31</v>
      </c>
      <c r="J26" s="331" t="s">
        <v>205</v>
      </c>
      <c r="K26" s="188"/>
      <c r="L26" s="5" t="s">
        <v>96</v>
      </c>
      <c r="M26" s="421">
        <v>76934</v>
      </c>
      <c r="N26" s="422">
        <f>SUM(H44)</f>
        <v>79814</v>
      </c>
      <c r="S26" s="33"/>
      <c r="T26" s="33"/>
      <c r="U26" s="33"/>
    </row>
    <row r="27" spans="1:21" ht="13.5">
      <c r="A27" s="87">
        <v>6</v>
      </c>
      <c r="B27" s="331" t="s">
        <v>52</v>
      </c>
      <c r="C27" s="60">
        <f t="shared" si="3"/>
        <v>4854</v>
      </c>
      <c r="D27" s="141">
        <f t="shared" si="5"/>
        <v>5461</v>
      </c>
      <c r="E27" s="75">
        <f t="shared" si="4"/>
        <v>93.23857087975414</v>
      </c>
      <c r="F27" s="81">
        <f t="shared" si="6"/>
        <v>88.88481963010437</v>
      </c>
      <c r="G27" s="5"/>
      <c r="H27" s="209">
        <v>13</v>
      </c>
      <c r="I27" s="131">
        <v>9</v>
      </c>
      <c r="J27" s="331" t="s">
        <v>28</v>
      </c>
      <c r="L27" s="66"/>
      <c r="M27" s="33"/>
      <c r="S27" s="33"/>
      <c r="T27" s="33"/>
      <c r="U27" s="33"/>
    </row>
    <row r="28" spans="1:21" ht="13.5">
      <c r="A28" s="87">
        <v>7</v>
      </c>
      <c r="B28" s="335" t="s">
        <v>41</v>
      </c>
      <c r="C28" s="60">
        <f t="shared" si="3"/>
        <v>4193</v>
      </c>
      <c r="D28" s="141">
        <f t="shared" si="5"/>
        <v>3622</v>
      </c>
      <c r="E28" s="75">
        <f t="shared" si="4"/>
        <v>91.23150565709312</v>
      </c>
      <c r="F28" s="81">
        <f t="shared" si="6"/>
        <v>115.76477084483712</v>
      </c>
      <c r="G28" s="5"/>
      <c r="H28" s="209">
        <v>10</v>
      </c>
      <c r="I28" s="131">
        <v>32</v>
      </c>
      <c r="J28" s="331" t="s">
        <v>49</v>
      </c>
      <c r="S28" s="33"/>
      <c r="T28" s="33"/>
      <c r="U28" s="33"/>
    </row>
    <row r="29" spans="1:21" ht="13.5">
      <c r="A29" s="87">
        <v>8</v>
      </c>
      <c r="B29" s="332" t="s">
        <v>2</v>
      </c>
      <c r="C29" s="60">
        <f t="shared" si="3"/>
        <v>1750</v>
      </c>
      <c r="D29" s="141">
        <f t="shared" si="5"/>
        <v>1304</v>
      </c>
      <c r="E29" s="75">
        <f t="shared" si="4"/>
        <v>92.73979862215155</v>
      </c>
      <c r="F29" s="81">
        <f t="shared" si="6"/>
        <v>134.20245398773005</v>
      </c>
      <c r="G29" s="15"/>
      <c r="H29" s="144">
        <v>8</v>
      </c>
      <c r="I29" s="131">
        <v>12</v>
      </c>
      <c r="J29" s="331" t="s">
        <v>31</v>
      </c>
      <c r="L29" s="66"/>
      <c r="M29" s="33"/>
      <c r="S29" s="33"/>
      <c r="T29" s="33"/>
      <c r="U29" s="33"/>
    </row>
    <row r="30" spans="1:21" ht="13.5">
      <c r="A30" s="87">
        <v>9</v>
      </c>
      <c r="B30" s="335" t="s">
        <v>51</v>
      </c>
      <c r="C30" s="60">
        <f t="shared" si="3"/>
        <v>1693</v>
      </c>
      <c r="D30" s="141">
        <f t="shared" si="5"/>
        <v>1889</v>
      </c>
      <c r="E30" s="75">
        <f t="shared" si="4"/>
        <v>184.82532751091702</v>
      </c>
      <c r="F30" s="81">
        <f t="shared" si="6"/>
        <v>89.62413975648491</v>
      </c>
      <c r="G30" s="16"/>
      <c r="H30" s="144">
        <v>0</v>
      </c>
      <c r="I30" s="131">
        <v>3</v>
      </c>
      <c r="J30" s="331" t="s">
        <v>22</v>
      </c>
      <c r="L30" s="66"/>
      <c r="M30" s="33"/>
      <c r="S30" s="33"/>
      <c r="T30" s="33"/>
      <c r="U30" s="33"/>
    </row>
    <row r="31" spans="1:21" ht="14.25" thickBot="1">
      <c r="A31" s="90">
        <v>10</v>
      </c>
      <c r="B31" s="336" t="s">
        <v>42</v>
      </c>
      <c r="C31" s="60">
        <f t="shared" si="3"/>
        <v>1361</v>
      </c>
      <c r="D31" s="141">
        <f t="shared" si="5"/>
        <v>1668</v>
      </c>
      <c r="E31" s="75">
        <f t="shared" si="4"/>
        <v>130.99133782483156</v>
      </c>
      <c r="F31" s="82">
        <f t="shared" si="6"/>
        <v>81.5947242206235</v>
      </c>
      <c r="G31" s="145"/>
      <c r="H31" s="209">
        <v>0</v>
      </c>
      <c r="I31" s="131">
        <v>5</v>
      </c>
      <c r="J31" s="331" t="s">
        <v>24</v>
      </c>
      <c r="L31" s="66"/>
      <c r="M31" s="33"/>
      <c r="S31" s="33"/>
      <c r="T31" s="33"/>
      <c r="U31" s="33"/>
    </row>
    <row r="32" spans="1:21" ht="14.25" thickBot="1">
      <c r="A32" s="91"/>
      <c r="B32" s="92" t="s">
        <v>81</v>
      </c>
      <c r="C32" s="93">
        <f>SUM(H44)</f>
        <v>79814</v>
      </c>
      <c r="D32" s="93">
        <f>SUM(L14)</f>
        <v>80220</v>
      </c>
      <c r="E32" s="96">
        <f t="shared" si="4"/>
        <v>103.7434684274833</v>
      </c>
      <c r="F32" s="94">
        <f t="shared" si="6"/>
        <v>99.49389179755673</v>
      </c>
      <c r="G32" s="95"/>
      <c r="H32" s="426">
        <v>0</v>
      </c>
      <c r="I32" s="131">
        <v>7</v>
      </c>
      <c r="J32" s="331" t="s">
        <v>26</v>
      </c>
      <c r="L32" s="66"/>
      <c r="M32" s="33"/>
      <c r="S32" s="33"/>
      <c r="T32" s="33"/>
      <c r="U32" s="33"/>
    </row>
    <row r="33" spans="8:21" ht="13.5">
      <c r="H33" s="209">
        <v>0</v>
      </c>
      <c r="I33" s="131">
        <v>8</v>
      </c>
      <c r="J33" s="331" t="s">
        <v>27</v>
      </c>
      <c r="L33" s="66"/>
      <c r="M33" s="33"/>
      <c r="S33" s="33"/>
      <c r="T33" s="33"/>
      <c r="U33" s="33"/>
    </row>
    <row r="34" spans="1:21" ht="13.5">
      <c r="A34" s="1"/>
      <c r="B34" s="1"/>
      <c r="C34" s="1"/>
      <c r="D34" s="1"/>
      <c r="E34" s="1"/>
      <c r="F34" s="1"/>
      <c r="G34" s="1"/>
      <c r="H34" s="434">
        <v>0</v>
      </c>
      <c r="I34" s="131">
        <v>10</v>
      </c>
      <c r="J34" s="331" t="s">
        <v>29</v>
      </c>
      <c r="L34" s="66"/>
      <c r="M34" s="33"/>
      <c r="S34" s="33"/>
      <c r="T34" s="33"/>
      <c r="U34" s="33"/>
    </row>
    <row r="35" spans="8:21" ht="13.5">
      <c r="H35" s="9">
        <v>0</v>
      </c>
      <c r="I35" s="131">
        <v>11</v>
      </c>
      <c r="J35" s="331" t="s">
        <v>30</v>
      </c>
      <c r="L35" s="66"/>
      <c r="M35" s="33"/>
      <c r="S35" s="33"/>
      <c r="T35" s="33"/>
      <c r="U35" s="33"/>
    </row>
    <row r="36" spans="1:21" ht="13.5">
      <c r="A36" s="1"/>
      <c r="B36" s="66"/>
      <c r="C36" s="33"/>
      <c r="E36" s="23"/>
      <c r="F36" s="1"/>
      <c r="G36" s="1"/>
      <c r="H36" s="61">
        <v>0</v>
      </c>
      <c r="I36" s="131">
        <v>13</v>
      </c>
      <c r="J36" s="331" t="s">
        <v>7</v>
      </c>
      <c r="L36" s="66"/>
      <c r="M36" s="33"/>
      <c r="S36" s="33"/>
      <c r="T36" s="33"/>
      <c r="U36" s="33"/>
    </row>
    <row r="37" spans="1:21" ht="13.5">
      <c r="A37" s="1"/>
      <c r="B37" s="25"/>
      <c r="C37" s="33"/>
      <c r="F37" s="33"/>
      <c r="G37" s="66"/>
      <c r="H37" s="140">
        <v>0</v>
      </c>
      <c r="I37" s="131">
        <v>20</v>
      </c>
      <c r="J37" s="331" t="s">
        <v>37</v>
      </c>
      <c r="L37" s="66"/>
      <c r="M37" s="33"/>
      <c r="S37" s="33"/>
      <c r="T37" s="33"/>
      <c r="U37" s="33"/>
    </row>
    <row r="38" spans="1:21" ht="13.5">
      <c r="A38" s="1"/>
      <c r="B38" s="1"/>
      <c r="C38" s="33"/>
      <c r="F38" s="33"/>
      <c r="G38" s="1"/>
      <c r="H38" s="427">
        <v>0</v>
      </c>
      <c r="I38" s="131">
        <v>27</v>
      </c>
      <c r="J38" s="331" t="s">
        <v>44</v>
      </c>
      <c r="L38" s="66"/>
      <c r="M38" s="33"/>
      <c r="S38" s="33"/>
      <c r="T38" s="33"/>
      <c r="U38" s="33"/>
    </row>
    <row r="39" spans="1:21" ht="13.5">
      <c r="A39" s="1"/>
      <c r="B39" s="66"/>
      <c r="C39" s="33"/>
      <c r="F39" s="33"/>
      <c r="G39" s="25"/>
      <c r="H39" s="61">
        <v>0</v>
      </c>
      <c r="I39" s="131">
        <v>28</v>
      </c>
      <c r="J39" s="331" t="s">
        <v>45</v>
      </c>
      <c r="L39" s="66"/>
      <c r="M39" s="33"/>
      <c r="S39" s="33"/>
      <c r="T39" s="33"/>
      <c r="U39" s="33"/>
    </row>
    <row r="40" spans="1:21" ht="13.5">
      <c r="A40" s="1"/>
      <c r="B40" s="1"/>
      <c r="C40" s="33"/>
      <c r="F40" s="1"/>
      <c r="G40" s="1"/>
      <c r="H40" s="140">
        <v>0</v>
      </c>
      <c r="I40" s="131">
        <v>29</v>
      </c>
      <c r="J40" s="331" t="s">
        <v>187</v>
      </c>
      <c r="L40" s="66"/>
      <c r="M40" s="33"/>
      <c r="S40" s="33"/>
      <c r="T40" s="33"/>
      <c r="U40" s="33"/>
    </row>
    <row r="41" spans="8:21" ht="13.5">
      <c r="H41" s="61">
        <v>0</v>
      </c>
      <c r="I41" s="131">
        <v>30</v>
      </c>
      <c r="J41" s="331" t="s">
        <v>47</v>
      </c>
      <c r="L41" s="66"/>
      <c r="M41" s="33"/>
      <c r="S41" s="33"/>
      <c r="T41" s="33"/>
      <c r="U41" s="33"/>
    </row>
    <row r="42" spans="8:21" ht="13.5">
      <c r="H42" s="427">
        <v>0</v>
      </c>
      <c r="I42" s="131">
        <v>35</v>
      </c>
      <c r="J42" s="331" t="s">
        <v>50</v>
      </c>
      <c r="L42" s="66"/>
      <c r="M42" s="33"/>
      <c r="S42" s="33"/>
      <c r="T42" s="33"/>
      <c r="U42" s="33"/>
    </row>
    <row r="43" spans="8:21" ht="13.5">
      <c r="H43" s="61">
        <v>0</v>
      </c>
      <c r="I43" s="131">
        <v>39</v>
      </c>
      <c r="J43" s="331" t="s">
        <v>53</v>
      </c>
      <c r="L43" s="66"/>
      <c r="M43" s="33"/>
      <c r="S43" s="41"/>
      <c r="T43" s="41"/>
      <c r="U43" s="41"/>
    </row>
    <row r="44" spans="8:13" ht="13.5">
      <c r="H44" s="191">
        <f>SUM(H4:H43)</f>
        <v>79814</v>
      </c>
      <c r="I44" s="131"/>
      <c r="J44" s="356" t="s">
        <v>194</v>
      </c>
      <c r="L44" s="66"/>
      <c r="M44" s="33"/>
    </row>
    <row r="45" ht="13.5">
      <c r="R45" s="164"/>
    </row>
    <row r="46" spans="18:30" ht="13.5" customHeight="1">
      <c r="R46" s="65"/>
      <c r="S46" s="1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8:22" ht="13.5" customHeight="1">
      <c r="H47" s="406" t="s">
        <v>209</v>
      </c>
      <c r="I47" s="131"/>
      <c r="J47" s="390" t="s">
        <v>106</v>
      </c>
      <c r="K47" s="5"/>
      <c r="L47" s="388" t="s">
        <v>217</v>
      </c>
      <c r="S47" s="33"/>
      <c r="T47" s="33"/>
      <c r="U47" s="33"/>
      <c r="V47" s="33"/>
    </row>
    <row r="48" spans="8:22" ht="13.5">
      <c r="H48" s="407" t="s">
        <v>199</v>
      </c>
      <c r="I48" s="196"/>
      <c r="J48" s="389" t="s">
        <v>77</v>
      </c>
      <c r="K48" s="379"/>
      <c r="L48" s="391" t="s">
        <v>199</v>
      </c>
      <c r="S48" s="33"/>
      <c r="T48" s="33"/>
      <c r="U48" s="33"/>
      <c r="V48" s="33"/>
    </row>
    <row r="49" spans="8:22" ht="13.5">
      <c r="H49" s="60">
        <v>82010</v>
      </c>
      <c r="I49" s="131">
        <v>26</v>
      </c>
      <c r="J49" s="331" t="s">
        <v>43</v>
      </c>
      <c r="K49" s="5">
        <f>SUM(I49)</f>
        <v>26</v>
      </c>
      <c r="L49" s="347">
        <v>103811</v>
      </c>
      <c r="M49" s="1"/>
      <c r="N49" s="142"/>
      <c r="O49" s="142"/>
      <c r="S49" s="33"/>
      <c r="T49" s="33"/>
      <c r="U49" s="33"/>
      <c r="V49" s="33"/>
    </row>
    <row r="50" spans="8:22" ht="13.5">
      <c r="H50" s="60">
        <v>16656</v>
      </c>
      <c r="I50" s="131">
        <v>13</v>
      </c>
      <c r="J50" s="331" t="s">
        <v>7</v>
      </c>
      <c r="K50" s="5">
        <f aca="true" t="shared" si="7" ref="K50:K58">SUM(I50)</f>
        <v>13</v>
      </c>
      <c r="L50" s="347">
        <v>19593</v>
      </c>
      <c r="M50" s="33"/>
      <c r="N50" s="143"/>
      <c r="O50" s="143"/>
      <c r="S50" s="33"/>
      <c r="T50" s="33"/>
      <c r="U50" s="33"/>
      <c r="V50" s="33"/>
    </row>
    <row r="51" spans="8:22" ht="13.5">
      <c r="H51" s="140">
        <v>13813</v>
      </c>
      <c r="I51" s="131">
        <v>16</v>
      </c>
      <c r="J51" s="331" t="s">
        <v>3</v>
      </c>
      <c r="K51" s="5">
        <f t="shared" si="7"/>
        <v>16</v>
      </c>
      <c r="L51" s="347">
        <v>2897</v>
      </c>
      <c r="M51" s="33"/>
      <c r="N51" s="143"/>
      <c r="O51" s="143"/>
      <c r="S51" s="33"/>
      <c r="T51" s="33"/>
      <c r="U51" s="33"/>
      <c r="V51" s="33"/>
    </row>
    <row r="52" spans="8:22" ht="14.25" thickBot="1">
      <c r="H52" s="140">
        <v>11262</v>
      </c>
      <c r="I52" s="131">
        <v>34</v>
      </c>
      <c r="J52" s="331" t="s">
        <v>1</v>
      </c>
      <c r="K52" s="5">
        <f t="shared" si="7"/>
        <v>34</v>
      </c>
      <c r="L52" s="347">
        <v>13250</v>
      </c>
      <c r="M52" s="33"/>
      <c r="N52" s="143"/>
      <c r="O52" s="143"/>
      <c r="S52" s="33"/>
      <c r="T52" s="33"/>
      <c r="U52" s="33"/>
      <c r="V52" s="33"/>
    </row>
    <row r="53" spans="1:22" ht="13.5">
      <c r="A53" s="84" t="s">
        <v>60</v>
      </c>
      <c r="B53" s="85" t="s">
        <v>77</v>
      </c>
      <c r="C53" s="85" t="s">
        <v>209</v>
      </c>
      <c r="D53" s="85" t="s">
        <v>195</v>
      </c>
      <c r="E53" s="85" t="s">
        <v>75</v>
      </c>
      <c r="F53" s="85" t="s">
        <v>74</v>
      </c>
      <c r="G53" s="85" t="s">
        <v>76</v>
      </c>
      <c r="H53" s="61">
        <v>7741</v>
      </c>
      <c r="I53" s="131">
        <v>33</v>
      </c>
      <c r="J53" s="331" t="s">
        <v>0</v>
      </c>
      <c r="K53" s="5">
        <f t="shared" si="7"/>
        <v>33</v>
      </c>
      <c r="L53" s="347">
        <v>10288</v>
      </c>
      <c r="M53" s="33"/>
      <c r="N53" s="143"/>
      <c r="O53" s="143"/>
      <c r="S53" s="33"/>
      <c r="T53" s="33"/>
      <c r="U53" s="33"/>
      <c r="V53" s="33"/>
    </row>
    <row r="54" spans="1:22" ht="13.5">
      <c r="A54" s="87">
        <v>1</v>
      </c>
      <c r="B54" s="331" t="s">
        <v>43</v>
      </c>
      <c r="C54" s="60">
        <f aca="true" t="shared" si="8" ref="C54:C63">SUM(H49)</f>
        <v>82010</v>
      </c>
      <c r="D54" s="153">
        <f>SUM(L49)</f>
        <v>103811</v>
      </c>
      <c r="E54" s="75">
        <f aca="true" t="shared" si="9" ref="E54:E64">SUM(N63/M63*100)</f>
        <v>103.2858528230123</v>
      </c>
      <c r="F54" s="75">
        <f>SUM(C54/D54*100)</f>
        <v>78.99933533055264</v>
      </c>
      <c r="G54" s="5"/>
      <c r="H54" s="140">
        <v>7160</v>
      </c>
      <c r="I54" s="131">
        <v>25</v>
      </c>
      <c r="J54" s="331" t="s">
        <v>42</v>
      </c>
      <c r="K54" s="5">
        <f t="shared" si="7"/>
        <v>25</v>
      </c>
      <c r="L54" s="347">
        <v>6907</v>
      </c>
      <c r="M54" s="33"/>
      <c r="N54" s="143"/>
      <c r="O54" s="143"/>
      <c r="S54" s="33"/>
      <c r="T54" s="33"/>
      <c r="U54" s="33"/>
      <c r="V54" s="33"/>
    </row>
    <row r="55" spans="1:22" ht="13.5">
      <c r="A55" s="87">
        <v>2</v>
      </c>
      <c r="B55" s="331" t="s">
        <v>7</v>
      </c>
      <c r="C55" s="60">
        <f t="shared" si="8"/>
        <v>16656</v>
      </c>
      <c r="D55" s="153">
        <f aca="true" t="shared" si="10" ref="D55:D64">SUM(L50)</f>
        <v>19593</v>
      </c>
      <c r="E55" s="75">
        <f t="shared" si="9"/>
        <v>106.15678776290632</v>
      </c>
      <c r="F55" s="75">
        <f aca="true" t="shared" si="11" ref="F55:F64">SUM(C55/D55*100)</f>
        <v>85.00995253406829</v>
      </c>
      <c r="G55" s="5"/>
      <c r="H55" s="61">
        <v>4689</v>
      </c>
      <c r="I55" s="131">
        <v>40</v>
      </c>
      <c r="J55" s="331" t="s">
        <v>2</v>
      </c>
      <c r="K55" s="5">
        <f t="shared" si="7"/>
        <v>40</v>
      </c>
      <c r="L55" s="347">
        <v>4133</v>
      </c>
      <c r="M55" s="33"/>
      <c r="N55" s="143"/>
      <c r="O55" s="143"/>
      <c r="S55" s="33"/>
      <c r="T55" s="33"/>
      <c r="U55" s="33"/>
      <c r="V55" s="33"/>
    </row>
    <row r="56" spans="1:22" ht="13.5">
      <c r="A56" s="87">
        <v>3</v>
      </c>
      <c r="B56" s="331" t="s">
        <v>3</v>
      </c>
      <c r="C56" s="60">
        <f t="shared" si="8"/>
        <v>13813</v>
      </c>
      <c r="D56" s="153">
        <f t="shared" si="10"/>
        <v>2897</v>
      </c>
      <c r="E56" s="75">
        <f t="shared" si="9"/>
        <v>106.4831945729263</v>
      </c>
      <c r="F56" s="75">
        <f t="shared" si="11"/>
        <v>476.8035899206075</v>
      </c>
      <c r="G56" s="5"/>
      <c r="H56" s="140">
        <v>4264</v>
      </c>
      <c r="I56" s="131">
        <v>24</v>
      </c>
      <c r="J56" s="331" t="s">
        <v>41</v>
      </c>
      <c r="K56" s="5">
        <f t="shared" si="7"/>
        <v>24</v>
      </c>
      <c r="L56" s="347">
        <v>4499</v>
      </c>
      <c r="M56" s="33"/>
      <c r="N56" s="143"/>
      <c r="O56" s="143"/>
      <c r="S56" s="33"/>
      <c r="T56" s="33"/>
      <c r="U56" s="33"/>
      <c r="V56" s="33"/>
    </row>
    <row r="57" spans="1:22" ht="13.5">
      <c r="A57" s="87">
        <v>4</v>
      </c>
      <c r="B57" s="331" t="s">
        <v>1</v>
      </c>
      <c r="C57" s="60">
        <f t="shared" si="8"/>
        <v>11262</v>
      </c>
      <c r="D57" s="153">
        <f t="shared" si="10"/>
        <v>13250</v>
      </c>
      <c r="E57" s="75">
        <f t="shared" si="9"/>
        <v>85.71428571428571</v>
      </c>
      <c r="F57" s="75">
        <f t="shared" si="11"/>
        <v>84.99622641509434</v>
      </c>
      <c r="G57" s="5"/>
      <c r="H57" s="144">
        <v>1912</v>
      </c>
      <c r="I57" s="131">
        <v>36</v>
      </c>
      <c r="J57" s="331" t="s">
        <v>5</v>
      </c>
      <c r="K57" s="5">
        <f t="shared" si="7"/>
        <v>36</v>
      </c>
      <c r="L57" s="347">
        <v>938</v>
      </c>
      <c r="M57" s="33"/>
      <c r="N57" s="143"/>
      <c r="O57" s="143"/>
      <c r="S57" s="33"/>
      <c r="T57" s="33"/>
      <c r="U57" s="33"/>
      <c r="V57" s="33"/>
    </row>
    <row r="58" spans="1:22" ht="14.25" thickBot="1">
      <c r="A58" s="87">
        <v>5</v>
      </c>
      <c r="B58" s="331" t="s">
        <v>0</v>
      </c>
      <c r="C58" s="60">
        <f t="shared" si="8"/>
        <v>7741</v>
      </c>
      <c r="D58" s="153">
        <f t="shared" si="10"/>
        <v>10288</v>
      </c>
      <c r="E58" s="75">
        <f t="shared" si="9"/>
        <v>95.52073050345508</v>
      </c>
      <c r="F58" s="75">
        <f t="shared" si="11"/>
        <v>75.24300155520996</v>
      </c>
      <c r="G58" s="16"/>
      <c r="H58" s="432">
        <v>1812</v>
      </c>
      <c r="I58" s="226">
        <v>38</v>
      </c>
      <c r="J58" s="336" t="s">
        <v>52</v>
      </c>
      <c r="K58" s="18">
        <f t="shared" si="7"/>
        <v>38</v>
      </c>
      <c r="L58" s="348">
        <v>1881</v>
      </c>
      <c r="M58" s="33"/>
      <c r="N58" s="143"/>
      <c r="O58" s="143"/>
      <c r="S58" s="33"/>
      <c r="T58" s="33"/>
      <c r="U58" s="33"/>
      <c r="V58" s="33"/>
    </row>
    <row r="59" spans="1:22" ht="14.25" thickTop="1">
      <c r="A59" s="87">
        <v>6</v>
      </c>
      <c r="B59" s="331" t="s">
        <v>42</v>
      </c>
      <c r="C59" s="60">
        <f t="shared" si="8"/>
        <v>7160</v>
      </c>
      <c r="D59" s="153">
        <f t="shared" si="10"/>
        <v>6907</v>
      </c>
      <c r="E59" s="75">
        <f t="shared" si="9"/>
        <v>100.02794076557697</v>
      </c>
      <c r="F59" s="75">
        <f t="shared" si="11"/>
        <v>103.66295062979587</v>
      </c>
      <c r="G59" s="5"/>
      <c r="H59" s="209">
        <v>1652</v>
      </c>
      <c r="I59" s="236">
        <v>15</v>
      </c>
      <c r="J59" s="381" t="s">
        <v>33</v>
      </c>
      <c r="K59" s="12" t="s">
        <v>100</v>
      </c>
      <c r="L59" s="349">
        <v>176227</v>
      </c>
      <c r="M59" s="33"/>
      <c r="N59" s="143"/>
      <c r="O59" s="143"/>
      <c r="S59" s="33"/>
      <c r="T59" s="33"/>
      <c r="U59" s="33"/>
      <c r="V59" s="33"/>
    </row>
    <row r="60" spans="1:22" ht="13.5">
      <c r="A60" s="87">
        <v>7</v>
      </c>
      <c r="B60" s="331" t="s">
        <v>2</v>
      </c>
      <c r="C60" s="60">
        <f t="shared" si="8"/>
        <v>4689</v>
      </c>
      <c r="D60" s="153">
        <f t="shared" si="10"/>
        <v>4133</v>
      </c>
      <c r="E60" s="75">
        <f t="shared" si="9"/>
        <v>168.66906474820144</v>
      </c>
      <c r="F60" s="75">
        <f t="shared" si="11"/>
        <v>113.45269779820953</v>
      </c>
      <c r="G60" s="5"/>
      <c r="H60" s="144">
        <v>745</v>
      </c>
      <c r="I60" s="236">
        <v>23</v>
      </c>
      <c r="J60" s="331" t="s">
        <v>40</v>
      </c>
      <c r="K60" s="1"/>
      <c r="L60" s="166"/>
      <c r="M60" s="33"/>
      <c r="N60" s="1"/>
      <c r="O60" s="1"/>
      <c r="S60" s="33"/>
      <c r="T60" s="33"/>
      <c r="U60" s="33"/>
      <c r="V60" s="33"/>
    </row>
    <row r="61" spans="1:22" ht="13.5">
      <c r="A61" s="87">
        <v>8</v>
      </c>
      <c r="B61" s="331" t="s">
        <v>41</v>
      </c>
      <c r="C61" s="60">
        <f t="shared" si="8"/>
        <v>4264</v>
      </c>
      <c r="D61" s="153">
        <f t="shared" si="10"/>
        <v>4499</v>
      </c>
      <c r="E61" s="75">
        <f t="shared" si="9"/>
        <v>83.73919874312648</v>
      </c>
      <c r="F61" s="75">
        <f t="shared" si="11"/>
        <v>94.77661702600578</v>
      </c>
      <c r="G61" s="15"/>
      <c r="H61" s="209">
        <v>739</v>
      </c>
      <c r="I61" s="236">
        <v>21</v>
      </c>
      <c r="J61" s="331" t="s">
        <v>38</v>
      </c>
      <c r="K61" s="70"/>
      <c r="S61" s="33"/>
      <c r="T61" s="33"/>
      <c r="U61" s="33"/>
      <c r="V61" s="33"/>
    </row>
    <row r="62" spans="1:22" ht="13.5">
      <c r="A62" s="87">
        <v>9</v>
      </c>
      <c r="B62" s="331" t="s">
        <v>5</v>
      </c>
      <c r="C62" s="60">
        <f t="shared" si="8"/>
        <v>1912</v>
      </c>
      <c r="D62" s="153">
        <f t="shared" si="10"/>
        <v>938</v>
      </c>
      <c r="E62" s="75">
        <f t="shared" si="9"/>
        <v>96.90826153066396</v>
      </c>
      <c r="F62" s="75">
        <f t="shared" si="11"/>
        <v>203.83795309168443</v>
      </c>
      <c r="G62" s="16"/>
      <c r="H62" s="144">
        <v>525</v>
      </c>
      <c r="I62" s="380">
        <v>12</v>
      </c>
      <c r="J62" s="331" t="s">
        <v>31</v>
      </c>
      <c r="K62" s="70"/>
      <c r="L62" s="1" t="s">
        <v>91</v>
      </c>
      <c r="M62" s="146" t="s">
        <v>93</v>
      </c>
      <c r="N62" s="59" t="s">
        <v>113</v>
      </c>
      <c r="S62" s="33"/>
      <c r="T62" s="33"/>
      <c r="U62" s="33"/>
      <c r="V62" s="33"/>
    </row>
    <row r="63" spans="1:22" ht="14.25" thickBot="1">
      <c r="A63" s="90">
        <v>10</v>
      </c>
      <c r="B63" s="336" t="s">
        <v>52</v>
      </c>
      <c r="C63" s="60">
        <f t="shared" si="8"/>
        <v>1812</v>
      </c>
      <c r="D63" s="233">
        <f t="shared" si="10"/>
        <v>1881</v>
      </c>
      <c r="E63" s="89">
        <f t="shared" si="9"/>
        <v>187.19008264462812</v>
      </c>
      <c r="F63" s="75">
        <f t="shared" si="11"/>
        <v>96.33173843700159</v>
      </c>
      <c r="G63" s="145"/>
      <c r="H63" s="209">
        <v>354</v>
      </c>
      <c r="I63" s="131">
        <v>11</v>
      </c>
      <c r="J63" s="331" t="s">
        <v>30</v>
      </c>
      <c r="K63" s="5">
        <f>SUM(K49)</f>
        <v>26</v>
      </c>
      <c r="L63" s="331" t="s">
        <v>43</v>
      </c>
      <c r="M63" s="361">
        <v>79401</v>
      </c>
      <c r="N63" s="141">
        <f>SUM(H49)</f>
        <v>82010</v>
      </c>
      <c r="O63" s="60"/>
      <c r="S63" s="33"/>
      <c r="T63" s="33"/>
      <c r="U63" s="33"/>
      <c r="V63" s="33"/>
    </row>
    <row r="64" spans="1:22" ht="14.25" thickBot="1">
      <c r="A64" s="91"/>
      <c r="B64" s="92" t="s">
        <v>81</v>
      </c>
      <c r="C64" s="158">
        <f>SUM(H89)</f>
        <v>156676</v>
      </c>
      <c r="D64" s="234">
        <f t="shared" si="10"/>
        <v>176227</v>
      </c>
      <c r="E64" s="89">
        <f t="shared" si="9"/>
        <v>101.69143895631856</v>
      </c>
      <c r="F64" s="96">
        <f t="shared" si="11"/>
        <v>88.90578628700483</v>
      </c>
      <c r="G64" s="95"/>
      <c r="H64" s="437">
        <v>317</v>
      </c>
      <c r="I64" s="131">
        <v>31</v>
      </c>
      <c r="J64" s="331" t="s">
        <v>188</v>
      </c>
      <c r="K64" s="5">
        <f aca="true" t="shared" si="12" ref="K64:K72">SUM(K50)</f>
        <v>13</v>
      </c>
      <c r="L64" s="331" t="s">
        <v>7</v>
      </c>
      <c r="M64" s="361">
        <v>15690</v>
      </c>
      <c r="N64" s="141">
        <f aca="true" t="shared" si="13" ref="N64:N72">SUM(H50)</f>
        <v>16656</v>
      </c>
      <c r="O64" s="60"/>
      <c r="S64" s="33"/>
      <c r="T64" s="33"/>
      <c r="U64" s="33"/>
      <c r="V64" s="33"/>
    </row>
    <row r="65" spans="8:22" ht="13.5">
      <c r="H65" s="60">
        <v>306</v>
      </c>
      <c r="I65" s="131">
        <v>3</v>
      </c>
      <c r="J65" s="331" t="s">
        <v>22</v>
      </c>
      <c r="K65" s="5">
        <f t="shared" si="12"/>
        <v>16</v>
      </c>
      <c r="L65" s="331" t="s">
        <v>3</v>
      </c>
      <c r="M65" s="361">
        <v>12972</v>
      </c>
      <c r="N65" s="141">
        <f t="shared" si="13"/>
        <v>13813</v>
      </c>
      <c r="O65" s="61"/>
      <c r="S65" s="33"/>
      <c r="T65" s="33"/>
      <c r="U65" s="33"/>
      <c r="V65" s="33"/>
    </row>
    <row r="66" spans="8:22" ht="13.5">
      <c r="H66" s="140">
        <v>301</v>
      </c>
      <c r="I66" s="131">
        <v>30</v>
      </c>
      <c r="J66" s="331" t="s">
        <v>47</v>
      </c>
      <c r="K66" s="5">
        <f t="shared" si="12"/>
        <v>34</v>
      </c>
      <c r="L66" s="331" t="s">
        <v>1</v>
      </c>
      <c r="M66" s="361">
        <v>13139</v>
      </c>
      <c r="N66" s="141">
        <f t="shared" si="13"/>
        <v>11262</v>
      </c>
      <c r="O66" s="61"/>
      <c r="S66" s="33"/>
      <c r="T66" s="33"/>
      <c r="U66" s="33"/>
      <c r="V66" s="33"/>
    </row>
    <row r="67" spans="2:22" ht="13.5">
      <c r="B67" s="1"/>
      <c r="C67" s="1"/>
      <c r="D67" s="1"/>
      <c r="E67" s="1"/>
      <c r="H67" s="61">
        <v>92</v>
      </c>
      <c r="I67" s="131">
        <v>17</v>
      </c>
      <c r="J67" s="331" t="s">
        <v>34</v>
      </c>
      <c r="K67" s="5">
        <f t="shared" si="12"/>
        <v>33</v>
      </c>
      <c r="L67" s="331" t="s">
        <v>0</v>
      </c>
      <c r="M67" s="361">
        <v>8104</v>
      </c>
      <c r="N67" s="141">
        <f t="shared" si="13"/>
        <v>7741</v>
      </c>
      <c r="O67" s="61"/>
      <c r="S67" s="33"/>
      <c r="T67" s="33"/>
      <c r="U67" s="33"/>
      <c r="V67" s="33"/>
    </row>
    <row r="68" spans="2:22" ht="13.5">
      <c r="B68" s="71"/>
      <c r="C68" s="33"/>
      <c r="D68" s="1"/>
      <c r="F68" s="1"/>
      <c r="H68" s="61">
        <v>83</v>
      </c>
      <c r="I68" s="131">
        <v>14</v>
      </c>
      <c r="J68" s="331" t="s">
        <v>32</v>
      </c>
      <c r="K68" s="5">
        <f t="shared" si="12"/>
        <v>25</v>
      </c>
      <c r="L68" s="331" t="s">
        <v>42</v>
      </c>
      <c r="M68" s="361">
        <v>7158</v>
      </c>
      <c r="N68" s="141">
        <f t="shared" si="13"/>
        <v>7160</v>
      </c>
      <c r="O68" s="61"/>
      <c r="S68" s="33"/>
      <c r="T68" s="33"/>
      <c r="U68" s="33"/>
      <c r="V68" s="33"/>
    </row>
    <row r="69" spans="2:22" ht="13.5">
      <c r="B69" s="71"/>
      <c r="C69" s="33"/>
      <c r="D69" s="1"/>
      <c r="F69" s="1"/>
      <c r="H69" s="61">
        <v>80</v>
      </c>
      <c r="I69" s="131">
        <v>37</v>
      </c>
      <c r="J69" s="331" t="s">
        <v>51</v>
      </c>
      <c r="K69" s="5">
        <f t="shared" si="12"/>
        <v>40</v>
      </c>
      <c r="L69" s="331" t="s">
        <v>2</v>
      </c>
      <c r="M69" s="361">
        <v>2780</v>
      </c>
      <c r="N69" s="141">
        <f t="shared" si="13"/>
        <v>4689</v>
      </c>
      <c r="O69" s="61"/>
      <c r="S69" s="33"/>
      <c r="T69" s="33"/>
      <c r="U69" s="33"/>
      <c r="V69" s="33"/>
    </row>
    <row r="70" spans="2:22" ht="13.5">
      <c r="B70" s="76"/>
      <c r="C70" s="1"/>
      <c r="D70" s="1"/>
      <c r="F70" s="1"/>
      <c r="H70" s="140">
        <v>70</v>
      </c>
      <c r="I70" s="131">
        <v>1</v>
      </c>
      <c r="J70" s="331" t="s">
        <v>4</v>
      </c>
      <c r="K70" s="5">
        <f t="shared" si="12"/>
        <v>24</v>
      </c>
      <c r="L70" s="331" t="s">
        <v>41</v>
      </c>
      <c r="M70" s="361">
        <v>5092</v>
      </c>
      <c r="N70" s="141">
        <f t="shared" si="13"/>
        <v>4264</v>
      </c>
      <c r="O70" s="61"/>
      <c r="S70" s="33"/>
      <c r="T70" s="33"/>
      <c r="U70" s="33"/>
      <c r="V70" s="33"/>
    </row>
    <row r="71" spans="2:22" ht="13.5">
      <c r="B71" s="70"/>
      <c r="C71" s="1"/>
      <c r="D71" s="1"/>
      <c r="H71" s="140">
        <v>64</v>
      </c>
      <c r="I71" s="131">
        <v>27</v>
      </c>
      <c r="J71" s="331" t="s">
        <v>44</v>
      </c>
      <c r="K71" s="5">
        <f t="shared" si="12"/>
        <v>36</v>
      </c>
      <c r="L71" s="331" t="s">
        <v>5</v>
      </c>
      <c r="M71" s="361">
        <v>1973</v>
      </c>
      <c r="N71" s="141">
        <f t="shared" si="13"/>
        <v>1912</v>
      </c>
      <c r="O71" s="61"/>
      <c r="S71" s="33"/>
      <c r="T71" s="33"/>
      <c r="U71" s="33"/>
      <c r="V71" s="33"/>
    </row>
    <row r="72" spans="2:22" ht="14.25" thickBot="1">
      <c r="B72" s="70"/>
      <c r="C72" s="1"/>
      <c r="D72" s="1"/>
      <c r="H72" s="140">
        <v>26</v>
      </c>
      <c r="I72" s="131">
        <v>29</v>
      </c>
      <c r="J72" s="331" t="s">
        <v>187</v>
      </c>
      <c r="K72" s="5">
        <f t="shared" si="12"/>
        <v>38</v>
      </c>
      <c r="L72" s="336" t="s">
        <v>52</v>
      </c>
      <c r="M72" s="362">
        <v>968</v>
      </c>
      <c r="N72" s="357">
        <f t="shared" si="13"/>
        <v>1812</v>
      </c>
      <c r="O72" s="61"/>
      <c r="S72" s="33"/>
      <c r="T72" s="33"/>
      <c r="U72" s="33"/>
      <c r="V72" s="33"/>
    </row>
    <row r="73" spans="2:22" ht="14.25" thickTop="1">
      <c r="B73" s="70"/>
      <c r="C73" s="1"/>
      <c r="D73" s="1"/>
      <c r="H73" s="140">
        <v>3</v>
      </c>
      <c r="I73" s="131">
        <v>19</v>
      </c>
      <c r="J73" s="331" t="s">
        <v>36</v>
      </c>
      <c r="K73" s="60"/>
      <c r="L73" s="358" t="s">
        <v>168</v>
      </c>
      <c r="M73" s="360">
        <v>154070</v>
      </c>
      <c r="N73" s="359">
        <f>SUM(H89)</f>
        <v>156676</v>
      </c>
      <c r="O73" s="60"/>
      <c r="S73" s="33"/>
      <c r="T73" s="33"/>
      <c r="U73" s="33"/>
      <c r="V73" s="33"/>
    </row>
    <row r="74" spans="2:22" ht="13.5">
      <c r="B74" s="70"/>
      <c r="C74" s="1"/>
      <c r="D74" s="1"/>
      <c r="H74" s="61">
        <v>0</v>
      </c>
      <c r="I74" s="131">
        <v>2</v>
      </c>
      <c r="J74" s="331" t="s">
        <v>6</v>
      </c>
      <c r="K74" s="33"/>
      <c r="L74" s="33"/>
      <c r="M74" s="1"/>
      <c r="N74" s="33"/>
      <c r="O74" s="33"/>
      <c r="S74" s="33"/>
      <c r="T74" s="33"/>
      <c r="U74" s="33"/>
      <c r="V74" s="33"/>
    </row>
    <row r="75" spans="2:22" ht="13.5">
      <c r="B75" s="70"/>
      <c r="C75" s="1"/>
      <c r="D75" s="1"/>
      <c r="H75" s="61">
        <v>0</v>
      </c>
      <c r="I75" s="131">
        <v>4</v>
      </c>
      <c r="J75" s="331" t="s">
        <v>23</v>
      </c>
      <c r="L75" s="66"/>
      <c r="M75" s="33"/>
      <c r="N75" s="33"/>
      <c r="O75" s="33"/>
      <c r="S75" s="33"/>
      <c r="T75" s="33"/>
      <c r="U75" s="33"/>
      <c r="V75" s="33"/>
    </row>
    <row r="76" spans="2:22" ht="13.5">
      <c r="B76" s="70"/>
      <c r="C76" s="1"/>
      <c r="D76" s="1"/>
      <c r="H76" s="61">
        <v>0</v>
      </c>
      <c r="I76" s="131">
        <v>5</v>
      </c>
      <c r="J76" s="331" t="s">
        <v>24</v>
      </c>
      <c r="L76" s="66"/>
      <c r="M76" s="33"/>
      <c r="N76" s="1"/>
      <c r="O76" s="1"/>
      <c r="S76" s="33"/>
      <c r="T76" s="33"/>
      <c r="U76" s="33"/>
      <c r="V76" s="33"/>
    </row>
    <row r="77" spans="2:22" ht="13.5">
      <c r="B77" s="70"/>
      <c r="C77" s="1"/>
      <c r="D77" s="1"/>
      <c r="H77" s="61">
        <v>0</v>
      </c>
      <c r="I77" s="131">
        <v>6</v>
      </c>
      <c r="J77" s="331" t="s">
        <v>25</v>
      </c>
      <c r="L77" s="66"/>
      <c r="M77" s="33"/>
      <c r="N77" s="33"/>
      <c r="O77" s="33"/>
      <c r="S77" s="33"/>
      <c r="T77" s="33"/>
      <c r="U77" s="33"/>
      <c r="V77" s="33"/>
    </row>
    <row r="78" spans="8:22" ht="13.5">
      <c r="H78" s="60">
        <v>0</v>
      </c>
      <c r="I78" s="131">
        <v>7</v>
      </c>
      <c r="J78" s="331" t="s">
        <v>26</v>
      </c>
      <c r="L78" s="66"/>
      <c r="M78" s="33"/>
      <c r="N78" s="33"/>
      <c r="O78" s="33"/>
      <c r="S78" s="33"/>
      <c r="T78" s="33"/>
      <c r="U78" s="33"/>
      <c r="V78" s="33"/>
    </row>
    <row r="79" spans="8:22" ht="13.5">
      <c r="H79" s="140">
        <v>0</v>
      </c>
      <c r="I79" s="131">
        <v>8</v>
      </c>
      <c r="J79" s="331" t="s">
        <v>27</v>
      </c>
      <c r="L79" s="66"/>
      <c r="M79" s="33"/>
      <c r="N79" s="33"/>
      <c r="O79" s="33"/>
      <c r="S79" s="33"/>
      <c r="T79" s="33"/>
      <c r="U79" s="33"/>
      <c r="V79" s="33"/>
    </row>
    <row r="80" spans="8:22" ht="13.5">
      <c r="H80" s="197">
        <v>0</v>
      </c>
      <c r="I80" s="131">
        <v>9</v>
      </c>
      <c r="J80" s="331" t="s">
        <v>28</v>
      </c>
      <c r="L80" s="66"/>
      <c r="M80" s="33"/>
      <c r="N80" s="33"/>
      <c r="O80" s="33"/>
      <c r="S80" s="33"/>
      <c r="T80" s="33"/>
      <c r="U80" s="33"/>
      <c r="V80" s="33"/>
    </row>
    <row r="81" spans="8:22" ht="13.5">
      <c r="H81" s="60">
        <v>0</v>
      </c>
      <c r="I81" s="131">
        <v>10</v>
      </c>
      <c r="J81" s="331" t="s">
        <v>29</v>
      </c>
      <c r="L81" s="66"/>
      <c r="M81" s="33"/>
      <c r="N81" s="33"/>
      <c r="O81" s="33"/>
      <c r="S81" s="33"/>
      <c r="T81" s="33"/>
      <c r="U81" s="33"/>
      <c r="V81" s="33"/>
    </row>
    <row r="82" spans="8:22" ht="13.5">
      <c r="H82" s="140">
        <v>0</v>
      </c>
      <c r="I82" s="131">
        <v>18</v>
      </c>
      <c r="J82" s="331" t="s">
        <v>35</v>
      </c>
      <c r="L82" s="66"/>
      <c r="M82" s="33"/>
      <c r="N82" s="33"/>
      <c r="O82" s="33"/>
      <c r="S82" s="33"/>
      <c r="T82" s="33"/>
      <c r="U82" s="33"/>
      <c r="V82" s="33"/>
    </row>
    <row r="83" spans="8:22" ht="13.5">
      <c r="H83" s="61">
        <v>0</v>
      </c>
      <c r="I83" s="131">
        <v>20</v>
      </c>
      <c r="J83" s="331" t="s">
        <v>37</v>
      </c>
      <c r="L83" s="66"/>
      <c r="M83" s="33"/>
      <c r="N83" s="33"/>
      <c r="O83" s="33"/>
      <c r="S83" s="33"/>
      <c r="T83" s="33"/>
      <c r="U83" s="33"/>
      <c r="V83" s="33"/>
    </row>
    <row r="84" spans="8:22" ht="13.5">
      <c r="H84" s="61">
        <v>0</v>
      </c>
      <c r="I84" s="131">
        <v>22</v>
      </c>
      <c r="J84" s="331" t="s">
        <v>39</v>
      </c>
      <c r="L84" s="66"/>
      <c r="M84" s="33"/>
      <c r="N84" s="33"/>
      <c r="O84" s="33"/>
      <c r="S84" s="33"/>
      <c r="T84" s="33"/>
      <c r="U84" s="33"/>
      <c r="V84" s="33"/>
    </row>
    <row r="85" spans="8:22" ht="13.5">
      <c r="H85" s="61">
        <v>0</v>
      </c>
      <c r="I85" s="131">
        <v>28</v>
      </c>
      <c r="J85" s="331" t="s">
        <v>45</v>
      </c>
      <c r="L85" s="34"/>
      <c r="M85" s="33"/>
      <c r="N85" s="33"/>
      <c r="O85" s="33"/>
      <c r="S85" s="33"/>
      <c r="T85" s="33"/>
      <c r="U85" s="33"/>
      <c r="V85" s="33"/>
    </row>
    <row r="86" spans="8:22" ht="13.5">
      <c r="H86" s="140">
        <v>0</v>
      </c>
      <c r="I86" s="131">
        <v>32</v>
      </c>
      <c r="J86" s="331" t="s">
        <v>49</v>
      </c>
      <c r="L86" s="66"/>
      <c r="M86" s="33"/>
      <c r="N86" s="33"/>
      <c r="O86" s="33"/>
      <c r="S86" s="33"/>
      <c r="T86" s="33"/>
      <c r="U86" s="33"/>
      <c r="V86" s="33"/>
    </row>
    <row r="87" spans="8:20" ht="13.5">
      <c r="H87" s="61">
        <v>0</v>
      </c>
      <c r="I87" s="131">
        <v>35</v>
      </c>
      <c r="J87" s="331" t="s">
        <v>50</v>
      </c>
      <c r="L87" s="66"/>
      <c r="M87" s="33"/>
      <c r="N87" s="33"/>
      <c r="O87" s="33"/>
      <c r="S87" s="41"/>
      <c r="T87" s="41"/>
    </row>
    <row r="88" spans="8:17" ht="13.5">
      <c r="H88" s="140">
        <v>0</v>
      </c>
      <c r="I88" s="131">
        <v>39</v>
      </c>
      <c r="J88" s="331" t="s">
        <v>53</v>
      </c>
      <c r="L88" s="66"/>
      <c r="M88" s="33"/>
      <c r="N88" s="33"/>
      <c r="O88" s="33"/>
      <c r="Q88" s="33"/>
    </row>
    <row r="89" spans="8:15" ht="13.5">
      <c r="H89" s="192">
        <f>SUM(H49:H88)</f>
        <v>156676</v>
      </c>
      <c r="I89" s="131"/>
      <c r="J89" s="5" t="s">
        <v>179</v>
      </c>
      <c r="L89" s="66"/>
      <c r="M89" s="33"/>
      <c r="N89" s="33"/>
      <c r="O89" s="33"/>
    </row>
    <row r="90" spans="9:16" ht="13.5">
      <c r="I90" s="355"/>
      <c r="J90" s="125"/>
      <c r="L90" s="66"/>
      <c r="M90" s="33"/>
      <c r="N90" s="33"/>
      <c r="O90" s="33"/>
      <c r="P90" s="1"/>
    </row>
    <row r="91" spans="9:16" ht="18.75">
      <c r="I91" s="142"/>
      <c r="J91" s="41"/>
      <c r="L91" s="66"/>
      <c r="M91" s="33"/>
      <c r="N91" s="33"/>
      <c r="O91" s="33"/>
      <c r="P91" s="64"/>
    </row>
    <row r="92" spans="9:16" ht="13.5">
      <c r="I92" s="142"/>
      <c r="J92" s="1"/>
      <c r="L92" s="66"/>
      <c r="M92" s="33"/>
      <c r="N92" s="33"/>
      <c r="O92" s="33"/>
      <c r="P92" s="1"/>
    </row>
    <row r="93" spans="10:16" ht="13.5">
      <c r="J93" s="1"/>
      <c r="L93" s="66"/>
      <c r="M93" s="33"/>
      <c r="N93" s="1"/>
      <c r="O93" s="1"/>
      <c r="P93" s="65"/>
    </row>
    <row r="94" spans="10:16" ht="13.5">
      <c r="J94" s="1"/>
      <c r="L94" s="66"/>
      <c r="M94" s="33"/>
      <c r="N94" s="33"/>
      <c r="O94" s="33"/>
      <c r="P94" s="33"/>
    </row>
    <row r="95" spans="10:16" ht="13.5">
      <c r="J95" s="1"/>
      <c r="L95" s="66"/>
      <c r="M95" s="33"/>
      <c r="N95" s="33"/>
      <c r="O95" s="33"/>
      <c r="P95" s="33"/>
    </row>
    <row r="96" spans="10:16" ht="13.5">
      <c r="J96" s="1"/>
      <c r="L96" s="66"/>
      <c r="M96" s="33"/>
      <c r="N96" s="33"/>
      <c r="O96" s="33"/>
      <c r="P96" s="33"/>
    </row>
    <row r="97" spans="10:16" ht="13.5">
      <c r="J97" s="1"/>
      <c r="L97" s="66"/>
      <c r="M97" s="33"/>
      <c r="N97" s="33"/>
      <c r="O97" s="33"/>
      <c r="P97" s="33"/>
    </row>
    <row r="98" spans="10:16" ht="13.5">
      <c r="J98" s="1"/>
      <c r="L98" s="66"/>
      <c r="M98" s="33"/>
      <c r="N98" s="33"/>
      <c r="O98" s="33"/>
      <c r="P98" s="33"/>
    </row>
    <row r="99" spans="10:16" ht="13.5">
      <c r="J99" s="1"/>
      <c r="L99" s="66"/>
      <c r="M99" s="33"/>
      <c r="N99" s="33"/>
      <c r="O99" s="33"/>
      <c r="P99" s="33"/>
    </row>
    <row r="100" spans="10:16" ht="13.5">
      <c r="J100" s="1"/>
      <c r="L100" s="66"/>
      <c r="M100" s="33"/>
      <c r="N100" s="33"/>
      <c r="O100" s="33"/>
      <c r="P100" s="33"/>
    </row>
    <row r="101" spans="10:16" ht="13.5">
      <c r="J101" s="1"/>
      <c r="L101" s="66"/>
      <c r="M101" s="33"/>
      <c r="N101" s="33"/>
      <c r="O101" s="33"/>
      <c r="P101" s="33"/>
    </row>
    <row r="102" spans="10:16" ht="13.5">
      <c r="J102" s="1"/>
      <c r="L102" s="66"/>
      <c r="M102" s="33"/>
      <c r="N102" s="33"/>
      <c r="O102" s="33"/>
      <c r="P102" s="33"/>
    </row>
    <row r="103" spans="10:16" ht="13.5">
      <c r="J103" s="1"/>
      <c r="L103" s="66"/>
      <c r="M103" s="33"/>
      <c r="N103" s="33"/>
      <c r="O103" s="33"/>
      <c r="P103" s="33"/>
    </row>
    <row r="104" spans="10:16" ht="13.5">
      <c r="J104" s="1"/>
      <c r="L104" s="66"/>
      <c r="M104" s="33"/>
      <c r="N104" s="33"/>
      <c r="O104" s="33"/>
      <c r="P104" s="33"/>
    </row>
    <row r="105" spans="10:16" ht="13.5">
      <c r="J105" s="1"/>
      <c r="L105" s="66"/>
      <c r="M105" s="33"/>
      <c r="N105" s="33"/>
      <c r="O105" s="33"/>
      <c r="P105" s="33"/>
    </row>
    <row r="106" spans="10:17" ht="13.5">
      <c r="J106" s="1"/>
      <c r="L106" s="66"/>
      <c r="M106" s="33"/>
      <c r="N106" s="33"/>
      <c r="O106" s="33"/>
      <c r="P106" s="33"/>
      <c r="Q106" s="33"/>
    </row>
    <row r="107" spans="10:17" ht="13.5">
      <c r="J107" s="1"/>
      <c r="L107" s="66"/>
      <c r="M107" s="33"/>
      <c r="N107" s="33"/>
      <c r="O107" s="33"/>
      <c r="P107" s="33"/>
      <c r="Q107" s="33"/>
    </row>
    <row r="108" spans="10:17" ht="13.5">
      <c r="J108" s="1"/>
      <c r="L108" s="66"/>
      <c r="M108" s="33"/>
      <c r="N108" s="33"/>
      <c r="O108" s="33"/>
      <c r="P108" s="33"/>
      <c r="Q108" s="33"/>
    </row>
    <row r="109" spans="10:17" ht="13.5">
      <c r="J109" s="1"/>
      <c r="L109" s="66"/>
      <c r="M109" s="33"/>
      <c r="N109" s="33"/>
      <c r="O109" s="33"/>
      <c r="P109" s="33"/>
      <c r="Q109" s="33"/>
    </row>
    <row r="110" spans="10:17" ht="13.5">
      <c r="J110" s="1"/>
      <c r="L110" s="66"/>
      <c r="M110" s="33"/>
      <c r="N110" s="33"/>
      <c r="O110" s="33"/>
      <c r="P110" s="33"/>
      <c r="Q110" s="33"/>
    </row>
    <row r="111" spans="10:17" ht="13.5">
      <c r="J111" s="1"/>
      <c r="K111" s="33"/>
      <c r="L111" s="33"/>
      <c r="M111" s="1"/>
      <c r="N111" s="33"/>
      <c r="O111" s="33"/>
      <c r="P111" s="33"/>
      <c r="Q111" s="33"/>
    </row>
    <row r="112" spans="10:17" ht="13.5">
      <c r="J112" s="1"/>
      <c r="K112" s="33"/>
      <c r="L112" s="33"/>
      <c r="M112" s="1"/>
      <c r="N112" s="33"/>
      <c r="O112" s="33"/>
      <c r="P112" s="33"/>
      <c r="Q112" s="33"/>
    </row>
    <row r="113" spans="10:17" ht="13.5">
      <c r="J113" s="1"/>
      <c r="K113" s="33"/>
      <c r="L113" s="33"/>
      <c r="M113" s="1"/>
      <c r="N113" s="33"/>
      <c r="O113" s="33"/>
      <c r="P113" s="33"/>
      <c r="Q113" s="33"/>
    </row>
    <row r="114" spans="10:17" ht="13.5">
      <c r="J114" s="1"/>
      <c r="K114" s="33"/>
      <c r="L114" s="33"/>
      <c r="M114" s="1"/>
      <c r="N114" s="33"/>
      <c r="O114" s="33"/>
      <c r="P114" s="33"/>
      <c r="Q114" s="33"/>
    </row>
    <row r="115" spans="10:17" ht="13.5">
      <c r="J115" s="1"/>
      <c r="K115" s="33"/>
      <c r="L115" s="33"/>
      <c r="M115" s="1"/>
      <c r="N115" s="33"/>
      <c r="O115" s="33"/>
      <c r="P115" s="33"/>
      <c r="Q115" s="33"/>
    </row>
    <row r="116" spans="10:17" ht="13.5">
      <c r="J116" s="1"/>
      <c r="K116" s="33"/>
      <c r="L116" s="33"/>
      <c r="M116" s="1"/>
      <c r="N116" s="33"/>
      <c r="O116" s="33"/>
      <c r="P116" s="33"/>
      <c r="Q116" s="33"/>
    </row>
    <row r="117" spans="10:17" ht="13.5">
      <c r="J117" s="1"/>
      <c r="K117" s="33"/>
      <c r="L117" s="33"/>
      <c r="M117" s="1"/>
      <c r="N117" s="33"/>
      <c r="O117" s="33"/>
      <c r="P117" s="33"/>
      <c r="Q117" s="33"/>
    </row>
    <row r="118" spans="10:17" ht="13.5">
      <c r="J118" s="1"/>
      <c r="K118" s="33"/>
      <c r="L118" s="33"/>
      <c r="M118" s="1"/>
      <c r="N118" s="33"/>
      <c r="O118" s="33"/>
      <c r="P118" s="33"/>
      <c r="Q118" s="33"/>
    </row>
    <row r="119" spans="10:17" ht="13.5">
      <c r="J119" s="1"/>
      <c r="K119" s="33"/>
      <c r="L119" s="33"/>
      <c r="M119" s="1"/>
      <c r="N119" s="33"/>
      <c r="O119" s="33"/>
      <c r="P119" s="33"/>
      <c r="Q119" s="33"/>
    </row>
    <row r="120" spans="10:17" ht="13.5">
      <c r="J120" s="1"/>
      <c r="K120" s="33"/>
      <c r="L120" s="33"/>
      <c r="M120" s="1"/>
      <c r="N120" s="33"/>
      <c r="O120" s="33"/>
      <c r="P120" s="33"/>
      <c r="Q120" s="33"/>
    </row>
    <row r="121" spans="10:17" ht="13.5">
      <c r="J121" s="1"/>
      <c r="K121" s="33"/>
      <c r="L121" s="33"/>
      <c r="M121" s="1"/>
      <c r="N121" s="33"/>
      <c r="O121" s="33"/>
      <c r="P121" s="33"/>
      <c r="Q121" s="33"/>
    </row>
    <row r="122" spans="10:16" ht="13.5">
      <c r="J122" s="1"/>
      <c r="K122" s="33"/>
      <c r="L122" s="33"/>
      <c r="M122" s="1"/>
      <c r="N122" s="33"/>
      <c r="O122" s="33"/>
      <c r="P122" s="33"/>
    </row>
    <row r="123" spans="10:16" ht="13.5">
      <c r="J123" s="1"/>
      <c r="K123" s="33"/>
      <c r="L123" s="33"/>
      <c r="M123" s="1"/>
      <c r="N123" s="33"/>
      <c r="O123" s="33"/>
      <c r="P123" s="33"/>
    </row>
    <row r="124" spans="10:16" ht="13.5">
      <c r="J124" s="1"/>
      <c r="K124" s="33"/>
      <c r="L124" s="33"/>
      <c r="M124" s="1"/>
      <c r="N124" s="33"/>
      <c r="O124" s="33"/>
      <c r="P124" s="33"/>
    </row>
    <row r="125" spans="10:16" ht="13.5">
      <c r="J125" s="1"/>
      <c r="K125" s="33"/>
      <c r="L125" s="33"/>
      <c r="M125" s="1"/>
      <c r="N125" s="33"/>
      <c r="O125" s="33"/>
      <c r="P125" s="33"/>
    </row>
    <row r="126" spans="10:16" ht="13.5">
      <c r="J126" s="1"/>
      <c r="K126" s="33"/>
      <c r="L126" s="33"/>
      <c r="M126" s="1"/>
      <c r="N126" s="33"/>
      <c r="O126" s="33"/>
      <c r="P126" s="33"/>
    </row>
    <row r="127" spans="10:16" ht="13.5">
      <c r="J127" s="1"/>
      <c r="K127" s="33"/>
      <c r="L127" s="33"/>
      <c r="M127" s="1"/>
      <c r="N127" s="33"/>
      <c r="O127" s="33"/>
      <c r="P127" s="33"/>
    </row>
    <row r="128" spans="10:16" ht="13.5">
      <c r="J128" s="1"/>
      <c r="K128" s="33"/>
      <c r="L128" s="33"/>
      <c r="M128" s="1"/>
      <c r="N128" s="33"/>
      <c r="O128" s="33"/>
      <c r="P128" s="33"/>
    </row>
    <row r="129" spans="10:16" ht="13.5">
      <c r="J129" s="1"/>
      <c r="K129" s="33"/>
      <c r="L129" s="33"/>
      <c r="M129" s="1"/>
      <c r="N129" s="33"/>
      <c r="O129" s="33"/>
      <c r="P129" s="33"/>
    </row>
    <row r="130" spans="10:16" ht="13.5">
      <c r="J130" s="1"/>
      <c r="K130" s="33"/>
      <c r="L130" s="33"/>
      <c r="M130" s="1"/>
      <c r="N130" s="33"/>
      <c r="O130" s="33"/>
      <c r="P130" s="33"/>
    </row>
    <row r="131" spans="10:16" ht="13.5">
      <c r="J131" s="1"/>
      <c r="K131" s="33"/>
      <c r="L131" s="33"/>
      <c r="M131" s="1"/>
      <c r="N131" s="33"/>
      <c r="O131" s="33"/>
      <c r="P131" s="33"/>
    </row>
    <row r="132" spans="10:16" ht="13.5">
      <c r="J132" s="1"/>
      <c r="K132" s="33"/>
      <c r="L132" s="33"/>
      <c r="M132" s="1"/>
      <c r="N132" s="33"/>
      <c r="O132" s="33"/>
      <c r="P132" s="33"/>
    </row>
    <row r="133" spans="10:16" ht="13.5">
      <c r="J133" s="1"/>
      <c r="K133" s="33"/>
      <c r="L133" s="33"/>
      <c r="M133" s="1"/>
      <c r="N133" s="33"/>
      <c r="O133" s="33"/>
      <c r="P133" s="33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5.25390625" style="0" customWidth="1"/>
    <col min="9" max="9" width="4.75390625" style="67" customWidth="1"/>
    <col min="10" max="10" width="18.753906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7" customWidth="1"/>
    <col min="19" max="30" width="7.625" style="0" customWidth="1"/>
  </cols>
  <sheetData>
    <row r="1" spans="8:31" ht="13.5" customHeight="1">
      <c r="H1" s="22" t="s">
        <v>97</v>
      </c>
      <c r="J1" s="159"/>
      <c r="Q1" s="33"/>
      <c r="R1" s="16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409" t="s">
        <v>209</v>
      </c>
      <c r="I2" s="131"/>
      <c r="J2" s="408" t="s">
        <v>203</v>
      </c>
      <c r="K2" s="5"/>
      <c r="L2" s="392" t="s">
        <v>195</v>
      </c>
      <c r="Q2" s="1"/>
      <c r="R2" s="170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"/>
    </row>
    <row r="3" spans="8:31" ht="13.5">
      <c r="H3" s="387" t="s">
        <v>199</v>
      </c>
      <c r="I3" s="131"/>
      <c r="J3" s="244" t="s">
        <v>200</v>
      </c>
      <c r="K3" s="5"/>
      <c r="L3" s="59" t="s">
        <v>199</v>
      </c>
      <c r="M3" s="130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141">
        <v>43873</v>
      </c>
      <c r="I4" s="131">
        <v>33</v>
      </c>
      <c r="J4" s="44" t="s">
        <v>0</v>
      </c>
      <c r="K4" s="189">
        <f>SUM(I4)</f>
        <v>33</v>
      </c>
      <c r="L4" s="366">
        <v>43547</v>
      </c>
      <c r="M4" s="63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140">
        <v>27191</v>
      </c>
      <c r="I5" s="131">
        <v>31</v>
      </c>
      <c r="J5" s="44" t="s">
        <v>94</v>
      </c>
      <c r="K5" s="189">
        <f aca="true" t="shared" si="0" ref="K5:K13">SUM(I5)</f>
        <v>31</v>
      </c>
      <c r="L5" s="366">
        <v>29856</v>
      </c>
      <c r="M5" s="63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40">
        <v>18310</v>
      </c>
      <c r="I6" s="131">
        <v>2</v>
      </c>
      <c r="J6" s="44" t="s">
        <v>6</v>
      </c>
      <c r="K6" s="189">
        <f t="shared" si="0"/>
        <v>2</v>
      </c>
      <c r="L6" s="366">
        <v>14641</v>
      </c>
      <c r="M6" s="63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40">
        <v>15461</v>
      </c>
      <c r="I7" s="131">
        <v>3</v>
      </c>
      <c r="J7" s="44" t="s">
        <v>22</v>
      </c>
      <c r="K7" s="189">
        <f t="shared" si="0"/>
        <v>3</v>
      </c>
      <c r="L7" s="366">
        <v>29794</v>
      </c>
      <c r="M7" s="63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61">
        <v>14990</v>
      </c>
      <c r="I8" s="131">
        <v>13</v>
      </c>
      <c r="J8" s="44" t="s">
        <v>7</v>
      </c>
      <c r="K8" s="189">
        <f t="shared" si="0"/>
        <v>13</v>
      </c>
      <c r="L8" s="366">
        <v>14406</v>
      </c>
      <c r="M8" s="63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40">
        <v>13927</v>
      </c>
      <c r="I9" s="131">
        <v>34</v>
      </c>
      <c r="J9" s="44" t="s">
        <v>1</v>
      </c>
      <c r="K9" s="189">
        <f t="shared" si="0"/>
        <v>34</v>
      </c>
      <c r="L9" s="366">
        <v>11255</v>
      </c>
      <c r="M9" s="63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40">
        <v>11009</v>
      </c>
      <c r="I10" s="131">
        <v>16</v>
      </c>
      <c r="J10" s="44" t="s">
        <v>3</v>
      </c>
      <c r="K10" s="189">
        <f t="shared" si="0"/>
        <v>16</v>
      </c>
      <c r="L10" s="366">
        <v>13399</v>
      </c>
      <c r="M10" s="63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40">
        <v>10986</v>
      </c>
      <c r="I11" s="131">
        <v>9</v>
      </c>
      <c r="J11" s="44" t="s">
        <v>28</v>
      </c>
      <c r="K11" s="189">
        <f t="shared" si="0"/>
        <v>9</v>
      </c>
      <c r="L11" s="366">
        <v>3732</v>
      </c>
      <c r="M11" s="63"/>
      <c r="N11" s="38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140">
        <v>10454</v>
      </c>
      <c r="I12" s="131">
        <v>40</v>
      </c>
      <c r="J12" s="44" t="s">
        <v>2</v>
      </c>
      <c r="K12" s="189">
        <f t="shared" si="0"/>
        <v>40</v>
      </c>
      <c r="L12" s="366">
        <v>12884</v>
      </c>
      <c r="M12" s="63"/>
      <c r="Q12" s="1"/>
      <c r="R12" s="66"/>
      <c r="S12" s="33"/>
      <c r="T12" s="33"/>
      <c r="U12" s="33"/>
      <c r="V12" s="33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3"/>
      <c r="H13" s="210">
        <v>9443</v>
      </c>
      <c r="I13" s="226">
        <v>17</v>
      </c>
      <c r="J13" s="80" t="s">
        <v>34</v>
      </c>
      <c r="K13" s="189">
        <f t="shared" si="0"/>
        <v>17</v>
      </c>
      <c r="L13" s="367">
        <v>9217</v>
      </c>
      <c r="M13" s="63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3"/>
      <c r="H14" s="140">
        <v>9228</v>
      </c>
      <c r="I14" s="196">
        <v>36</v>
      </c>
      <c r="J14" s="79" t="s">
        <v>5</v>
      </c>
      <c r="K14" s="167" t="s">
        <v>9</v>
      </c>
      <c r="L14" s="368">
        <v>223694</v>
      </c>
      <c r="M14" s="1"/>
      <c r="N14" s="74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40">
        <v>9115</v>
      </c>
      <c r="I15" s="131">
        <v>38</v>
      </c>
      <c r="J15" s="44" t="s">
        <v>52</v>
      </c>
      <c r="K15" s="70"/>
      <c r="L15" s="34"/>
      <c r="M15" s="1"/>
      <c r="N15" s="74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140">
        <v>6614</v>
      </c>
      <c r="I16" s="131">
        <v>26</v>
      </c>
      <c r="J16" s="44" t="s">
        <v>43</v>
      </c>
      <c r="K16" s="70"/>
      <c r="L16" s="43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40">
        <v>3443</v>
      </c>
      <c r="I17" s="131">
        <v>1</v>
      </c>
      <c r="J17" s="44" t="s">
        <v>4</v>
      </c>
      <c r="L17" s="4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62">
        <v>2590</v>
      </c>
      <c r="I18" s="131">
        <v>24</v>
      </c>
      <c r="J18" s="44" t="s">
        <v>41</v>
      </c>
      <c r="K18" s="1"/>
      <c r="L18" s="410" t="s">
        <v>203</v>
      </c>
      <c r="M18" t="s">
        <v>93</v>
      </c>
      <c r="N18" s="59" t="s">
        <v>113</v>
      </c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41">
        <v>2141</v>
      </c>
      <c r="I19" s="131">
        <v>12</v>
      </c>
      <c r="J19" s="44" t="s">
        <v>31</v>
      </c>
      <c r="K19" s="189">
        <f>SUM(I4)</f>
        <v>33</v>
      </c>
      <c r="L19" s="44" t="s">
        <v>0</v>
      </c>
      <c r="M19" s="344">
        <v>39398</v>
      </c>
      <c r="N19" s="141">
        <f>SUM(H4)</f>
        <v>43873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4" t="s">
        <v>60</v>
      </c>
      <c r="B20" s="85" t="s">
        <v>77</v>
      </c>
      <c r="C20" s="85" t="s">
        <v>209</v>
      </c>
      <c r="D20" s="85" t="s">
        <v>195</v>
      </c>
      <c r="E20" s="85" t="s">
        <v>75</v>
      </c>
      <c r="F20" s="85" t="s">
        <v>74</v>
      </c>
      <c r="G20" s="86" t="s">
        <v>76</v>
      </c>
      <c r="H20" s="140">
        <v>2129</v>
      </c>
      <c r="I20" s="131">
        <v>14</v>
      </c>
      <c r="J20" s="44" t="s">
        <v>32</v>
      </c>
      <c r="K20" s="189">
        <f aca="true" t="shared" si="1" ref="K20:K28">SUM(I5)</f>
        <v>31</v>
      </c>
      <c r="L20" s="44" t="s">
        <v>94</v>
      </c>
      <c r="M20" s="345">
        <v>25667</v>
      </c>
      <c r="N20" s="141">
        <f aca="true" t="shared" si="2" ref="N20:N28">SUM(H5)</f>
        <v>27191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87">
        <v>1</v>
      </c>
      <c r="B21" s="44" t="s">
        <v>0</v>
      </c>
      <c r="C21" s="60">
        <f>SUM(H4)</f>
        <v>43873</v>
      </c>
      <c r="D21" s="9">
        <f>SUM(L4)</f>
        <v>43547</v>
      </c>
      <c r="E21" s="75">
        <f aca="true" t="shared" si="3" ref="E21:E30">SUM(N19/M19*100)</f>
        <v>111.35844459109599</v>
      </c>
      <c r="F21" s="75">
        <f aca="true" t="shared" si="4" ref="F21:F31">SUM(C21/D21*100)</f>
        <v>100.74861643741244</v>
      </c>
      <c r="G21" s="88"/>
      <c r="H21" s="140">
        <v>1614</v>
      </c>
      <c r="I21" s="131">
        <v>25</v>
      </c>
      <c r="J21" s="44" t="s">
        <v>42</v>
      </c>
      <c r="K21" s="189">
        <f t="shared" si="1"/>
        <v>2</v>
      </c>
      <c r="L21" s="44" t="s">
        <v>6</v>
      </c>
      <c r="M21" s="345">
        <v>20360</v>
      </c>
      <c r="N21" s="141">
        <f t="shared" si="2"/>
        <v>18310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87">
        <v>2</v>
      </c>
      <c r="B22" s="44" t="s">
        <v>94</v>
      </c>
      <c r="C22" s="60">
        <f aca="true" t="shared" si="5" ref="C22:C30">SUM(H5)</f>
        <v>27191</v>
      </c>
      <c r="D22" s="9">
        <f aca="true" t="shared" si="6" ref="D22:D30">SUM(L5)</f>
        <v>29856</v>
      </c>
      <c r="E22" s="75">
        <f t="shared" si="3"/>
        <v>105.9375852261659</v>
      </c>
      <c r="F22" s="75">
        <f t="shared" si="4"/>
        <v>91.07382100750267</v>
      </c>
      <c r="G22" s="88"/>
      <c r="H22" s="140">
        <v>1591</v>
      </c>
      <c r="I22" s="131">
        <v>39</v>
      </c>
      <c r="J22" s="44" t="s">
        <v>53</v>
      </c>
      <c r="K22" s="189">
        <f t="shared" si="1"/>
        <v>3</v>
      </c>
      <c r="L22" s="44" t="s">
        <v>22</v>
      </c>
      <c r="M22" s="345">
        <v>18900</v>
      </c>
      <c r="N22" s="141">
        <f t="shared" si="2"/>
        <v>15461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87">
        <v>3</v>
      </c>
      <c r="B23" s="44" t="s">
        <v>6</v>
      </c>
      <c r="C23" s="60">
        <f t="shared" si="5"/>
        <v>18310</v>
      </c>
      <c r="D23" s="9">
        <f t="shared" si="6"/>
        <v>14641</v>
      </c>
      <c r="E23" s="75">
        <f t="shared" si="3"/>
        <v>89.9312377210216</v>
      </c>
      <c r="F23" s="75">
        <f t="shared" si="4"/>
        <v>125.05976367734443</v>
      </c>
      <c r="G23" s="88"/>
      <c r="H23" s="140">
        <v>1264</v>
      </c>
      <c r="I23" s="131">
        <v>22</v>
      </c>
      <c r="J23" s="44" t="s">
        <v>39</v>
      </c>
      <c r="K23" s="189">
        <f t="shared" si="1"/>
        <v>13</v>
      </c>
      <c r="L23" s="44" t="s">
        <v>7</v>
      </c>
      <c r="M23" s="345">
        <v>16380</v>
      </c>
      <c r="N23" s="141">
        <f t="shared" si="2"/>
        <v>14990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87">
        <v>4</v>
      </c>
      <c r="B24" s="44" t="s">
        <v>22</v>
      </c>
      <c r="C24" s="60">
        <f t="shared" si="5"/>
        <v>15461</v>
      </c>
      <c r="D24" s="9">
        <f t="shared" si="6"/>
        <v>29794</v>
      </c>
      <c r="E24" s="75">
        <f t="shared" si="3"/>
        <v>81.8042328042328</v>
      </c>
      <c r="F24" s="75">
        <f t="shared" si="4"/>
        <v>51.8929985903202</v>
      </c>
      <c r="G24" s="88"/>
      <c r="H24" s="140">
        <v>664</v>
      </c>
      <c r="I24" s="131">
        <v>4</v>
      </c>
      <c r="J24" s="44" t="s">
        <v>23</v>
      </c>
      <c r="K24" s="189">
        <f t="shared" si="1"/>
        <v>34</v>
      </c>
      <c r="L24" s="44" t="s">
        <v>1</v>
      </c>
      <c r="M24" s="345">
        <v>10835</v>
      </c>
      <c r="N24" s="141">
        <f t="shared" si="2"/>
        <v>13927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87">
        <v>5</v>
      </c>
      <c r="B25" s="44" t="s">
        <v>7</v>
      </c>
      <c r="C25" s="60">
        <f t="shared" si="5"/>
        <v>14990</v>
      </c>
      <c r="D25" s="9">
        <f t="shared" si="6"/>
        <v>14406</v>
      </c>
      <c r="E25" s="75">
        <f t="shared" si="3"/>
        <v>91.51404151404151</v>
      </c>
      <c r="F25" s="75">
        <f t="shared" si="4"/>
        <v>104.05386644453701</v>
      </c>
      <c r="G25" s="98"/>
      <c r="H25" s="140">
        <v>415</v>
      </c>
      <c r="I25" s="131">
        <v>10</v>
      </c>
      <c r="J25" s="44" t="s">
        <v>29</v>
      </c>
      <c r="K25" s="189">
        <f t="shared" si="1"/>
        <v>16</v>
      </c>
      <c r="L25" s="44" t="s">
        <v>3</v>
      </c>
      <c r="M25" s="345">
        <v>8641</v>
      </c>
      <c r="N25" s="141">
        <f t="shared" si="2"/>
        <v>11009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87">
        <v>6</v>
      </c>
      <c r="B26" s="44" t="s">
        <v>1</v>
      </c>
      <c r="C26" s="60">
        <f t="shared" si="5"/>
        <v>13927</v>
      </c>
      <c r="D26" s="9">
        <f t="shared" si="6"/>
        <v>11255</v>
      </c>
      <c r="E26" s="75">
        <f t="shared" si="3"/>
        <v>128.53714813105677</v>
      </c>
      <c r="F26" s="75">
        <f t="shared" si="4"/>
        <v>123.74055975122167</v>
      </c>
      <c r="G26" s="88"/>
      <c r="H26" s="140">
        <v>374</v>
      </c>
      <c r="I26" s="131">
        <v>19</v>
      </c>
      <c r="J26" s="44" t="s">
        <v>36</v>
      </c>
      <c r="K26" s="189">
        <f t="shared" si="1"/>
        <v>9</v>
      </c>
      <c r="L26" s="44" t="s">
        <v>28</v>
      </c>
      <c r="M26" s="345">
        <v>2526</v>
      </c>
      <c r="N26" s="141">
        <f t="shared" si="2"/>
        <v>10986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87">
        <v>7</v>
      </c>
      <c r="B27" s="44" t="s">
        <v>3</v>
      </c>
      <c r="C27" s="60">
        <f t="shared" si="5"/>
        <v>11009</v>
      </c>
      <c r="D27" s="9">
        <f t="shared" si="6"/>
        <v>13399</v>
      </c>
      <c r="E27" s="75">
        <f t="shared" si="3"/>
        <v>127.40423562087722</v>
      </c>
      <c r="F27" s="75">
        <f t="shared" si="4"/>
        <v>82.16284797372938</v>
      </c>
      <c r="G27" s="88"/>
      <c r="H27" s="140">
        <v>295</v>
      </c>
      <c r="I27" s="131">
        <v>18</v>
      </c>
      <c r="J27" s="44" t="s">
        <v>35</v>
      </c>
      <c r="K27" s="189">
        <f t="shared" si="1"/>
        <v>40</v>
      </c>
      <c r="L27" s="44" t="s">
        <v>2</v>
      </c>
      <c r="M27" s="345">
        <v>10864</v>
      </c>
      <c r="N27" s="141">
        <f t="shared" si="2"/>
        <v>10454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87">
        <v>8</v>
      </c>
      <c r="B28" s="44" t="s">
        <v>28</v>
      </c>
      <c r="C28" s="60">
        <f t="shared" si="5"/>
        <v>10986</v>
      </c>
      <c r="D28" s="9">
        <f t="shared" si="6"/>
        <v>3732</v>
      </c>
      <c r="E28" s="75">
        <f t="shared" si="3"/>
        <v>434.916864608076</v>
      </c>
      <c r="F28" s="75">
        <f t="shared" si="4"/>
        <v>294.37299035369773</v>
      </c>
      <c r="G28" s="99"/>
      <c r="H28" s="140">
        <v>202</v>
      </c>
      <c r="I28" s="131">
        <v>32</v>
      </c>
      <c r="J28" s="44" t="s">
        <v>49</v>
      </c>
      <c r="K28" s="393">
        <f t="shared" si="1"/>
        <v>17</v>
      </c>
      <c r="L28" s="80" t="s">
        <v>34</v>
      </c>
      <c r="M28" s="394">
        <v>11203</v>
      </c>
      <c r="N28" s="357">
        <f t="shared" si="2"/>
        <v>9443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87">
        <v>9</v>
      </c>
      <c r="B29" s="44" t="s">
        <v>2</v>
      </c>
      <c r="C29" s="60">
        <f t="shared" si="5"/>
        <v>10454</v>
      </c>
      <c r="D29" s="9">
        <f t="shared" si="6"/>
        <v>12884</v>
      </c>
      <c r="E29" s="75">
        <f t="shared" si="3"/>
        <v>96.22606774668631</v>
      </c>
      <c r="F29" s="75">
        <f t="shared" si="4"/>
        <v>81.13939770257684</v>
      </c>
      <c r="G29" s="98"/>
      <c r="H29" s="140">
        <v>172</v>
      </c>
      <c r="I29" s="131">
        <v>11</v>
      </c>
      <c r="J29" s="44" t="s">
        <v>30</v>
      </c>
      <c r="K29" s="186"/>
      <c r="L29" s="186" t="s">
        <v>92</v>
      </c>
      <c r="M29" s="395">
        <v>210302</v>
      </c>
      <c r="N29" s="372">
        <f>SUM(H44)</f>
        <v>217919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100">
        <v>10</v>
      </c>
      <c r="B30" s="80" t="s">
        <v>34</v>
      </c>
      <c r="C30" s="60">
        <f t="shared" si="5"/>
        <v>9443</v>
      </c>
      <c r="D30" s="9">
        <f t="shared" si="6"/>
        <v>9217</v>
      </c>
      <c r="E30" s="83">
        <f t="shared" si="3"/>
        <v>84.28992234222976</v>
      </c>
      <c r="F30" s="89">
        <f t="shared" si="4"/>
        <v>102.45199088640555</v>
      </c>
      <c r="G30" s="101"/>
      <c r="H30" s="61">
        <v>138</v>
      </c>
      <c r="I30" s="131">
        <v>27</v>
      </c>
      <c r="J30" s="114" t="s">
        <v>44</v>
      </c>
      <c r="K30" s="1"/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91"/>
      <c r="B31" s="92" t="s">
        <v>82</v>
      </c>
      <c r="C31" s="93">
        <f>SUM(H44)</f>
        <v>217919</v>
      </c>
      <c r="D31" s="93">
        <f>SUM(L14)</f>
        <v>223694</v>
      </c>
      <c r="E31" s="96">
        <f>SUM(N29/M29*100)</f>
        <v>103.62193417085905</v>
      </c>
      <c r="F31" s="89">
        <f t="shared" si="4"/>
        <v>97.41834827934589</v>
      </c>
      <c r="G31" s="97"/>
      <c r="H31" s="140">
        <v>133</v>
      </c>
      <c r="I31" s="131">
        <v>20</v>
      </c>
      <c r="J31" s="168" t="s">
        <v>37</v>
      </c>
      <c r="K31" s="1"/>
      <c r="L31" s="74"/>
      <c r="M31" s="33"/>
      <c r="N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141">
        <v>61</v>
      </c>
      <c r="I32" s="131">
        <v>15</v>
      </c>
      <c r="J32" s="168" t="s">
        <v>33</v>
      </c>
      <c r="K32" s="1"/>
      <c r="L32" s="74"/>
      <c r="M32" s="33"/>
      <c r="N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3"/>
      <c r="D33" s="1"/>
      <c r="E33" s="24"/>
      <c r="H33" s="140">
        <v>54</v>
      </c>
      <c r="I33" s="131">
        <v>21</v>
      </c>
      <c r="J33" s="168" t="s">
        <v>38</v>
      </c>
      <c r="K33" s="1"/>
      <c r="L33" s="74"/>
      <c r="M33" s="33"/>
      <c r="N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140">
        <v>21</v>
      </c>
      <c r="I34" s="131">
        <v>5</v>
      </c>
      <c r="J34" s="168" t="s">
        <v>24</v>
      </c>
      <c r="K34" s="1"/>
      <c r="L34" s="74"/>
      <c r="M34" s="33"/>
      <c r="N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3"/>
      <c r="D35" s="1"/>
      <c r="E35" s="24"/>
      <c r="F35" s="1"/>
      <c r="H35" s="197">
        <v>10</v>
      </c>
      <c r="I35" s="131">
        <v>6</v>
      </c>
      <c r="J35" s="168" t="s">
        <v>25</v>
      </c>
      <c r="K35" s="1"/>
      <c r="L35" s="74"/>
      <c r="M35" s="33"/>
      <c r="N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41">
        <v>5</v>
      </c>
      <c r="I36" s="131">
        <v>37</v>
      </c>
      <c r="J36" s="168" t="s">
        <v>51</v>
      </c>
      <c r="K36" s="1"/>
      <c r="L36" s="74"/>
      <c r="M36" s="33"/>
      <c r="N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40">
        <v>2</v>
      </c>
      <c r="I37" s="131">
        <v>23</v>
      </c>
      <c r="J37" s="168" t="s">
        <v>40</v>
      </c>
      <c r="K37" s="1"/>
      <c r="L37" s="74"/>
      <c r="M37" s="33"/>
      <c r="N37" s="33"/>
      <c r="Q37" s="1"/>
      <c r="R37" s="66"/>
      <c r="S37" s="33"/>
      <c r="T37" s="33"/>
      <c r="U37" s="33"/>
      <c r="V37" s="33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61">
        <v>0</v>
      </c>
      <c r="I38" s="131">
        <v>7</v>
      </c>
      <c r="J38" s="168" t="s">
        <v>26</v>
      </c>
      <c r="K38" s="1"/>
      <c r="L38" s="74"/>
      <c r="M38" s="33"/>
      <c r="N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40">
        <v>0</v>
      </c>
      <c r="I39" s="131">
        <v>8</v>
      </c>
      <c r="J39" s="168" t="s">
        <v>27</v>
      </c>
      <c r="K39" s="1"/>
      <c r="L39" s="74"/>
      <c r="M39" s="33"/>
      <c r="N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40">
        <v>0</v>
      </c>
      <c r="I40" s="131">
        <v>28</v>
      </c>
      <c r="J40" s="168" t="s">
        <v>45</v>
      </c>
      <c r="K40" s="1"/>
      <c r="L40" s="74"/>
      <c r="M40" s="33"/>
      <c r="N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140">
        <v>0</v>
      </c>
      <c r="I41" s="131">
        <v>29</v>
      </c>
      <c r="J41" s="168" t="s">
        <v>79</v>
      </c>
      <c r="K41" s="1"/>
      <c r="L41" s="1"/>
      <c r="N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40">
        <v>0</v>
      </c>
      <c r="I42" s="131">
        <v>30</v>
      </c>
      <c r="J42" s="168" t="s">
        <v>47</v>
      </c>
      <c r="K42" s="1"/>
      <c r="L42" s="1"/>
      <c r="M42" s="66"/>
      <c r="N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40">
        <v>0</v>
      </c>
      <c r="I43" s="131">
        <v>35</v>
      </c>
      <c r="J43" s="79" t="s">
        <v>50</v>
      </c>
      <c r="K43" s="1"/>
      <c r="L43" s="1"/>
      <c r="M43" s="66"/>
      <c r="N43" s="33"/>
      <c r="Q43" s="1"/>
      <c r="R43" s="66"/>
      <c r="S43" s="41"/>
      <c r="T43" s="41"/>
      <c r="U43" s="4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193">
        <f>SUM(H4:H43)</f>
        <v>217919</v>
      </c>
      <c r="I44" s="131"/>
      <c r="J44" s="5" t="s">
        <v>72</v>
      </c>
      <c r="K44" s="1"/>
      <c r="L44" s="1"/>
      <c r="M44" s="66"/>
      <c r="N44" s="33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6"/>
      <c r="N45" s="33"/>
      <c r="Q45" s="1"/>
      <c r="R45" s="17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6"/>
      <c r="N46" s="33"/>
      <c r="Q46" s="1"/>
      <c r="R46" s="169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6"/>
      <c r="N47" s="33"/>
      <c r="Q47" s="1"/>
      <c r="R47" s="170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1"/>
    </row>
    <row r="48" spans="3:31" ht="13.5">
      <c r="C48" s="1"/>
      <c r="D48" s="1"/>
      <c r="E48" s="1"/>
      <c r="F48" s="1"/>
      <c r="G48" s="1"/>
      <c r="H48" s="411" t="s">
        <v>209</v>
      </c>
      <c r="I48" s="131"/>
      <c r="J48" s="412" t="s">
        <v>162</v>
      </c>
      <c r="K48" s="5"/>
      <c r="L48" s="388" t="s">
        <v>217</v>
      </c>
      <c r="M48" s="66"/>
      <c r="N48" s="33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48" t="s">
        <v>199</v>
      </c>
      <c r="I49" s="131"/>
      <c r="J49" s="244" t="s">
        <v>21</v>
      </c>
      <c r="K49" s="5"/>
      <c r="L49" s="149" t="s">
        <v>199</v>
      </c>
      <c r="M49" s="130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141">
        <v>57622</v>
      </c>
      <c r="I50" s="131">
        <v>16</v>
      </c>
      <c r="J50" s="44" t="s">
        <v>3</v>
      </c>
      <c r="K50" s="194">
        <f>SUM(I50)</f>
        <v>16</v>
      </c>
      <c r="L50" s="347">
        <v>55012</v>
      </c>
      <c r="M50" s="6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61">
        <v>4681</v>
      </c>
      <c r="I51" s="131">
        <v>33</v>
      </c>
      <c r="J51" s="44" t="s">
        <v>0</v>
      </c>
      <c r="K51" s="194">
        <f aca="true" t="shared" si="7" ref="K51:K59">SUM(I51)</f>
        <v>33</v>
      </c>
      <c r="L51" s="347">
        <v>1643</v>
      </c>
      <c r="M51" s="6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61">
        <v>4674</v>
      </c>
      <c r="I52" s="131">
        <v>26</v>
      </c>
      <c r="J52" s="44" t="s">
        <v>43</v>
      </c>
      <c r="K52" s="194">
        <f t="shared" si="7"/>
        <v>26</v>
      </c>
      <c r="L52" s="347">
        <v>4474</v>
      </c>
      <c r="M52" s="6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4" t="s">
        <v>60</v>
      </c>
      <c r="B53" s="85" t="s">
        <v>77</v>
      </c>
      <c r="C53" s="85" t="s">
        <v>209</v>
      </c>
      <c r="D53" s="85" t="s">
        <v>195</v>
      </c>
      <c r="E53" s="85" t="s">
        <v>75</v>
      </c>
      <c r="F53" s="85" t="s">
        <v>74</v>
      </c>
      <c r="G53" s="86" t="s">
        <v>76</v>
      </c>
      <c r="H53" s="140">
        <v>4173</v>
      </c>
      <c r="I53" s="131">
        <v>40</v>
      </c>
      <c r="J53" s="44" t="s">
        <v>2</v>
      </c>
      <c r="K53" s="194">
        <f t="shared" si="7"/>
        <v>40</v>
      </c>
      <c r="L53" s="347">
        <v>5227</v>
      </c>
      <c r="M53" s="63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87">
        <v>1</v>
      </c>
      <c r="B54" s="44" t="s">
        <v>3</v>
      </c>
      <c r="C54" s="60">
        <f>SUM(H50)</f>
        <v>57622</v>
      </c>
      <c r="D54" s="153">
        <f>SUM(L50)</f>
        <v>55012</v>
      </c>
      <c r="E54" s="75">
        <f aca="true" t="shared" si="8" ref="E54:E63">SUM(N67/M67*100)</f>
        <v>105.84302272184567</v>
      </c>
      <c r="F54" s="75">
        <f aca="true" t="shared" si="9" ref="F54:F61">SUM(C54/D54*100)</f>
        <v>104.74441939940378</v>
      </c>
      <c r="G54" s="88"/>
      <c r="H54" s="61">
        <v>1279</v>
      </c>
      <c r="I54" s="131">
        <v>36</v>
      </c>
      <c r="J54" s="44" t="s">
        <v>5</v>
      </c>
      <c r="K54" s="194">
        <f t="shared" si="7"/>
        <v>36</v>
      </c>
      <c r="L54" s="347">
        <v>1516</v>
      </c>
      <c r="M54" s="63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87">
        <v>2</v>
      </c>
      <c r="B55" s="44" t="s">
        <v>0</v>
      </c>
      <c r="C55" s="60">
        <f aca="true" t="shared" si="10" ref="C55:C63">SUM(H51)</f>
        <v>4681</v>
      </c>
      <c r="D55" s="153">
        <f aca="true" t="shared" si="11" ref="D55:D63">SUM(L51)</f>
        <v>1643</v>
      </c>
      <c r="E55" s="75">
        <f t="shared" si="8"/>
        <v>181.99844479004665</v>
      </c>
      <c r="F55" s="75">
        <f t="shared" si="9"/>
        <v>284.9056603773585</v>
      </c>
      <c r="G55" s="88"/>
      <c r="H55" s="61">
        <v>1182</v>
      </c>
      <c r="I55" s="131">
        <v>34</v>
      </c>
      <c r="J55" s="44" t="s">
        <v>1</v>
      </c>
      <c r="K55" s="194">
        <f t="shared" si="7"/>
        <v>34</v>
      </c>
      <c r="L55" s="347">
        <v>1306</v>
      </c>
      <c r="M55" s="63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87">
        <v>3</v>
      </c>
      <c r="B56" s="44" t="s">
        <v>43</v>
      </c>
      <c r="C56" s="60">
        <f t="shared" si="10"/>
        <v>4674</v>
      </c>
      <c r="D56" s="153">
        <f t="shared" si="11"/>
        <v>4474</v>
      </c>
      <c r="E56" s="75">
        <f t="shared" si="8"/>
        <v>112.03259827420902</v>
      </c>
      <c r="F56" s="75">
        <f t="shared" si="9"/>
        <v>104.47027268663389</v>
      </c>
      <c r="G56" s="88"/>
      <c r="H56" s="61">
        <v>894</v>
      </c>
      <c r="I56" s="131">
        <v>25</v>
      </c>
      <c r="J56" s="44" t="s">
        <v>42</v>
      </c>
      <c r="K56" s="194">
        <f t="shared" si="7"/>
        <v>25</v>
      </c>
      <c r="L56" s="347">
        <v>1368</v>
      </c>
      <c r="M56" s="63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87">
        <v>4</v>
      </c>
      <c r="B57" s="44" t="s">
        <v>2</v>
      </c>
      <c r="C57" s="60">
        <f t="shared" si="10"/>
        <v>4173</v>
      </c>
      <c r="D57" s="153">
        <f t="shared" si="11"/>
        <v>5227</v>
      </c>
      <c r="E57" s="75">
        <f t="shared" si="8"/>
        <v>101.53284671532847</v>
      </c>
      <c r="F57" s="75">
        <f t="shared" si="9"/>
        <v>79.83546967667878</v>
      </c>
      <c r="G57" s="88"/>
      <c r="H57" s="61">
        <v>557</v>
      </c>
      <c r="I57" s="131">
        <v>38</v>
      </c>
      <c r="J57" s="44" t="s">
        <v>52</v>
      </c>
      <c r="K57" s="194">
        <f t="shared" si="7"/>
        <v>38</v>
      </c>
      <c r="L57" s="347">
        <v>2328</v>
      </c>
      <c r="M57" s="63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87">
        <v>5</v>
      </c>
      <c r="B58" s="44" t="s">
        <v>5</v>
      </c>
      <c r="C58" s="60">
        <f t="shared" si="10"/>
        <v>1279</v>
      </c>
      <c r="D58" s="153">
        <f t="shared" si="11"/>
        <v>1516</v>
      </c>
      <c r="E58" s="75">
        <f t="shared" si="8"/>
        <v>83.97898883782008</v>
      </c>
      <c r="F58" s="75">
        <f t="shared" si="9"/>
        <v>84.36675461741426</v>
      </c>
      <c r="G58" s="98"/>
      <c r="H58" s="140">
        <v>474</v>
      </c>
      <c r="I58" s="131">
        <v>31</v>
      </c>
      <c r="J58" s="44" t="s">
        <v>208</v>
      </c>
      <c r="K58" s="194">
        <f t="shared" si="7"/>
        <v>31</v>
      </c>
      <c r="L58" s="347">
        <v>245</v>
      </c>
      <c r="M58" s="63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87">
        <v>6</v>
      </c>
      <c r="B59" s="44" t="s">
        <v>1</v>
      </c>
      <c r="C59" s="60">
        <f t="shared" si="10"/>
        <v>1182</v>
      </c>
      <c r="D59" s="153">
        <f t="shared" si="11"/>
        <v>1306</v>
      </c>
      <c r="E59" s="75">
        <f t="shared" si="8"/>
        <v>81.34893324156917</v>
      </c>
      <c r="F59" s="75">
        <f t="shared" si="9"/>
        <v>90.50535987748852</v>
      </c>
      <c r="G59" s="88"/>
      <c r="H59" s="428">
        <v>411</v>
      </c>
      <c r="I59" s="226">
        <v>24</v>
      </c>
      <c r="J59" s="80" t="s">
        <v>41</v>
      </c>
      <c r="K59" s="373">
        <f t="shared" si="7"/>
        <v>24</v>
      </c>
      <c r="L59" s="348">
        <v>375</v>
      </c>
      <c r="M59" s="63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87">
        <v>7</v>
      </c>
      <c r="B60" s="44" t="s">
        <v>42</v>
      </c>
      <c r="C60" s="60">
        <f t="shared" si="10"/>
        <v>894</v>
      </c>
      <c r="D60" s="153">
        <f t="shared" si="11"/>
        <v>1368</v>
      </c>
      <c r="E60" s="75">
        <f t="shared" si="8"/>
        <v>90.3943377148635</v>
      </c>
      <c r="F60" s="75">
        <f t="shared" si="9"/>
        <v>65.35087719298247</v>
      </c>
      <c r="G60" s="88"/>
      <c r="H60" s="61">
        <v>316</v>
      </c>
      <c r="I60" s="196">
        <v>15</v>
      </c>
      <c r="J60" s="79" t="s">
        <v>33</v>
      </c>
      <c r="K60" s="374" t="s">
        <v>9</v>
      </c>
      <c r="L60" s="375">
        <v>74978</v>
      </c>
      <c r="M60" s="66"/>
      <c r="N60" s="33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87">
        <v>8</v>
      </c>
      <c r="B61" s="44" t="s">
        <v>52</v>
      </c>
      <c r="C61" s="60">
        <f t="shared" si="10"/>
        <v>557</v>
      </c>
      <c r="D61" s="153">
        <f t="shared" si="11"/>
        <v>2328</v>
      </c>
      <c r="E61" s="75">
        <f t="shared" si="8"/>
        <v>169.30091185410333</v>
      </c>
      <c r="F61" s="75">
        <f t="shared" si="9"/>
        <v>23.926116838487975</v>
      </c>
      <c r="G61" s="99"/>
      <c r="H61" s="61">
        <v>281</v>
      </c>
      <c r="I61" s="131">
        <v>14</v>
      </c>
      <c r="J61" s="44" t="s">
        <v>32</v>
      </c>
      <c r="K61" s="76"/>
      <c r="L61" s="1"/>
      <c r="M61" s="66"/>
      <c r="N61" s="33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87">
        <v>9</v>
      </c>
      <c r="B62" s="44" t="s">
        <v>208</v>
      </c>
      <c r="C62" s="60">
        <f t="shared" si="10"/>
        <v>474</v>
      </c>
      <c r="D62" s="153">
        <f t="shared" si="11"/>
        <v>245</v>
      </c>
      <c r="E62" s="75">
        <f t="shared" si="8"/>
        <v>163.44827586206895</v>
      </c>
      <c r="F62" s="75">
        <f>SUM(C62/D62*100)</f>
        <v>193.46938775510205</v>
      </c>
      <c r="G62" s="98"/>
      <c r="H62" s="140">
        <v>235</v>
      </c>
      <c r="I62" s="131">
        <v>11</v>
      </c>
      <c r="J62" s="44" t="s">
        <v>30</v>
      </c>
      <c r="K62" s="76"/>
      <c r="L62" s="1"/>
      <c r="M62" s="66"/>
      <c r="N62" s="33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100">
        <v>10</v>
      </c>
      <c r="B63" s="80" t="s">
        <v>41</v>
      </c>
      <c r="C63" s="60">
        <f t="shared" si="10"/>
        <v>411</v>
      </c>
      <c r="D63" s="153">
        <f t="shared" si="11"/>
        <v>375</v>
      </c>
      <c r="E63" s="83">
        <f t="shared" si="8"/>
        <v>106.75324675324676</v>
      </c>
      <c r="F63" s="83">
        <f>SUM(C63/D63*100)</f>
        <v>109.60000000000001</v>
      </c>
      <c r="G63" s="101"/>
      <c r="H63" s="140">
        <v>183</v>
      </c>
      <c r="I63" s="131">
        <v>19</v>
      </c>
      <c r="J63" s="44" t="s">
        <v>36</v>
      </c>
      <c r="K63" s="76"/>
      <c r="L63" s="1"/>
      <c r="M63" s="66"/>
      <c r="N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91"/>
      <c r="B64" s="92" t="s">
        <v>83</v>
      </c>
      <c r="C64" s="93">
        <f>SUM(H90)</f>
        <v>77482</v>
      </c>
      <c r="D64" s="93">
        <f>SUM(L60)</f>
        <v>74978</v>
      </c>
      <c r="E64" s="96">
        <f>SUM(N77/M77*100)</f>
        <v>107.73359288097886</v>
      </c>
      <c r="F64" s="96">
        <f>SUM(C64/D64*100)</f>
        <v>103.3396462962469</v>
      </c>
      <c r="G64" s="97"/>
      <c r="H64" s="62">
        <v>171</v>
      </c>
      <c r="I64" s="131">
        <v>13</v>
      </c>
      <c r="J64" s="44" t="s">
        <v>7</v>
      </c>
      <c r="K64" s="70"/>
      <c r="L64" s="1"/>
      <c r="M64" s="66"/>
      <c r="N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60">
        <v>126</v>
      </c>
      <c r="I65" s="131">
        <v>17</v>
      </c>
      <c r="J65" s="44" t="s">
        <v>34</v>
      </c>
      <c r="L65" s="1"/>
      <c r="M65" s="66"/>
      <c r="N65" s="33"/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61">
        <v>122</v>
      </c>
      <c r="I66" s="131">
        <v>1</v>
      </c>
      <c r="J66" s="44" t="s">
        <v>4</v>
      </c>
      <c r="K66" s="1"/>
      <c r="L66" s="413" t="s">
        <v>162</v>
      </c>
      <c r="M66" s="174" t="s">
        <v>104</v>
      </c>
      <c r="N66" s="59" t="s">
        <v>113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3"/>
      <c r="H67" s="61">
        <v>70</v>
      </c>
      <c r="I67" s="131">
        <v>4</v>
      </c>
      <c r="J67" s="44" t="s">
        <v>23</v>
      </c>
      <c r="K67" s="5">
        <f>SUM(I50)</f>
        <v>16</v>
      </c>
      <c r="L67" s="44" t="s">
        <v>3</v>
      </c>
      <c r="M67" s="369">
        <v>54441</v>
      </c>
      <c r="N67" s="141">
        <f>SUM(H50)</f>
        <v>57622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3"/>
      <c r="H68" s="61">
        <v>30</v>
      </c>
      <c r="I68" s="131">
        <v>12</v>
      </c>
      <c r="J68" s="44" t="s">
        <v>31</v>
      </c>
      <c r="K68" s="5">
        <f aca="true" t="shared" si="12" ref="K68:K76">SUM(I51)</f>
        <v>33</v>
      </c>
      <c r="L68" s="44" t="s">
        <v>0</v>
      </c>
      <c r="M68" s="370">
        <v>2572</v>
      </c>
      <c r="N68" s="141">
        <f aca="true" t="shared" si="13" ref="N68:N76">SUM(H51)</f>
        <v>4681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61">
        <v>1</v>
      </c>
      <c r="I69" s="131">
        <v>23</v>
      </c>
      <c r="J69" s="44" t="s">
        <v>40</v>
      </c>
      <c r="K69" s="5">
        <f t="shared" si="12"/>
        <v>26</v>
      </c>
      <c r="L69" s="44" t="s">
        <v>43</v>
      </c>
      <c r="M69" s="370">
        <v>4172</v>
      </c>
      <c r="N69" s="141">
        <f t="shared" si="13"/>
        <v>4674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140">
        <v>0</v>
      </c>
      <c r="I70" s="131">
        <v>2</v>
      </c>
      <c r="J70" s="44" t="s">
        <v>6</v>
      </c>
      <c r="K70" s="5">
        <f t="shared" si="12"/>
        <v>40</v>
      </c>
      <c r="L70" s="44" t="s">
        <v>2</v>
      </c>
      <c r="M70" s="370">
        <v>4110</v>
      </c>
      <c r="N70" s="141">
        <f t="shared" si="13"/>
        <v>4173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61">
        <v>0</v>
      </c>
      <c r="I71" s="131">
        <v>3</v>
      </c>
      <c r="J71" s="44" t="s">
        <v>22</v>
      </c>
      <c r="K71" s="5">
        <f t="shared" si="12"/>
        <v>36</v>
      </c>
      <c r="L71" s="44" t="s">
        <v>5</v>
      </c>
      <c r="M71" s="370">
        <v>1523</v>
      </c>
      <c r="N71" s="141">
        <f t="shared" si="13"/>
        <v>1279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140">
        <v>0</v>
      </c>
      <c r="I72" s="131">
        <v>5</v>
      </c>
      <c r="J72" s="44" t="s">
        <v>24</v>
      </c>
      <c r="K72" s="5">
        <f t="shared" si="12"/>
        <v>34</v>
      </c>
      <c r="L72" s="44" t="s">
        <v>1</v>
      </c>
      <c r="M72" s="370">
        <v>1453</v>
      </c>
      <c r="N72" s="141">
        <f t="shared" si="13"/>
        <v>1182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61">
        <v>0</v>
      </c>
      <c r="I73" s="131">
        <v>6</v>
      </c>
      <c r="J73" s="44" t="s">
        <v>25</v>
      </c>
      <c r="K73" s="5">
        <f t="shared" si="12"/>
        <v>25</v>
      </c>
      <c r="L73" s="44" t="s">
        <v>42</v>
      </c>
      <c r="M73" s="370">
        <v>989</v>
      </c>
      <c r="N73" s="141">
        <f t="shared" si="13"/>
        <v>894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61">
        <v>0</v>
      </c>
      <c r="I74" s="131">
        <v>7</v>
      </c>
      <c r="J74" s="44" t="s">
        <v>26</v>
      </c>
      <c r="K74" s="5">
        <f t="shared" si="12"/>
        <v>38</v>
      </c>
      <c r="L74" s="44" t="s">
        <v>52</v>
      </c>
      <c r="M74" s="370">
        <v>329</v>
      </c>
      <c r="N74" s="141">
        <f t="shared" si="13"/>
        <v>557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61">
        <v>0</v>
      </c>
      <c r="I75" s="131">
        <v>8</v>
      </c>
      <c r="J75" s="44" t="s">
        <v>27</v>
      </c>
      <c r="K75" s="5">
        <f t="shared" si="12"/>
        <v>31</v>
      </c>
      <c r="L75" s="44" t="s">
        <v>208</v>
      </c>
      <c r="M75" s="370">
        <v>290</v>
      </c>
      <c r="N75" s="141">
        <f t="shared" si="13"/>
        <v>474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61">
        <v>0</v>
      </c>
      <c r="I76" s="131">
        <v>9</v>
      </c>
      <c r="J76" s="44" t="s">
        <v>28</v>
      </c>
      <c r="K76" s="18">
        <f t="shared" si="12"/>
        <v>24</v>
      </c>
      <c r="L76" s="80" t="s">
        <v>41</v>
      </c>
      <c r="M76" s="371">
        <v>385</v>
      </c>
      <c r="N76" s="357">
        <f t="shared" si="13"/>
        <v>411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  <c r="AE76" s="1"/>
    </row>
    <row r="77" spans="8:31" ht="14.25" thickTop="1">
      <c r="H77" s="61">
        <v>0</v>
      </c>
      <c r="I77" s="131">
        <v>10</v>
      </c>
      <c r="J77" s="44" t="s">
        <v>29</v>
      </c>
      <c r="K77" s="5"/>
      <c r="L77" s="186" t="s">
        <v>92</v>
      </c>
      <c r="M77" s="376">
        <v>71920</v>
      </c>
      <c r="N77" s="372">
        <f>SUM(H90)</f>
        <v>77482</v>
      </c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60">
        <v>0</v>
      </c>
      <c r="I78" s="131">
        <v>18</v>
      </c>
      <c r="J78" s="44" t="s">
        <v>35</v>
      </c>
      <c r="M78" s="67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61">
        <v>0</v>
      </c>
      <c r="I79" s="131">
        <v>20</v>
      </c>
      <c r="J79" s="44" t="s">
        <v>37</v>
      </c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62">
        <v>0</v>
      </c>
      <c r="I80" s="131">
        <v>21</v>
      </c>
      <c r="J80" s="44" t="s">
        <v>107</v>
      </c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141">
        <v>0</v>
      </c>
      <c r="I81" s="131">
        <v>22</v>
      </c>
      <c r="J81" s="44" t="s">
        <v>39</v>
      </c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61">
        <v>0</v>
      </c>
      <c r="I82" s="131">
        <v>27</v>
      </c>
      <c r="J82" s="44" t="s">
        <v>44</v>
      </c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61">
        <v>0</v>
      </c>
      <c r="I83" s="131">
        <v>28</v>
      </c>
      <c r="J83" s="44" t="s">
        <v>45</v>
      </c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61">
        <v>0</v>
      </c>
      <c r="I84" s="131">
        <v>29</v>
      </c>
      <c r="J84" s="44" t="s">
        <v>79</v>
      </c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140">
        <v>0</v>
      </c>
      <c r="I85" s="131">
        <v>30</v>
      </c>
      <c r="J85" s="44" t="s">
        <v>47</v>
      </c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61">
        <v>0</v>
      </c>
      <c r="I86" s="131">
        <v>32</v>
      </c>
      <c r="J86" s="44" t="s">
        <v>49</v>
      </c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61">
        <v>0</v>
      </c>
      <c r="I87" s="131">
        <v>35</v>
      </c>
      <c r="J87" s="44" t="s">
        <v>50</v>
      </c>
      <c r="Q87" s="1"/>
      <c r="R87" s="66"/>
      <c r="S87" s="33"/>
      <c r="T87" s="33"/>
      <c r="U87" s="33"/>
      <c r="V87" s="33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61">
        <v>0</v>
      </c>
      <c r="I88" s="131">
        <v>37</v>
      </c>
      <c r="J88" s="44" t="s">
        <v>51</v>
      </c>
      <c r="Q88" s="1"/>
      <c r="R88" s="66"/>
      <c r="S88" s="41"/>
      <c r="T88" s="4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61">
        <v>0</v>
      </c>
      <c r="I89" s="131">
        <v>39</v>
      </c>
      <c r="J89" s="44" t="s">
        <v>53</v>
      </c>
      <c r="Q89" s="1"/>
      <c r="R89" s="66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191">
        <f>SUM(H50:H89)</f>
        <v>77482</v>
      </c>
      <c r="I90" s="131"/>
      <c r="J90" s="5" t="s">
        <v>72</v>
      </c>
      <c r="Q90" s="1"/>
      <c r="R90" s="17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7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7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7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7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7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8:30" ht="13.5" customHeight="1">
      <c r="H1" s="332" t="s">
        <v>201</v>
      </c>
      <c r="I1" t="s">
        <v>73</v>
      </c>
      <c r="J1" s="64"/>
      <c r="K1" s="1"/>
      <c r="L1" s="65"/>
      <c r="N1" s="65"/>
      <c r="O1" s="66"/>
      <c r="Q1" s="1"/>
      <c r="R1" s="16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396" t="s">
        <v>218</v>
      </c>
      <c r="I2" s="5"/>
      <c r="J2" s="401" t="s">
        <v>201</v>
      </c>
      <c r="K2" s="129"/>
      <c r="L2" s="388" t="s">
        <v>219</v>
      </c>
      <c r="N2" s="66"/>
      <c r="O2" s="2"/>
      <c r="Q2" s="1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30" ht="13.5" customHeight="1">
      <c r="H3" s="30" t="s">
        <v>199</v>
      </c>
      <c r="I3" s="5"/>
      <c r="J3" s="244" t="s">
        <v>21</v>
      </c>
      <c r="K3" s="129"/>
      <c r="L3" s="149" t="s">
        <v>199</v>
      </c>
      <c r="N3" s="66"/>
      <c r="O3" s="2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41">
        <v>68912</v>
      </c>
      <c r="I4" s="131">
        <v>33</v>
      </c>
      <c r="J4" s="332" t="s">
        <v>0</v>
      </c>
      <c r="K4" s="195">
        <f>SUM(I4)</f>
        <v>33</v>
      </c>
      <c r="L4" s="347">
        <v>68217</v>
      </c>
      <c r="M4" s="150"/>
      <c r="N4" s="147"/>
      <c r="O4" s="2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40">
        <v>14572</v>
      </c>
      <c r="I5" s="131">
        <v>34</v>
      </c>
      <c r="J5" s="332" t="s">
        <v>1</v>
      </c>
      <c r="K5" s="195">
        <f aca="true" t="shared" si="0" ref="K5:K13">SUM(I5)</f>
        <v>34</v>
      </c>
      <c r="L5" s="377">
        <v>16923</v>
      </c>
      <c r="M5" s="150"/>
      <c r="N5" s="147"/>
      <c r="O5" s="2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40">
        <v>12997</v>
      </c>
      <c r="I6" s="131">
        <v>40</v>
      </c>
      <c r="J6" s="332" t="s">
        <v>2</v>
      </c>
      <c r="K6" s="195">
        <f t="shared" si="0"/>
        <v>40</v>
      </c>
      <c r="L6" s="377">
        <v>16004</v>
      </c>
      <c r="M6" s="150"/>
      <c r="N6" s="142"/>
      <c r="O6" s="2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40">
        <v>7445</v>
      </c>
      <c r="I7" s="131">
        <v>24</v>
      </c>
      <c r="J7" s="332" t="s">
        <v>41</v>
      </c>
      <c r="K7" s="195">
        <f t="shared" si="0"/>
        <v>24</v>
      </c>
      <c r="L7" s="377">
        <v>8424</v>
      </c>
      <c r="M7" s="150"/>
      <c r="O7" s="2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40">
        <v>6534</v>
      </c>
      <c r="I8" s="131">
        <v>13</v>
      </c>
      <c r="J8" s="332" t="s">
        <v>7</v>
      </c>
      <c r="K8" s="195">
        <f t="shared" si="0"/>
        <v>13</v>
      </c>
      <c r="L8" s="377">
        <v>5387</v>
      </c>
      <c r="M8" s="150"/>
      <c r="N8" s="147"/>
      <c r="O8" s="2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40">
        <v>4562</v>
      </c>
      <c r="I9" s="131">
        <v>25</v>
      </c>
      <c r="J9" s="332" t="s">
        <v>42</v>
      </c>
      <c r="K9" s="195">
        <f t="shared" si="0"/>
        <v>25</v>
      </c>
      <c r="L9" s="377">
        <v>7064</v>
      </c>
      <c r="M9" s="150"/>
      <c r="O9" s="2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40">
        <v>3175</v>
      </c>
      <c r="I10" s="131">
        <v>14</v>
      </c>
      <c r="J10" s="332" t="s">
        <v>32</v>
      </c>
      <c r="K10" s="195">
        <f t="shared" si="0"/>
        <v>14</v>
      </c>
      <c r="L10" s="377">
        <v>2934</v>
      </c>
      <c r="M10" s="150"/>
      <c r="O10" s="2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40">
        <v>2807</v>
      </c>
      <c r="I11" s="131">
        <v>22</v>
      </c>
      <c r="J11" s="332" t="s">
        <v>39</v>
      </c>
      <c r="K11" s="195">
        <f t="shared" si="0"/>
        <v>22</v>
      </c>
      <c r="L11" s="377">
        <v>2554</v>
      </c>
      <c r="M11" s="150"/>
      <c r="O11" s="2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40">
        <v>2152</v>
      </c>
      <c r="I12" s="131">
        <v>9</v>
      </c>
      <c r="J12" s="332" t="s">
        <v>28</v>
      </c>
      <c r="K12" s="195">
        <f t="shared" si="0"/>
        <v>9</v>
      </c>
      <c r="L12" s="377">
        <v>1172</v>
      </c>
      <c r="M12" s="150"/>
      <c r="O12" s="1"/>
      <c r="Q12" s="1"/>
      <c r="R12" s="66"/>
      <c r="S12" s="33"/>
      <c r="T12" s="33"/>
      <c r="U12" s="143"/>
      <c r="V12" s="33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10">
        <v>1701</v>
      </c>
      <c r="I13" s="226">
        <v>26</v>
      </c>
      <c r="J13" s="337" t="s">
        <v>43</v>
      </c>
      <c r="K13" s="397">
        <f t="shared" si="0"/>
        <v>26</v>
      </c>
      <c r="L13" s="348">
        <v>2130</v>
      </c>
      <c r="M13" s="151"/>
      <c r="N13" s="152"/>
      <c r="O13" s="1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140">
        <v>1592</v>
      </c>
      <c r="I14" s="196">
        <v>20</v>
      </c>
      <c r="J14" s="420" t="s">
        <v>37</v>
      </c>
      <c r="K14" s="129" t="s">
        <v>9</v>
      </c>
      <c r="L14" s="400">
        <v>141470</v>
      </c>
      <c r="N14" s="66"/>
      <c r="O14" s="1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40">
        <v>1585</v>
      </c>
      <c r="I15" s="131">
        <v>31</v>
      </c>
      <c r="J15" s="332" t="s">
        <v>48</v>
      </c>
      <c r="K15" s="70"/>
      <c r="L15" s="33"/>
      <c r="N15" s="74"/>
      <c r="O15" s="1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40">
        <v>1037</v>
      </c>
      <c r="I16" s="131">
        <v>12</v>
      </c>
      <c r="J16" s="332" t="s">
        <v>31</v>
      </c>
      <c r="K16" s="70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40">
        <v>898</v>
      </c>
      <c r="I17" s="131">
        <v>36</v>
      </c>
      <c r="J17" s="332" t="s">
        <v>5</v>
      </c>
      <c r="K17" s="63"/>
      <c r="L17" s="3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197">
        <v>763</v>
      </c>
      <c r="I18" s="131">
        <v>17</v>
      </c>
      <c r="J18" s="332" t="s">
        <v>34</v>
      </c>
      <c r="K18" s="63"/>
      <c r="L18" s="33"/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41">
        <v>749</v>
      </c>
      <c r="I19" s="131">
        <v>21</v>
      </c>
      <c r="J19" s="332" t="s">
        <v>38</v>
      </c>
      <c r="K19" s="1"/>
      <c r="L19" s="74" t="s">
        <v>105</v>
      </c>
      <c r="M19" s="146" t="s">
        <v>93</v>
      </c>
      <c r="N19" s="59" t="s">
        <v>113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40">
        <v>464</v>
      </c>
      <c r="I20" s="131">
        <v>6</v>
      </c>
      <c r="J20" s="332" t="s">
        <v>25</v>
      </c>
      <c r="K20" s="195">
        <f>SUM(I4)</f>
        <v>33</v>
      </c>
      <c r="L20" s="332" t="s">
        <v>0</v>
      </c>
      <c r="M20" s="342">
        <v>73045</v>
      </c>
      <c r="N20" s="141">
        <f>SUM(H4)</f>
        <v>68912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4" t="s">
        <v>60</v>
      </c>
      <c r="B21" s="85" t="s">
        <v>77</v>
      </c>
      <c r="C21" s="85" t="s">
        <v>209</v>
      </c>
      <c r="D21" s="85" t="s">
        <v>195</v>
      </c>
      <c r="E21" s="85" t="s">
        <v>75</v>
      </c>
      <c r="F21" s="85" t="s">
        <v>74</v>
      </c>
      <c r="G21" s="86" t="s">
        <v>76</v>
      </c>
      <c r="H21" s="140">
        <v>182</v>
      </c>
      <c r="I21" s="131">
        <v>38</v>
      </c>
      <c r="J21" s="332" t="s">
        <v>52</v>
      </c>
      <c r="K21" s="195">
        <f aca="true" t="shared" si="1" ref="K21:K29">SUM(I5)</f>
        <v>34</v>
      </c>
      <c r="L21" s="332" t="s">
        <v>1</v>
      </c>
      <c r="M21" s="343">
        <v>16240</v>
      </c>
      <c r="N21" s="141">
        <f aca="true" t="shared" si="2" ref="N21:N29">SUM(H5)</f>
        <v>14572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87">
        <v>1</v>
      </c>
      <c r="B22" s="332" t="s">
        <v>0</v>
      </c>
      <c r="C22" s="60">
        <f>SUM(H4)</f>
        <v>68912</v>
      </c>
      <c r="D22" s="153">
        <f>SUM(L4)</f>
        <v>68217</v>
      </c>
      <c r="E22" s="81">
        <f aca="true" t="shared" si="3" ref="E22:E31">SUM(N20/M20*100)</f>
        <v>94.34184406872475</v>
      </c>
      <c r="F22" s="75">
        <f aca="true" t="shared" si="4" ref="F22:F32">SUM(C22/D22*100)</f>
        <v>101.01880762859699</v>
      </c>
      <c r="G22" s="88"/>
      <c r="H22" s="140">
        <v>117</v>
      </c>
      <c r="I22" s="131">
        <v>18</v>
      </c>
      <c r="J22" s="332" t="s">
        <v>35</v>
      </c>
      <c r="K22" s="195">
        <f t="shared" si="1"/>
        <v>40</v>
      </c>
      <c r="L22" s="332" t="s">
        <v>2</v>
      </c>
      <c r="M22" s="343">
        <v>10832</v>
      </c>
      <c r="N22" s="141">
        <f t="shared" si="2"/>
        <v>12997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87">
        <v>2</v>
      </c>
      <c r="B23" s="332" t="s">
        <v>1</v>
      </c>
      <c r="C23" s="60">
        <f aca="true" t="shared" si="5" ref="C23:C31">SUM(H5)</f>
        <v>14572</v>
      </c>
      <c r="D23" s="153">
        <f aca="true" t="shared" si="6" ref="D23:D31">SUM(L5)</f>
        <v>16923</v>
      </c>
      <c r="E23" s="81">
        <f t="shared" si="3"/>
        <v>89.72906403940887</v>
      </c>
      <c r="F23" s="75">
        <f t="shared" si="4"/>
        <v>86.10766412574603</v>
      </c>
      <c r="G23" s="88"/>
      <c r="H23" s="140">
        <v>110</v>
      </c>
      <c r="I23" s="131">
        <v>2</v>
      </c>
      <c r="J23" s="332" t="s">
        <v>6</v>
      </c>
      <c r="K23" s="195">
        <f t="shared" si="1"/>
        <v>24</v>
      </c>
      <c r="L23" s="332" t="s">
        <v>41</v>
      </c>
      <c r="M23" s="343">
        <v>6392</v>
      </c>
      <c r="N23" s="141">
        <f t="shared" si="2"/>
        <v>7445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87">
        <v>3</v>
      </c>
      <c r="B24" s="332" t="s">
        <v>2</v>
      </c>
      <c r="C24" s="60">
        <f t="shared" si="5"/>
        <v>12997</v>
      </c>
      <c r="D24" s="153">
        <f t="shared" si="6"/>
        <v>16004</v>
      </c>
      <c r="E24" s="81">
        <f t="shared" si="3"/>
        <v>119.98707533234861</v>
      </c>
      <c r="F24" s="75">
        <f t="shared" si="4"/>
        <v>81.21094726318421</v>
      </c>
      <c r="G24" s="88"/>
      <c r="H24" s="140">
        <v>88</v>
      </c>
      <c r="I24" s="131">
        <v>29</v>
      </c>
      <c r="J24" s="332" t="s">
        <v>187</v>
      </c>
      <c r="K24" s="195">
        <f t="shared" si="1"/>
        <v>13</v>
      </c>
      <c r="L24" s="332" t="s">
        <v>7</v>
      </c>
      <c r="M24" s="343">
        <v>6731</v>
      </c>
      <c r="N24" s="141">
        <f t="shared" si="2"/>
        <v>6534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87">
        <v>4</v>
      </c>
      <c r="B25" s="332" t="s">
        <v>41</v>
      </c>
      <c r="C25" s="60">
        <f t="shared" si="5"/>
        <v>7445</v>
      </c>
      <c r="D25" s="153">
        <f t="shared" si="6"/>
        <v>8424</v>
      </c>
      <c r="E25" s="81">
        <f t="shared" si="3"/>
        <v>116.47371714643305</v>
      </c>
      <c r="F25" s="75">
        <f t="shared" si="4"/>
        <v>88.37844254510921</v>
      </c>
      <c r="G25" s="88"/>
      <c r="H25" s="140">
        <v>50</v>
      </c>
      <c r="I25" s="131">
        <v>11</v>
      </c>
      <c r="J25" s="332" t="s">
        <v>30</v>
      </c>
      <c r="K25" s="195">
        <f t="shared" si="1"/>
        <v>25</v>
      </c>
      <c r="L25" s="332" t="s">
        <v>42</v>
      </c>
      <c r="M25" s="343">
        <v>4042</v>
      </c>
      <c r="N25" s="141">
        <f t="shared" si="2"/>
        <v>4562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87">
        <v>5</v>
      </c>
      <c r="B26" s="332" t="s">
        <v>7</v>
      </c>
      <c r="C26" s="60">
        <f t="shared" si="5"/>
        <v>6534</v>
      </c>
      <c r="D26" s="153">
        <f t="shared" si="6"/>
        <v>5387</v>
      </c>
      <c r="E26" s="81">
        <f t="shared" si="3"/>
        <v>97.07324320309017</v>
      </c>
      <c r="F26" s="75">
        <f t="shared" si="4"/>
        <v>121.2919992574717</v>
      </c>
      <c r="G26" s="98"/>
      <c r="H26" s="140">
        <v>45</v>
      </c>
      <c r="I26" s="131">
        <v>16</v>
      </c>
      <c r="J26" s="332" t="s">
        <v>3</v>
      </c>
      <c r="K26" s="195">
        <f t="shared" si="1"/>
        <v>14</v>
      </c>
      <c r="L26" s="332" t="s">
        <v>32</v>
      </c>
      <c r="M26" s="343">
        <v>3664</v>
      </c>
      <c r="N26" s="141">
        <f t="shared" si="2"/>
        <v>3175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87">
        <v>6</v>
      </c>
      <c r="B27" s="332" t="s">
        <v>42</v>
      </c>
      <c r="C27" s="60">
        <f t="shared" si="5"/>
        <v>4562</v>
      </c>
      <c r="D27" s="153">
        <f t="shared" si="6"/>
        <v>7064</v>
      </c>
      <c r="E27" s="81">
        <f t="shared" si="3"/>
        <v>112.86491835724888</v>
      </c>
      <c r="F27" s="75">
        <f t="shared" si="4"/>
        <v>64.58097395243489</v>
      </c>
      <c r="G27" s="102"/>
      <c r="H27" s="140">
        <v>38</v>
      </c>
      <c r="I27" s="131">
        <v>15</v>
      </c>
      <c r="J27" s="332" t="s">
        <v>33</v>
      </c>
      <c r="K27" s="195">
        <f t="shared" si="1"/>
        <v>22</v>
      </c>
      <c r="L27" s="332" t="s">
        <v>39</v>
      </c>
      <c r="M27" s="343">
        <v>1997</v>
      </c>
      <c r="N27" s="141">
        <f t="shared" si="2"/>
        <v>2807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87">
        <v>7</v>
      </c>
      <c r="B28" s="332" t="s">
        <v>32</v>
      </c>
      <c r="C28" s="60">
        <f t="shared" si="5"/>
        <v>3175</v>
      </c>
      <c r="D28" s="153">
        <f t="shared" si="6"/>
        <v>2934</v>
      </c>
      <c r="E28" s="81">
        <f t="shared" si="3"/>
        <v>86.65393013100436</v>
      </c>
      <c r="F28" s="75">
        <f t="shared" si="4"/>
        <v>108.21404226312201</v>
      </c>
      <c r="G28" s="88"/>
      <c r="H28" s="140">
        <v>18</v>
      </c>
      <c r="I28" s="131">
        <v>32</v>
      </c>
      <c r="J28" s="332" t="s">
        <v>49</v>
      </c>
      <c r="K28" s="195">
        <f t="shared" si="1"/>
        <v>9</v>
      </c>
      <c r="L28" s="332" t="s">
        <v>28</v>
      </c>
      <c r="M28" s="343">
        <v>1422</v>
      </c>
      <c r="N28" s="141">
        <f t="shared" si="2"/>
        <v>2152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87">
        <v>8</v>
      </c>
      <c r="B29" s="332" t="s">
        <v>39</v>
      </c>
      <c r="C29" s="60">
        <f t="shared" si="5"/>
        <v>2807</v>
      </c>
      <c r="D29" s="153">
        <f t="shared" si="6"/>
        <v>2554</v>
      </c>
      <c r="E29" s="81">
        <f t="shared" si="3"/>
        <v>140.56084126189285</v>
      </c>
      <c r="F29" s="75">
        <f t="shared" si="4"/>
        <v>109.90602975724353</v>
      </c>
      <c r="G29" s="99"/>
      <c r="H29" s="140">
        <v>8</v>
      </c>
      <c r="I29" s="131">
        <v>1</v>
      </c>
      <c r="J29" s="332" t="s">
        <v>4</v>
      </c>
      <c r="K29" s="397">
        <f t="shared" si="1"/>
        <v>26</v>
      </c>
      <c r="L29" s="337" t="s">
        <v>43</v>
      </c>
      <c r="M29" s="398">
        <v>2056</v>
      </c>
      <c r="N29" s="357">
        <f t="shared" si="2"/>
        <v>1701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Bot="1" thickTop="1">
      <c r="A30" s="87">
        <v>9</v>
      </c>
      <c r="B30" s="332" t="s">
        <v>28</v>
      </c>
      <c r="C30" s="60">
        <f t="shared" si="5"/>
        <v>2152</v>
      </c>
      <c r="D30" s="153">
        <f t="shared" si="6"/>
        <v>1172</v>
      </c>
      <c r="E30" s="81">
        <f t="shared" si="3"/>
        <v>151.33614627285513</v>
      </c>
      <c r="F30" s="75">
        <f t="shared" si="4"/>
        <v>183.61774744027304</v>
      </c>
      <c r="G30" s="98"/>
      <c r="H30" s="140">
        <v>1</v>
      </c>
      <c r="I30" s="131">
        <v>23</v>
      </c>
      <c r="J30" s="332" t="s">
        <v>40</v>
      </c>
      <c r="K30" s="186"/>
      <c r="L30" s="337"/>
      <c r="M30" s="399">
        <v>135783</v>
      </c>
      <c r="N30" s="424">
        <f>SUM(H44)</f>
        <v>132602</v>
      </c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100">
        <v>10</v>
      </c>
      <c r="B31" s="337" t="s">
        <v>43</v>
      </c>
      <c r="C31" s="60">
        <f t="shared" si="5"/>
        <v>1701</v>
      </c>
      <c r="D31" s="153">
        <f t="shared" si="6"/>
        <v>2130</v>
      </c>
      <c r="E31" s="82">
        <f t="shared" si="3"/>
        <v>82.73346303501945</v>
      </c>
      <c r="F31" s="89">
        <f t="shared" si="4"/>
        <v>79.85915492957747</v>
      </c>
      <c r="G31" s="101"/>
      <c r="H31" s="140">
        <v>0</v>
      </c>
      <c r="I31" s="131">
        <v>3</v>
      </c>
      <c r="J31" s="332" t="s">
        <v>22</v>
      </c>
      <c r="K31" s="63"/>
      <c r="L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91"/>
      <c r="B32" s="92" t="s">
        <v>83</v>
      </c>
      <c r="C32" s="93">
        <f>SUM(H44)</f>
        <v>132602</v>
      </c>
      <c r="D32" s="93">
        <f>SUM(L14)</f>
        <v>141470</v>
      </c>
      <c r="E32" s="94">
        <f>SUM(N30/M30*100)</f>
        <v>97.65729141350538</v>
      </c>
      <c r="F32" s="89">
        <f t="shared" si="4"/>
        <v>93.73153318724819</v>
      </c>
      <c r="G32" s="97"/>
      <c r="H32" s="141">
        <v>0</v>
      </c>
      <c r="I32" s="131">
        <v>4</v>
      </c>
      <c r="J32" s="332" t="s">
        <v>23</v>
      </c>
      <c r="K32" s="63"/>
      <c r="L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40">
        <v>0</v>
      </c>
      <c r="I33" s="131">
        <v>5</v>
      </c>
      <c r="J33" s="332" t="s">
        <v>24</v>
      </c>
      <c r="K33" s="63"/>
      <c r="L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97">
        <v>0</v>
      </c>
      <c r="I34" s="131">
        <v>7</v>
      </c>
      <c r="J34" s="332" t="s">
        <v>26</v>
      </c>
      <c r="K34" s="63"/>
      <c r="L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41">
        <v>0</v>
      </c>
      <c r="I35" s="131">
        <v>8</v>
      </c>
      <c r="J35" s="332" t="s">
        <v>27</v>
      </c>
      <c r="K35" s="63"/>
      <c r="L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40">
        <v>0</v>
      </c>
      <c r="I36" s="131">
        <v>10</v>
      </c>
      <c r="J36" s="332" t="s">
        <v>29</v>
      </c>
      <c r="K36" s="63"/>
      <c r="L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40">
        <v>0</v>
      </c>
      <c r="I37" s="131">
        <v>19</v>
      </c>
      <c r="J37" s="332" t="s">
        <v>36</v>
      </c>
      <c r="K37" s="63"/>
      <c r="L37" s="33"/>
      <c r="Q37" s="1"/>
      <c r="R37" s="66"/>
      <c r="S37" s="33"/>
      <c r="T37" s="33"/>
      <c r="U37" s="33"/>
      <c r="V37" s="143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40">
        <v>0</v>
      </c>
      <c r="I38" s="131">
        <v>27</v>
      </c>
      <c r="J38" s="332" t="s">
        <v>44</v>
      </c>
      <c r="K38" s="63"/>
      <c r="L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40">
        <v>0</v>
      </c>
      <c r="I39" s="131">
        <v>28</v>
      </c>
      <c r="J39" s="332" t="s">
        <v>45</v>
      </c>
      <c r="K39" s="63"/>
      <c r="L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40">
        <v>0</v>
      </c>
      <c r="I40" s="131">
        <v>30</v>
      </c>
      <c r="J40" s="332" t="s">
        <v>47</v>
      </c>
      <c r="K40" s="63"/>
      <c r="L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40">
        <v>0</v>
      </c>
      <c r="I41" s="131">
        <v>35</v>
      </c>
      <c r="J41" s="332" t="s">
        <v>50</v>
      </c>
      <c r="K41" s="63"/>
      <c r="L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40">
        <v>0</v>
      </c>
      <c r="I42" s="131">
        <v>37</v>
      </c>
      <c r="J42" s="332" t="s">
        <v>51</v>
      </c>
      <c r="K42" s="63"/>
      <c r="L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40">
        <v>0</v>
      </c>
      <c r="I43" s="131">
        <v>39</v>
      </c>
      <c r="J43" s="332" t="s">
        <v>53</v>
      </c>
      <c r="K43" s="63"/>
      <c r="L43" s="33"/>
      <c r="Q43" s="1"/>
      <c r="R43" s="66"/>
      <c r="S43" s="41"/>
      <c r="T43" s="41"/>
      <c r="U43" s="41"/>
      <c r="V43" s="41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191">
        <f>SUM(H4:H43)</f>
        <v>132602</v>
      </c>
      <c r="I44" s="5"/>
      <c r="J44" s="331" t="s">
        <v>206</v>
      </c>
      <c r="K44" s="78"/>
      <c r="L44" s="1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69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5"/>
      <c r="S46" s="1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9:30" ht="13.5" customHeight="1">
      <c r="I47" t="s">
        <v>73</v>
      </c>
      <c r="J47" s="64"/>
      <c r="K47" s="1"/>
      <c r="L47" s="65"/>
      <c r="N47" s="65"/>
      <c r="Q47" s="1"/>
      <c r="R47" s="66"/>
      <c r="S47" s="33"/>
      <c r="T47" s="33"/>
      <c r="U47" s="33"/>
      <c r="V47" s="33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403" t="s">
        <v>209</v>
      </c>
      <c r="I48" s="5"/>
      <c r="J48" s="390" t="s">
        <v>204</v>
      </c>
      <c r="K48" s="129"/>
      <c r="L48" s="414" t="s">
        <v>196</v>
      </c>
      <c r="N48" s="66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199</v>
      </c>
      <c r="I49" s="5"/>
      <c r="J49" s="244" t="s">
        <v>21</v>
      </c>
      <c r="K49" s="154"/>
      <c r="L49" s="148" t="s">
        <v>199</v>
      </c>
      <c r="N49" s="66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41">
        <v>23336</v>
      </c>
      <c r="I50" s="332">
        <v>16</v>
      </c>
      <c r="J50" s="331" t="s">
        <v>3</v>
      </c>
      <c r="K50" s="198">
        <f>SUM(I50)</f>
        <v>16</v>
      </c>
      <c r="L50" s="415">
        <v>46853</v>
      </c>
      <c r="M50" s="126"/>
      <c r="N50" s="66"/>
      <c r="O50" s="3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40">
        <v>21184</v>
      </c>
      <c r="I51" s="332">
        <v>36</v>
      </c>
      <c r="J51" s="331" t="s">
        <v>5</v>
      </c>
      <c r="K51" s="198">
        <f aca="true" t="shared" si="7" ref="K51:K59">SUM(I51)</f>
        <v>36</v>
      </c>
      <c r="L51" s="416">
        <v>17068</v>
      </c>
      <c r="M51" s="126"/>
      <c r="N51" s="66"/>
      <c r="O51" s="3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40">
        <v>19405</v>
      </c>
      <c r="I52" s="332">
        <v>26</v>
      </c>
      <c r="J52" s="331" t="s">
        <v>43</v>
      </c>
      <c r="K52" s="198">
        <f t="shared" si="7"/>
        <v>26</v>
      </c>
      <c r="L52" s="416">
        <v>36516</v>
      </c>
      <c r="M52" s="126"/>
      <c r="N52" s="66"/>
      <c r="O52" s="3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40">
        <v>15514</v>
      </c>
      <c r="I53" s="332">
        <v>33</v>
      </c>
      <c r="J53" s="331" t="s">
        <v>0</v>
      </c>
      <c r="K53" s="198">
        <f t="shared" si="7"/>
        <v>33</v>
      </c>
      <c r="L53" s="416">
        <v>10173</v>
      </c>
      <c r="M53" s="126"/>
      <c r="N53" s="66"/>
      <c r="O53" s="1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4" t="s">
        <v>60</v>
      </c>
      <c r="B54" s="85" t="s">
        <v>77</v>
      </c>
      <c r="C54" s="85" t="s">
        <v>209</v>
      </c>
      <c r="D54" s="85" t="s">
        <v>195</v>
      </c>
      <c r="E54" s="85" t="s">
        <v>75</v>
      </c>
      <c r="F54" s="85" t="s">
        <v>74</v>
      </c>
      <c r="G54" s="86" t="s">
        <v>76</v>
      </c>
      <c r="H54" s="140">
        <v>12970</v>
      </c>
      <c r="I54" s="332">
        <v>17</v>
      </c>
      <c r="J54" s="331" t="s">
        <v>34</v>
      </c>
      <c r="K54" s="198">
        <f t="shared" si="7"/>
        <v>17</v>
      </c>
      <c r="L54" s="416">
        <v>12047</v>
      </c>
      <c r="M54" s="126"/>
      <c r="N54" s="66"/>
      <c r="O54" s="1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87">
        <v>1</v>
      </c>
      <c r="B55" s="331" t="s">
        <v>3</v>
      </c>
      <c r="C55" s="60">
        <f>SUM(H50)</f>
        <v>23336</v>
      </c>
      <c r="D55" s="9">
        <f>SUM(L50)</f>
        <v>46853</v>
      </c>
      <c r="E55" s="75">
        <f>SUM(N66/M66*100)</f>
        <v>111.74639659052818</v>
      </c>
      <c r="F55" s="75">
        <f aca="true" t="shared" si="8" ref="F55:F65">SUM(C55/D55*100)</f>
        <v>49.80684267816362</v>
      </c>
      <c r="G55" s="88"/>
      <c r="H55" s="140">
        <v>9464</v>
      </c>
      <c r="I55" s="332">
        <v>38</v>
      </c>
      <c r="J55" s="331" t="s">
        <v>52</v>
      </c>
      <c r="K55" s="198">
        <f t="shared" si="7"/>
        <v>38</v>
      </c>
      <c r="L55" s="416">
        <v>7572</v>
      </c>
      <c r="M55" s="126"/>
      <c r="N55" s="66"/>
      <c r="O55" s="1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87">
        <v>2</v>
      </c>
      <c r="B56" s="331" t="s">
        <v>5</v>
      </c>
      <c r="C56" s="60">
        <f aca="true" t="shared" si="9" ref="C56:C64">SUM(H51)</f>
        <v>21184</v>
      </c>
      <c r="D56" s="9">
        <f aca="true" t="shared" si="10" ref="D56:D64">SUM(L51)</f>
        <v>17068</v>
      </c>
      <c r="E56" s="75">
        <f aca="true" t="shared" si="11" ref="E56:E65">SUM(N67/M67*100)</f>
        <v>92.08833246391931</v>
      </c>
      <c r="F56" s="75">
        <f t="shared" si="8"/>
        <v>124.11530349191469</v>
      </c>
      <c r="G56" s="88"/>
      <c r="H56" s="140">
        <v>9197</v>
      </c>
      <c r="I56" s="332">
        <v>24</v>
      </c>
      <c r="J56" s="331" t="s">
        <v>41</v>
      </c>
      <c r="K56" s="198">
        <f t="shared" si="7"/>
        <v>24</v>
      </c>
      <c r="L56" s="416">
        <v>8873</v>
      </c>
      <c r="M56" s="126"/>
      <c r="N56" s="66"/>
      <c r="O56" s="1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87">
        <v>3</v>
      </c>
      <c r="B57" s="331" t="s">
        <v>43</v>
      </c>
      <c r="C57" s="60">
        <f t="shared" si="9"/>
        <v>19405</v>
      </c>
      <c r="D57" s="9">
        <f t="shared" si="10"/>
        <v>36516</v>
      </c>
      <c r="E57" s="75">
        <f t="shared" si="11"/>
        <v>93.15890542486798</v>
      </c>
      <c r="F57" s="75">
        <f t="shared" si="8"/>
        <v>53.14108883776974</v>
      </c>
      <c r="G57" s="88"/>
      <c r="H57" s="140">
        <v>8524</v>
      </c>
      <c r="I57" s="332">
        <v>40</v>
      </c>
      <c r="J57" s="331" t="s">
        <v>2</v>
      </c>
      <c r="K57" s="198">
        <f t="shared" si="7"/>
        <v>40</v>
      </c>
      <c r="L57" s="416">
        <v>8468</v>
      </c>
      <c r="M57" s="126"/>
      <c r="N57" s="66"/>
      <c r="O57" s="1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87">
        <v>4</v>
      </c>
      <c r="B58" s="331" t="s">
        <v>0</v>
      </c>
      <c r="C58" s="60">
        <f t="shared" si="9"/>
        <v>15514</v>
      </c>
      <c r="D58" s="9">
        <f t="shared" si="10"/>
        <v>10173</v>
      </c>
      <c r="E58" s="75">
        <f t="shared" si="11"/>
        <v>122.55312425942017</v>
      </c>
      <c r="F58" s="75">
        <f t="shared" si="8"/>
        <v>152.50172023985058</v>
      </c>
      <c r="G58" s="88"/>
      <c r="H58" s="235">
        <v>7507</v>
      </c>
      <c r="I58" s="335">
        <v>25</v>
      </c>
      <c r="J58" s="335" t="s">
        <v>42</v>
      </c>
      <c r="K58" s="198">
        <f t="shared" si="7"/>
        <v>25</v>
      </c>
      <c r="L58" s="416">
        <v>1357</v>
      </c>
      <c r="M58" s="126"/>
      <c r="N58" s="66"/>
      <c r="O58" s="1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87">
        <v>5</v>
      </c>
      <c r="B59" s="331" t="s">
        <v>34</v>
      </c>
      <c r="C59" s="60">
        <f t="shared" si="9"/>
        <v>12970</v>
      </c>
      <c r="D59" s="9">
        <f t="shared" si="10"/>
        <v>12047</v>
      </c>
      <c r="E59" s="75">
        <f t="shared" si="11"/>
        <v>84.19344368711458</v>
      </c>
      <c r="F59" s="75">
        <f t="shared" si="8"/>
        <v>107.66165850419192</v>
      </c>
      <c r="G59" s="98"/>
      <c r="H59" s="227">
        <v>5515</v>
      </c>
      <c r="I59" s="337">
        <v>14</v>
      </c>
      <c r="J59" s="336" t="s">
        <v>32</v>
      </c>
      <c r="K59" s="198">
        <f t="shared" si="7"/>
        <v>14</v>
      </c>
      <c r="L59" s="417">
        <v>1728</v>
      </c>
      <c r="M59" s="126"/>
      <c r="N59" s="66"/>
      <c r="O59" s="1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87">
        <v>6</v>
      </c>
      <c r="B60" s="331" t="s">
        <v>52</v>
      </c>
      <c r="C60" s="60">
        <f t="shared" si="9"/>
        <v>9464</v>
      </c>
      <c r="D60" s="9">
        <f t="shared" si="10"/>
        <v>7572</v>
      </c>
      <c r="E60" s="75">
        <f t="shared" si="11"/>
        <v>111.68279443002125</v>
      </c>
      <c r="F60" s="75">
        <f t="shared" si="8"/>
        <v>124.98679344955097</v>
      </c>
      <c r="G60" s="88"/>
      <c r="H60" s="140">
        <v>3347</v>
      </c>
      <c r="I60" s="420">
        <v>37</v>
      </c>
      <c r="J60" s="381" t="s">
        <v>51</v>
      </c>
      <c r="K60" s="129" t="s">
        <v>9</v>
      </c>
      <c r="L60" s="418">
        <v>169210</v>
      </c>
      <c r="O60" s="1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87">
        <v>7</v>
      </c>
      <c r="B61" s="331" t="s">
        <v>41</v>
      </c>
      <c r="C61" s="60">
        <f t="shared" si="9"/>
        <v>9197</v>
      </c>
      <c r="D61" s="9">
        <f t="shared" si="10"/>
        <v>8873</v>
      </c>
      <c r="E61" s="75">
        <f t="shared" si="11"/>
        <v>136.15099925980755</v>
      </c>
      <c r="F61" s="75">
        <f t="shared" si="8"/>
        <v>103.65152710469965</v>
      </c>
      <c r="G61" s="88"/>
      <c r="H61" s="140">
        <v>2730</v>
      </c>
      <c r="I61" s="332">
        <v>30</v>
      </c>
      <c r="J61" s="331" t="s">
        <v>197</v>
      </c>
      <c r="K61" s="70"/>
      <c r="L61" s="33"/>
      <c r="N61" s="74"/>
      <c r="O61" s="1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87">
        <v>8</v>
      </c>
      <c r="B62" s="331" t="s">
        <v>2</v>
      </c>
      <c r="C62" s="60">
        <f t="shared" si="9"/>
        <v>8524</v>
      </c>
      <c r="D62" s="9">
        <f t="shared" si="10"/>
        <v>8468</v>
      </c>
      <c r="E62" s="75">
        <f t="shared" si="11"/>
        <v>102.78548173158084</v>
      </c>
      <c r="F62" s="75">
        <f t="shared" si="8"/>
        <v>100.66131317902693</v>
      </c>
      <c r="G62" s="99"/>
      <c r="H62" s="140">
        <v>2012</v>
      </c>
      <c r="I62" s="331">
        <v>15</v>
      </c>
      <c r="J62" s="331" t="s">
        <v>33</v>
      </c>
      <c r="K62" s="70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87">
        <v>9</v>
      </c>
      <c r="B63" s="335" t="s">
        <v>42</v>
      </c>
      <c r="C63" s="60">
        <f t="shared" si="9"/>
        <v>7507</v>
      </c>
      <c r="D63" s="9">
        <f t="shared" si="10"/>
        <v>1357</v>
      </c>
      <c r="E63" s="75">
        <f t="shared" si="11"/>
        <v>105.0370784944732</v>
      </c>
      <c r="F63" s="75">
        <f t="shared" si="8"/>
        <v>553.2056005895358</v>
      </c>
      <c r="G63" s="98"/>
      <c r="H63" s="140">
        <v>1911</v>
      </c>
      <c r="I63" s="332">
        <v>35</v>
      </c>
      <c r="J63" s="331" t="s">
        <v>50</v>
      </c>
      <c r="K63" s="63"/>
      <c r="L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100">
        <v>10</v>
      </c>
      <c r="B64" s="336" t="s">
        <v>32</v>
      </c>
      <c r="C64" s="60">
        <f t="shared" si="9"/>
        <v>5515</v>
      </c>
      <c r="D64" s="9">
        <f t="shared" si="10"/>
        <v>1728</v>
      </c>
      <c r="E64" s="83">
        <f t="shared" si="11"/>
        <v>195.63675062078752</v>
      </c>
      <c r="F64" s="83">
        <f t="shared" si="8"/>
        <v>319.1550925925926</v>
      </c>
      <c r="G64" s="101"/>
      <c r="H64" s="197">
        <v>1727</v>
      </c>
      <c r="I64" s="332">
        <v>34</v>
      </c>
      <c r="J64" s="331" t="s">
        <v>1</v>
      </c>
      <c r="K64" s="63"/>
      <c r="L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91"/>
      <c r="B65" s="92" t="s">
        <v>83</v>
      </c>
      <c r="C65" s="93">
        <f>SUM(H90)</f>
        <v>151117</v>
      </c>
      <c r="D65" s="93">
        <f>SUM(L60)</f>
        <v>169210</v>
      </c>
      <c r="E65" s="96">
        <f t="shared" si="11"/>
        <v>104.67920921017996</v>
      </c>
      <c r="F65" s="96">
        <f t="shared" si="8"/>
        <v>89.30736954080729</v>
      </c>
      <c r="G65" s="97"/>
      <c r="H65" s="141">
        <v>1451</v>
      </c>
      <c r="I65" s="332">
        <v>29</v>
      </c>
      <c r="J65" s="331" t="s">
        <v>187</v>
      </c>
      <c r="K65" s="1"/>
      <c r="L65" s="419" t="s">
        <v>204</v>
      </c>
      <c r="M65" s="239" t="s">
        <v>122</v>
      </c>
      <c r="N65" t="s">
        <v>113</v>
      </c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40">
        <v>1018</v>
      </c>
      <c r="I66" s="331">
        <v>9</v>
      </c>
      <c r="J66" s="331" t="s">
        <v>28</v>
      </c>
      <c r="K66" s="189">
        <f>SUM(I50)</f>
        <v>16</v>
      </c>
      <c r="L66" s="331" t="s">
        <v>3</v>
      </c>
      <c r="M66" s="351">
        <v>20883</v>
      </c>
      <c r="N66" s="141">
        <f>SUM(H50)</f>
        <v>23336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40">
        <v>1017</v>
      </c>
      <c r="I67" s="331">
        <v>39</v>
      </c>
      <c r="J67" s="331" t="s">
        <v>53</v>
      </c>
      <c r="K67" s="189">
        <f aca="true" t="shared" si="12" ref="K67:K75">SUM(I51)</f>
        <v>36</v>
      </c>
      <c r="L67" s="331" t="s">
        <v>5</v>
      </c>
      <c r="M67" s="352">
        <v>23004</v>
      </c>
      <c r="N67" s="141">
        <f aca="true" t="shared" si="13" ref="N67:N75">SUM(H51)</f>
        <v>21184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3"/>
      <c r="D68" s="1"/>
      <c r="H68" s="140">
        <v>687</v>
      </c>
      <c r="I68" s="331">
        <v>1</v>
      </c>
      <c r="J68" s="331" t="s">
        <v>4</v>
      </c>
      <c r="K68" s="189">
        <f t="shared" si="12"/>
        <v>26</v>
      </c>
      <c r="L68" s="331" t="s">
        <v>43</v>
      </c>
      <c r="M68" s="352">
        <v>20830</v>
      </c>
      <c r="N68" s="141">
        <f t="shared" si="13"/>
        <v>19405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40">
        <v>546</v>
      </c>
      <c r="I69" s="331">
        <v>2</v>
      </c>
      <c r="J69" s="331" t="s">
        <v>6</v>
      </c>
      <c r="K69" s="189">
        <f t="shared" si="12"/>
        <v>33</v>
      </c>
      <c r="L69" s="331" t="s">
        <v>0</v>
      </c>
      <c r="M69" s="352">
        <v>12659</v>
      </c>
      <c r="N69" s="141">
        <f t="shared" si="13"/>
        <v>15514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40">
        <v>495</v>
      </c>
      <c r="I70" s="331">
        <v>22</v>
      </c>
      <c r="J70" s="331" t="s">
        <v>39</v>
      </c>
      <c r="K70" s="189">
        <f t="shared" si="12"/>
        <v>17</v>
      </c>
      <c r="L70" s="331" t="s">
        <v>34</v>
      </c>
      <c r="M70" s="352">
        <v>15405</v>
      </c>
      <c r="N70" s="141">
        <f t="shared" si="13"/>
        <v>12970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40">
        <v>391</v>
      </c>
      <c r="I71" s="331">
        <v>13</v>
      </c>
      <c r="J71" s="331" t="s">
        <v>7</v>
      </c>
      <c r="K71" s="189">
        <f t="shared" si="12"/>
        <v>38</v>
      </c>
      <c r="L71" s="331" t="s">
        <v>52</v>
      </c>
      <c r="M71" s="352">
        <v>8474</v>
      </c>
      <c r="N71" s="141">
        <f t="shared" si="13"/>
        <v>9464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40">
        <v>303</v>
      </c>
      <c r="I72" s="331">
        <v>28</v>
      </c>
      <c r="J72" s="331" t="s">
        <v>45</v>
      </c>
      <c r="K72" s="189">
        <f t="shared" si="12"/>
        <v>24</v>
      </c>
      <c r="L72" s="331" t="s">
        <v>41</v>
      </c>
      <c r="M72" s="352">
        <v>6755</v>
      </c>
      <c r="N72" s="141">
        <f t="shared" si="13"/>
        <v>9197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40">
        <v>252</v>
      </c>
      <c r="I73" s="331">
        <v>27</v>
      </c>
      <c r="J73" s="331" t="s">
        <v>44</v>
      </c>
      <c r="K73" s="189">
        <f t="shared" si="12"/>
        <v>40</v>
      </c>
      <c r="L73" s="331" t="s">
        <v>2</v>
      </c>
      <c r="M73" s="352">
        <v>8293</v>
      </c>
      <c r="N73" s="141">
        <f t="shared" si="13"/>
        <v>8524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40">
        <v>211</v>
      </c>
      <c r="I74" s="331">
        <v>21</v>
      </c>
      <c r="J74" s="331" t="s">
        <v>38</v>
      </c>
      <c r="K74" s="189">
        <f t="shared" si="12"/>
        <v>25</v>
      </c>
      <c r="L74" s="335" t="s">
        <v>42</v>
      </c>
      <c r="M74" s="352">
        <v>7147</v>
      </c>
      <c r="N74" s="141">
        <f t="shared" si="13"/>
        <v>7507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40">
        <v>134</v>
      </c>
      <c r="I75" s="331">
        <v>23</v>
      </c>
      <c r="J75" s="331" t="s">
        <v>40</v>
      </c>
      <c r="K75" s="189">
        <f t="shared" si="12"/>
        <v>14</v>
      </c>
      <c r="L75" s="336" t="s">
        <v>32</v>
      </c>
      <c r="M75" s="353">
        <v>2819</v>
      </c>
      <c r="N75" s="141">
        <f t="shared" si="13"/>
        <v>5515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</row>
    <row r="76" spans="8:30" ht="13.5" customHeight="1" thickBot="1">
      <c r="H76" s="140">
        <v>128</v>
      </c>
      <c r="I76" s="331">
        <v>20</v>
      </c>
      <c r="J76" s="331" t="s">
        <v>37</v>
      </c>
      <c r="K76" s="5"/>
      <c r="L76" s="336" t="s">
        <v>226</v>
      </c>
      <c r="M76" s="354">
        <v>144362</v>
      </c>
      <c r="N76" s="350">
        <f>SUM(H90)</f>
        <v>151117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40">
        <v>84</v>
      </c>
      <c r="I77" s="331">
        <v>32</v>
      </c>
      <c r="J77" s="331" t="s">
        <v>49</v>
      </c>
      <c r="K77" s="63"/>
      <c r="L77" s="33"/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41">
        <v>26</v>
      </c>
      <c r="I78" s="331">
        <v>19</v>
      </c>
      <c r="J78" s="331" t="s">
        <v>36</v>
      </c>
      <c r="K78" s="63"/>
      <c r="L78" s="33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40">
        <v>17</v>
      </c>
      <c r="I79" s="331">
        <v>3</v>
      </c>
      <c r="J79" s="331" t="s">
        <v>22</v>
      </c>
      <c r="K79" s="63"/>
      <c r="L79" s="33"/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197">
        <v>11</v>
      </c>
      <c r="I80" s="331">
        <v>4</v>
      </c>
      <c r="J80" s="331" t="s">
        <v>23</v>
      </c>
      <c r="K80" s="63"/>
      <c r="L80" s="33"/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41">
        <v>2</v>
      </c>
      <c r="I81" s="331">
        <v>5</v>
      </c>
      <c r="J81" s="331" t="s">
        <v>24</v>
      </c>
      <c r="K81" s="63"/>
      <c r="L81" s="33"/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40">
        <v>1</v>
      </c>
      <c r="I82" s="331">
        <v>11</v>
      </c>
      <c r="J82" s="331" t="s">
        <v>30</v>
      </c>
      <c r="K82" s="63"/>
      <c r="L82" s="33"/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40">
        <v>0</v>
      </c>
      <c r="I83" s="331">
        <v>6</v>
      </c>
      <c r="J83" s="331" t="s">
        <v>25</v>
      </c>
      <c r="K83" s="63"/>
      <c r="L83" s="33"/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40">
        <v>0</v>
      </c>
      <c r="I84" s="331">
        <v>7</v>
      </c>
      <c r="J84" s="331" t="s">
        <v>26</v>
      </c>
      <c r="K84" s="63"/>
      <c r="L84" s="33"/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40">
        <v>0</v>
      </c>
      <c r="I85" s="331">
        <v>8</v>
      </c>
      <c r="J85" s="331" t="s">
        <v>27</v>
      </c>
      <c r="K85" s="63"/>
      <c r="L85" s="33"/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40">
        <v>0</v>
      </c>
      <c r="I86" s="331">
        <v>10</v>
      </c>
      <c r="J86" s="331" t="s">
        <v>29</v>
      </c>
      <c r="K86" s="63"/>
      <c r="L86" s="33"/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40">
        <v>0</v>
      </c>
      <c r="I87" s="332">
        <v>12</v>
      </c>
      <c r="J87" s="332" t="s">
        <v>31</v>
      </c>
      <c r="K87" s="63"/>
      <c r="L87" s="33"/>
      <c r="Q87" s="1"/>
      <c r="R87" s="66"/>
      <c r="S87" s="41"/>
      <c r="T87" s="41"/>
      <c r="U87" s="41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40">
        <v>0</v>
      </c>
      <c r="I88" s="331">
        <v>18</v>
      </c>
      <c r="J88" s="331" t="s">
        <v>35</v>
      </c>
      <c r="K88" s="63"/>
      <c r="L88" s="3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40">
        <v>0</v>
      </c>
      <c r="I89" s="331">
        <v>31</v>
      </c>
      <c r="J89" s="331" t="s">
        <v>48</v>
      </c>
      <c r="K89" s="63"/>
      <c r="L89" s="33"/>
    </row>
    <row r="90" spans="8:12" ht="13.5" customHeight="1">
      <c r="H90" s="191">
        <f>SUM(H50:H89)</f>
        <v>151117</v>
      </c>
      <c r="I90" s="5"/>
      <c r="J90" s="10" t="s">
        <v>72</v>
      </c>
      <c r="K90" s="78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58" t="s">
        <v>238</v>
      </c>
      <c r="B1" s="458"/>
      <c r="C1" s="458"/>
      <c r="D1" s="458"/>
      <c r="E1" s="458"/>
      <c r="F1" s="458"/>
      <c r="G1" s="458"/>
      <c r="I1" s="161" t="s">
        <v>99</v>
      </c>
    </row>
    <row r="2" spans="1:12" ht="13.5">
      <c r="A2" s="1"/>
      <c r="B2" s="1"/>
      <c r="C2" s="1"/>
      <c r="D2" s="1"/>
      <c r="E2" s="1"/>
      <c r="F2" s="1"/>
      <c r="G2" s="1"/>
      <c r="I2" s="241" t="s">
        <v>209</v>
      </c>
      <c r="J2" s="241" t="s">
        <v>220</v>
      </c>
      <c r="K2" s="238" t="s">
        <v>195</v>
      </c>
      <c r="L2" s="238" t="s">
        <v>221</v>
      </c>
    </row>
    <row r="3" spans="9:12" ht="13.5">
      <c r="I3" s="44" t="s">
        <v>117</v>
      </c>
      <c r="J3" s="190">
        <v>243466</v>
      </c>
      <c r="K3" s="44" t="s">
        <v>117</v>
      </c>
      <c r="L3" s="202">
        <v>245395</v>
      </c>
    </row>
    <row r="4" spans="9:12" ht="13.5">
      <c r="I4" s="44" t="s">
        <v>172</v>
      </c>
      <c r="J4" s="190">
        <v>121470</v>
      </c>
      <c r="K4" s="44" t="s">
        <v>172</v>
      </c>
      <c r="L4" s="202">
        <v>88596</v>
      </c>
    </row>
    <row r="5" spans="9:12" ht="13.5">
      <c r="I5" s="44" t="s">
        <v>170</v>
      </c>
      <c r="J5" s="190">
        <v>117629</v>
      </c>
      <c r="K5" s="44" t="s">
        <v>170</v>
      </c>
      <c r="L5" s="202">
        <v>97934</v>
      </c>
    </row>
    <row r="6" spans="9:12" ht="13.5">
      <c r="I6" s="44" t="s">
        <v>167</v>
      </c>
      <c r="J6" s="190">
        <v>79774</v>
      </c>
      <c r="K6" s="44" t="s">
        <v>167</v>
      </c>
      <c r="L6" s="202">
        <v>86489</v>
      </c>
    </row>
    <row r="7" spans="9:12" ht="13.5">
      <c r="I7" s="44" t="s">
        <v>120</v>
      </c>
      <c r="J7" s="190">
        <v>70976</v>
      </c>
      <c r="K7" s="44" t="s">
        <v>120</v>
      </c>
      <c r="L7" s="202">
        <v>63805</v>
      </c>
    </row>
    <row r="8" spans="9:12" ht="13.5">
      <c r="I8" s="44" t="s">
        <v>169</v>
      </c>
      <c r="J8" s="190">
        <v>65084</v>
      </c>
      <c r="K8" s="44" t="s">
        <v>169</v>
      </c>
      <c r="L8" s="202">
        <v>50849</v>
      </c>
    </row>
    <row r="9" spans="9:12" ht="13.5">
      <c r="I9" s="44" t="s">
        <v>185</v>
      </c>
      <c r="J9" s="190">
        <v>53899</v>
      </c>
      <c r="K9" s="44" t="s">
        <v>185</v>
      </c>
      <c r="L9" s="202">
        <v>53034</v>
      </c>
    </row>
    <row r="10" spans="9:12" ht="13.5">
      <c r="I10" s="5" t="s">
        <v>177</v>
      </c>
      <c r="J10" s="190">
        <v>48969</v>
      </c>
      <c r="K10" s="5" t="s">
        <v>177</v>
      </c>
      <c r="L10" s="202">
        <v>38494</v>
      </c>
    </row>
    <row r="11" spans="9:12" ht="13.5">
      <c r="I11" s="114" t="s">
        <v>181</v>
      </c>
      <c r="J11" s="190">
        <v>40976</v>
      </c>
      <c r="K11" s="114" t="s">
        <v>181</v>
      </c>
      <c r="L11" s="202">
        <v>37098</v>
      </c>
    </row>
    <row r="12" spans="9:12" ht="14.25" thickBot="1">
      <c r="I12" s="114" t="s">
        <v>171</v>
      </c>
      <c r="J12" s="199">
        <v>38664</v>
      </c>
      <c r="K12" s="114" t="s">
        <v>171</v>
      </c>
      <c r="L12" s="203">
        <v>51263</v>
      </c>
    </row>
    <row r="13" spans="1:12" ht="15.75" thickBot="1" thickTop="1">
      <c r="A13" s="46"/>
      <c r="B13" s="47"/>
      <c r="C13" s="36"/>
      <c r="D13" s="48"/>
      <c r="E13" s="49"/>
      <c r="F13" s="38"/>
      <c r="G13" s="38"/>
      <c r="I13" s="132" t="s">
        <v>8</v>
      </c>
      <c r="J13" s="205">
        <v>1194603</v>
      </c>
      <c r="K13" s="39" t="s">
        <v>19</v>
      </c>
      <c r="L13" s="207">
        <v>1143898</v>
      </c>
    </row>
    <row r="14" ht="14.25" thickTop="1"/>
    <row r="15" ht="13.5">
      <c r="I15" s="37"/>
    </row>
    <row r="16" spans="9:10" ht="13.5">
      <c r="I16" s="38"/>
      <c r="J16" s="8"/>
    </row>
    <row r="17" spans="9:12" ht="13.5">
      <c r="I17" s="40"/>
      <c r="J17" s="41"/>
      <c r="K17" s="1"/>
      <c r="L17" s="1"/>
    </row>
    <row r="18" spans="9:12" ht="13.5">
      <c r="I18" s="42"/>
      <c r="J18" s="2"/>
      <c r="K18" s="2"/>
      <c r="L18" s="24"/>
    </row>
    <row r="19" spans="9:13" ht="13.5">
      <c r="I19" s="42"/>
      <c r="J19" s="2"/>
      <c r="K19" s="2"/>
      <c r="L19" s="24"/>
      <c r="M19" s="8"/>
    </row>
    <row r="20" spans="9:13" ht="13.5">
      <c r="I20" s="42"/>
      <c r="J20" s="2"/>
      <c r="K20" s="2"/>
      <c r="L20" s="24"/>
      <c r="M20" s="8"/>
    </row>
    <row r="21" spans="9:12" ht="13.5">
      <c r="I21" s="42"/>
      <c r="J21" s="2"/>
      <c r="K21" s="2"/>
      <c r="L21" s="24"/>
    </row>
    <row r="22" spans="9:12" ht="14.25">
      <c r="I22" s="3" t="s">
        <v>10</v>
      </c>
      <c r="J22" s="4"/>
      <c r="L22" s="24"/>
    </row>
    <row r="23" spans="9:13" ht="13.5">
      <c r="I23" t="s">
        <v>220</v>
      </c>
      <c r="K23" t="s">
        <v>220</v>
      </c>
      <c r="L23" s="24" t="s">
        <v>93</v>
      </c>
      <c r="M23" s="8"/>
    </row>
    <row r="24" spans="9:14" ht="13.5">
      <c r="I24" s="190">
        <f>SUM(J3)</f>
        <v>243466</v>
      </c>
      <c r="J24" s="44" t="s">
        <v>117</v>
      </c>
      <c r="K24" s="190">
        <f>SUM(I24)</f>
        <v>243466</v>
      </c>
      <c r="L24" s="229">
        <v>231094</v>
      </c>
      <c r="M24" s="155"/>
      <c r="N24" s="1"/>
    </row>
    <row r="25" spans="9:14" ht="13.5">
      <c r="I25" s="190">
        <f aca="true" t="shared" si="0" ref="I25:I33">SUM(J4)</f>
        <v>121470</v>
      </c>
      <c r="J25" s="44" t="s">
        <v>172</v>
      </c>
      <c r="K25" s="190">
        <f aca="true" t="shared" si="1" ref="K25:K33">SUM(I25)</f>
        <v>121470</v>
      </c>
      <c r="L25" s="229">
        <v>122500</v>
      </c>
      <c r="M25" s="211"/>
      <c r="N25" s="1"/>
    </row>
    <row r="26" spans="9:14" ht="13.5">
      <c r="I26" s="190">
        <f t="shared" si="0"/>
        <v>117629</v>
      </c>
      <c r="J26" s="44" t="s">
        <v>170</v>
      </c>
      <c r="K26" s="190">
        <f t="shared" si="1"/>
        <v>117629</v>
      </c>
      <c r="L26" s="229">
        <v>102600</v>
      </c>
      <c r="M26" s="155"/>
      <c r="N26" s="1"/>
    </row>
    <row r="27" spans="9:14" ht="13.5">
      <c r="I27" s="190">
        <f t="shared" si="0"/>
        <v>79774</v>
      </c>
      <c r="J27" s="44" t="s">
        <v>167</v>
      </c>
      <c r="K27" s="190">
        <f t="shared" si="1"/>
        <v>79774</v>
      </c>
      <c r="L27" s="229">
        <v>80703</v>
      </c>
      <c r="M27" s="155"/>
      <c r="N27" s="1"/>
    </row>
    <row r="28" spans="9:14" ht="13.5">
      <c r="I28" s="190">
        <f t="shared" si="0"/>
        <v>70976</v>
      </c>
      <c r="J28" s="44" t="s">
        <v>120</v>
      </c>
      <c r="K28" s="190">
        <f t="shared" si="1"/>
        <v>70976</v>
      </c>
      <c r="L28" s="229">
        <v>71849</v>
      </c>
      <c r="M28" s="155"/>
      <c r="N28" s="2"/>
    </row>
    <row r="29" spans="9:14" ht="13.5">
      <c r="I29" s="190">
        <f t="shared" si="0"/>
        <v>65084</v>
      </c>
      <c r="J29" s="44" t="s">
        <v>169</v>
      </c>
      <c r="K29" s="190">
        <f t="shared" si="1"/>
        <v>65084</v>
      </c>
      <c r="L29" s="229">
        <v>60642</v>
      </c>
      <c r="M29" s="155"/>
      <c r="N29" s="1"/>
    </row>
    <row r="30" spans="9:14" ht="13.5">
      <c r="I30" s="190">
        <f t="shared" si="0"/>
        <v>53899</v>
      </c>
      <c r="J30" s="44" t="s">
        <v>185</v>
      </c>
      <c r="K30" s="190">
        <f t="shared" si="1"/>
        <v>53899</v>
      </c>
      <c r="L30" s="229">
        <v>53050</v>
      </c>
      <c r="M30" s="155"/>
      <c r="N30" s="1"/>
    </row>
    <row r="31" spans="9:14" ht="13.5">
      <c r="I31" s="190">
        <f t="shared" si="0"/>
        <v>48969</v>
      </c>
      <c r="J31" s="5" t="s">
        <v>177</v>
      </c>
      <c r="K31" s="190">
        <f t="shared" si="1"/>
        <v>48969</v>
      </c>
      <c r="L31" s="229">
        <v>47781</v>
      </c>
      <c r="M31" s="155"/>
      <c r="N31" s="1"/>
    </row>
    <row r="32" spans="9:14" ht="13.5">
      <c r="I32" s="190">
        <f t="shared" si="0"/>
        <v>40976</v>
      </c>
      <c r="J32" s="114" t="s">
        <v>181</v>
      </c>
      <c r="K32" s="190">
        <f t="shared" si="1"/>
        <v>40976</v>
      </c>
      <c r="L32" s="230">
        <v>40625</v>
      </c>
      <c r="M32" s="155"/>
      <c r="N32" s="41"/>
    </row>
    <row r="33" spans="9:14" ht="13.5">
      <c r="I33" s="190">
        <f t="shared" si="0"/>
        <v>38664</v>
      </c>
      <c r="J33" s="114" t="s">
        <v>171</v>
      </c>
      <c r="K33" s="190">
        <f t="shared" si="1"/>
        <v>38664</v>
      </c>
      <c r="L33" s="229">
        <v>37961</v>
      </c>
      <c r="M33" s="155"/>
      <c r="N33" s="41"/>
    </row>
    <row r="34" spans="8:12" ht="14.25" thickBot="1">
      <c r="H34" s="8"/>
      <c r="I34" s="200">
        <f>SUM(J13-(I24+I25+I26+I27+I28+I29+I30+I31+I32+I33))</f>
        <v>313696</v>
      </c>
      <c r="J34" s="201" t="s">
        <v>101</v>
      </c>
      <c r="K34" s="200">
        <f>SUM(I34)</f>
        <v>313696</v>
      </c>
      <c r="L34" s="200" t="s">
        <v>119</v>
      </c>
    </row>
    <row r="35" spans="8:12" ht="15.75" thickBot="1" thickTop="1">
      <c r="H35" s="8"/>
      <c r="I35" s="179">
        <f>SUM(I24:I34)</f>
        <v>1194603</v>
      </c>
      <c r="J35" s="224" t="s">
        <v>9</v>
      </c>
      <c r="K35" s="204">
        <f>SUM(J13)</f>
        <v>1194603</v>
      </c>
      <c r="L35" s="228">
        <v>1177281</v>
      </c>
    </row>
    <row r="36" ht="14.25" thickTop="1"/>
    <row r="37" spans="9:11" ht="13.5">
      <c r="I37" s="43" t="s">
        <v>221</v>
      </c>
      <c r="J37" s="43"/>
      <c r="K37" s="43" t="s">
        <v>221</v>
      </c>
    </row>
    <row r="38" spans="9:11" ht="13.5">
      <c r="I38" s="202">
        <f>SUM(L3)</f>
        <v>245395</v>
      </c>
      <c r="J38" s="44" t="s">
        <v>117</v>
      </c>
      <c r="K38" s="202">
        <f>SUM(I38)</f>
        <v>245395</v>
      </c>
    </row>
    <row r="39" spans="9:11" ht="13.5">
      <c r="I39" s="202">
        <f aca="true" t="shared" si="2" ref="I39:I47">SUM(L4)</f>
        <v>88596</v>
      </c>
      <c r="J39" s="44" t="s">
        <v>172</v>
      </c>
      <c r="K39" s="202">
        <f aca="true" t="shared" si="3" ref="K39:K47">SUM(I39)</f>
        <v>88596</v>
      </c>
    </row>
    <row r="40" spans="9:11" ht="13.5">
      <c r="I40" s="202">
        <f t="shared" si="2"/>
        <v>97934</v>
      </c>
      <c r="J40" s="44" t="s">
        <v>170</v>
      </c>
      <c r="K40" s="202">
        <f t="shared" si="3"/>
        <v>97934</v>
      </c>
    </row>
    <row r="41" spans="9:11" ht="13.5">
      <c r="I41" s="202">
        <f t="shared" si="2"/>
        <v>86489</v>
      </c>
      <c r="J41" s="44" t="s">
        <v>167</v>
      </c>
      <c r="K41" s="202">
        <f t="shared" si="3"/>
        <v>86489</v>
      </c>
    </row>
    <row r="42" spans="9:11" ht="13.5">
      <c r="I42" s="202">
        <f t="shared" si="2"/>
        <v>63805</v>
      </c>
      <c r="J42" s="44" t="s">
        <v>120</v>
      </c>
      <c r="K42" s="202">
        <f t="shared" si="3"/>
        <v>63805</v>
      </c>
    </row>
    <row r="43" spans="9:11" ht="13.5">
      <c r="I43" s="202">
        <f>SUM(L8)</f>
        <v>50849</v>
      </c>
      <c r="J43" s="44" t="s">
        <v>169</v>
      </c>
      <c r="K43" s="202">
        <f t="shared" si="3"/>
        <v>50849</v>
      </c>
    </row>
    <row r="44" spans="9:11" ht="13.5">
      <c r="I44" s="202">
        <f t="shared" si="2"/>
        <v>53034</v>
      </c>
      <c r="J44" s="44" t="s">
        <v>185</v>
      </c>
      <c r="K44" s="202">
        <f t="shared" si="3"/>
        <v>53034</v>
      </c>
    </row>
    <row r="45" spans="9:11" ht="13.5">
      <c r="I45" s="202">
        <f>SUM(L10)</f>
        <v>38494</v>
      </c>
      <c r="J45" s="5" t="s">
        <v>177</v>
      </c>
      <c r="K45" s="202">
        <f t="shared" si="3"/>
        <v>38494</v>
      </c>
    </row>
    <row r="46" spans="9:13" ht="13.5">
      <c r="I46" s="202">
        <f t="shared" si="2"/>
        <v>37098</v>
      </c>
      <c r="J46" s="114" t="s">
        <v>181</v>
      </c>
      <c r="K46" s="202">
        <f t="shared" si="3"/>
        <v>37098</v>
      </c>
      <c r="M46" s="8"/>
    </row>
    <row r="47" spans="9:13" ht="14.25" thickBot="1">
      <c r="I47" s="202">
        <f t="shared" si="2"/>
        <v>51263</v>
      </c>
      <c r="J47" s="114" t="s">
        <v>171</v>
      </c>
      <c r="K47" s="202">
        <f t="shared" si="3"/>
        <v>51263</v>
      </c>
      <c r="M47" s="8"/>
    </row>
    <row r="48" spans="9:11" ht="15" thickBot="1" thickTop="1">
      <c r="I48" s="176">
        <f>SUM(L13-(I38+I39+I40+I41+I42+I43+I44+I45+I46+I47))</f>
        <v>330941</v>
      </c>
      <c r="J48" s="114" t="s">
        <v>181</v>
      </c>
      <c r="K48" s="177">
        <f>SUM(I48)</f>
        <v>330941</v>
      </c>
    </row>
    <row r="49" spans="9:12" ht="15" thickBot="1" thickTop="1">
      <c r="I49" s="425">
        <f>SUM(I38:I48)</f>
        <v>1143898</v>
      </c>
      <c r="J49" s="178"/>
      <c r="K49" s="206">
        <f>SUM(L13)</f>
        <v>1143898</v>
      </c>
      <c r="L49" s="8"/>
    </row>
    <row r="50" ht="15" thickBot="1" thickTop="1"/>
    <row r="51" spans="1:9" ht="13.5">
      <c r="A51" s="44" t="s">
        <v>61</v>
      </c>
      <c r="B51" s="30" t="s">
        <v>62</v>
      </c>
      <c r="C51" s="85" t="s">
        <v>209</v>
      </c>
      <c r="D51" s="85" t="s">
        <v>195</v>
      </c>
      <c r="E51" s="30" t="s">
        <v>55</v>
      </c>
      <c r="F51" s="30" t="s">
        <v>63</v>
      </c>
      <c r="G51" s="30" t="s">
        <v>111</v>
      </c>
      <c r="I51" s="8"/>
    </row>
    <row r="52" spans="1:11" ht="13.5">
      <c r="A52" s="30">
        <v>1</v>
      </c>
      <c r="B52" s="44" t="s">
        <v>117</v>
      </c>
      <c r="C52" s="6">
        <f aca="true" t="shared" si="4" ref="C52:C61">SUM(J3)</f>
        <v>243466</v>
      </c>
      <c r="D52" s="6">
        <f aca="true" t="shared" si="5" ref="D52:D61">SUM(I38)</f>
        <v>245395</v>
      </c>
      <c r="E52" s="45">
        <f aca="true" t="shared" si="6" ref="E52:E61">SUM(K24/L24*100)</f>
        <v>105.35366560793445</v>
      </c>
      <c r="F52" s="45">
        <f aca="true" t="shared" si="7" ref="F52:F62">SUM(C52/D52*100)</f>
        <v>99.21392041402638</v>
      </c>
      <c r="G52" s="44"/>
      <c r="I52" s="8"/>
      <c r="K52" s="8"/>
    </row>
    <row r="53" spans="1:9" ht="13.5">
      <c r="A53" s="30">
        <v>2</v>
      </c>
      <c r="B53" s="44" t="s">
        <v>172</v>
      </c>
      <c r="C53" s="6">
        <f t="shared" si="4"/>
        <v>121470</v>
      </c>
      <c r="D53" s="6">
        <f t="shared" si="5"/>
        <v>88596</v>
      </c>
      <c r="E53" s="45">
        <f t="shared" si="6"/>
        <v>99.15918367346939</v>
      </c>
      <c r="F53" s="45">
        <f t="shared" si="7"/>
        <v>137.10551266422863</v>
      </c>
      <c r="G53" s="44"/>
      <c r="I53" s="8"/>
    </row>
    <row r="54" spans="1:9" ht="13.5">
      <c r="A54" s="30">
        <v>3</v>
      </c>
      <c r="B54" s="44" t="s">
        <v>170</v>
      </c>
      <c r="C54" s="6">
        <f t="shared" si="4"/>
        <v>117629</v>
      </c>
      <c r="D54" s="6">
        <f t="shared" si="5"/>
        <v>97934</v>
      </c>
      <c r="E54" s="45">
        <f t="shared" si="6"/>
        <v>114.64814814814814</v>
      </c>
      <c r="F54" s="45">
        <f t="shared" si="7"/>
        <v>120.110482569894</v>
      </c>
      <c r="G54" s="44"/>
      <c r="I54" s="8"/>
    </row>
    <row r="55" spans="1:7" ht="13.5">
      <c r="A55" s="30">
        <v>4</v>
      </c>
      <c r="B55" s="44" t="s">
        <v>167</v>
      </c>
      <c r="C55" s="6">
        <f t="shared" si="4"/>
        <v>79774</v>
      </c>
      <c r="D55" s="6">
        <f t="shared" si="5"/>
        <v>86489</v>
      </c>
      <c r="E55" s="45">
        <f t="shared" si="6"/>
        <v>98.84886559359627</v>
      </c>
      <c r="F55" s="45">
        <f t="shared" si="7"/>
        <v>92.23600689104973</v>
      </c>
      <c r="G55" s="44"/>
    </row>
    <row r="56" spans="1:7" ht="13.5">
      <c r="A56" s="30">
        <v>5</v>
      </c>
      <c r="B56" s="44" t="s">
        <v>120</v>
      </c>
      <c r="C56" s="6">
        <f t="shared" si="4"/>
        <v>70976</v>
      </c>
      <c r="D56" s="6">
        <f t="shared" si="5"/>
        <v>63805</v>
      </c>
      <c r="E56" s="45">
        <f t="shared" si="6"/>
        <v>98.78495177385906</v>
      </c>
      <c r="F56" s="45">
        <f t="shared" si="7"/>
        <v>111.23893111825092</v>
      </c>
      <c r="G56" s="44"/>
    </row>
    <row r="57" spans="1:7" ht="13.5">
      <c r="A57" s="30">
        <v>6</v>
      </c>
      <c r="B57" s="44" t="s">
        <v>169</v>
      </c>
      <c r="C57" s="6">
        <f t="shared" si="4"/>
        <v>65084</v>
      </c>
      <c r="D57" s="6">
        <f t="shared" si="5"/>
        <v>50849</v>
      </c>
      <c r="E57" s="45">
        <f t="shared" si="6"/>
        <v>107.32495630091357</v>
      </c>
      <c r="F57" s="45">
        <f t="shared" si="7"/>
        <v>127.99465082892485</v>
      </c>
      <c r="G57" s="44"/>
    </row>
    <row r="58" spans="1:7" ht="13.5">
      <c r="A58" s="30">
        <v>7</v>
      </c>
      <c r="B58" s="44" t="s">
        <v>185</v>
      </c>
      <c r="C58" s="6">
        <f t="shared" si="4"/>
        <v>53899</v>
      </c>
      <c r="D58" s="6">
        <f t="shared" si="5"/>
        <v>53034</v>
      </c>
      <c r="E58" s="45">
        <f t="shared" si="6"/>
        <v>101.60037700282751</v>
      </c>
      <c r="F58" s="45">
        <f t="shared" si="7"/>
        <v>101.63102915111062</v>
      </c>
      <c r="G58" s="44"/>
    </row>
    <row r="59" spans="1:7" ht="13.5">
      <c r="A59" s="30">
        <v>8</v>
      </c>
      <c r="B59" s="5" t="s">
        <v>177</v>
      </c>
      <c r="C59" s="6">
        <f t="shared" si="4"/>
        <v>48969</v>
      </c>
      <c r="D59" s="6">
        <f t="shared" si="5"/>
        <v>38494</v>
      </c>
      <c r="E59" s="45">
        <f t="shared" si="6"/>
        <v>102.48634394424563</v>
      </c>
      <c r="F59" s="45">
        <f t="shared" si="7"/>
        <v>127.21203304411077</v>
      </c>
      <c r="G59" s="44"/>
    </row>
    <row r="60" spans="1:7" ht="13.5">
      <c r="A60" s="30">
        <v>9</v>
      </c>
      <c r="B60" s="114" t="s">
        <v>181</v>
      </c>
      <c r="C60" s="6">
        <f t="shared" si="4"/>
        <v>40976</v>
      </c>
      <c r="D60" s="6">
        <f t="shared" si="5"/>
        <v>37098</v>
      </c>
      <c r="E60" s="45">
        <f t="shared" si="6"/>
        <v>100.864</v>
      </c>
      <c r="F60" s="45">
        <f t="shared" si="7"/>
        <v>110.45339371394685</v>
      </c>
      <c r="G60" s="44"/>
    </row>
    <row r="61" spans="1:7" ht="14.25" thickBot="1">
      <c r="A61" s="119">
        <v>10</v>
      </c>
      <c r="B61" s="114" t="s">
        <v>171</v>
      </c>
      <c r="C61" s="123">
        <f t="shared" si="4"/>
        <v>38664</v>
      </c>
      <c r="D61" s="123">
        <f t="shared" si="5"/>
        <v>51263</v>
      </c>
      <c r="E61" s="113">
        <f t="shared" si="6"/>
        <v>101.85190063486209</v>
      </c>
      <c r="F61" s="113">
        <f t="shared" si="7"/>
        <v>75.42281957747304</v>
      </c>
      <c r="G61" s="114"/>
    </row>
    <row r="62" spans="1:7" ht="14.25" thickTop="1">
      <c r="A62" s="222"/>
      <c r="B62" s="186" t="s">
        <v>110</v>
      </c>
      <c r="C62" s="223">
        <v>1195857</v>
      </c>
      <c r="D62" s="223">
        <f>SUM(L13)</f>
        <v>1143898</v>
      </c>
      <c r="E62" s="225">
        <f>SUM(C62/L35)*100</f>
        <v>101.57787308212738</v>
      </c>
      <c r="F62" s="225">
        <f t="shared" si="7"/>
        <v>104.54227562247682</v>
      </c>
      <c r="G62" s="237">
        <v>68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2008-08-04T07:19:09Z</cp:lastPrinted>
  <dcterms:created xsi:type="dcterms:W3CDTF">2004-08-12T01:21:30Z</dcterms:created>
  <dcterms:modified xsi:type="dcterms:W3CDTF">2008-08-08T00:04:42Z</dcterms:modified>
  <cp:category/>
  <cp:version/>
  <cp:contentType/>
  <cp:contentStatus/>
</cp:coreProperties>
</file>