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<sst xmlns="http://schemas.openxmlformats.org/spreadsheetml/2006/main" count="1216" uniqueCount="241">
  <si>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</si>
  <si>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</si>
  <si>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</si>
  <si>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</si>
  <si>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</si>
  <si>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</si>
  <si>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</si>
  <si>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</si>
  <si>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</si>
  <si>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</si>
  <si>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</si>
  <si>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</si>
  <si>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</si>
  <si>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</si>
  <si>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</si>
  <si>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</si>
  <si>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</si>
  <si>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</si>
  <si>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</si>
  <si>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</si>
  <si>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</si>
  <si>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</si>
  <si>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</si>
  <si>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</si>
  <si>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</si>
  <si>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</si>
  <si>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</si>
  <si>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</si>
  <si>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</si>
  <si>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</si>
  <si>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</si>
  <si>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</si>
  <si>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</si>
  <si>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</si>
  <si>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</si>
  <si>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</si>
  <si>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</si>
  <si>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</si>
  <si>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</si>
  <si>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</si>
  <si>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</si>
  <si>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</si>
  <si>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</si>
  <si>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</si>
  <si>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</si>
  <si>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</si>
  <si>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</si>
  <si>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</si>
  <si>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</si>
  <si>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</si>
  <si>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</si>
  <si>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</si>
  <si>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</si>
  <si>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</si>
  <si>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</si>
  <si>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</si>
  <si>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</si>
  <si>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</si>
  <si>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</si>
  <si>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</si>
  <si>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</si>
  <si>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</si>
  <si>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</si>
  <si>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</si>
  <si>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</si>
  <si>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</si>
  <si>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</si>
  <si>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</si>
  <si>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</si>
  <si>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</si>
  <si>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</si>
  <si>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</si>
  <si>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</si>
  <si>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</si>
  <si>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</si>
  <si>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</si>
  <si>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</si>
  <si>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</si>
  <si>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</si>
  <si>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</si>
  <si>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</si>
  <si>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</si>
  <si>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</si>
  <si>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</si>
  <si>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</si>
  <si>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</si>
  <si>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</si>
  <si>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</si>
  <si>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</si>
  <si>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</si>
  <si>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</si>
  <si>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</si>
  <si>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</si>
  <si>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</si>
  <si>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</si>
  <si>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</si>
  <si>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</si>
  <si>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</si>
  <si>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</si>
  <si>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</si>
  <si>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</si>
  <si>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</si>
  <si>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</si>
  <si>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</si>
  <si>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</si>
  <si>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</si>
  <si>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</si>
  <si>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</si>
  <si>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</si>
  <si>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</si>
  <si>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</si>
  <si>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</si>
  <si>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</si>
  <si>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</si>
  <si>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</si>
  <si>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</si>
  <si>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</si>
  <si>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</si>
  <si>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</si>
  <si>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</si>
  <si>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</si>
  <si>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</si>
  <si>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</si>
  <si>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</si>
  <si>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</si>
  <si>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</si>
  <si>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</si>
  <si>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</si>
  <si>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</si>
  <si>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</si>
  <si>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</si>
  <si>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</si>
  <si>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</si>
  <si>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</si>
  <si>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</si>
  <si>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</si>
  <si>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</si>
  <si>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</si>
  <si>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</si>
  <si>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</si>
  <si>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</si>
  <si>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</si>
  <si>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</si>
  <si>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</si>
  <si>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</si>
  <si>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</si>
  <si>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</si>
  <si>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</si>
  <si>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</si>
  <si>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</si>
  <si>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</si>
  <si>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</si>
  <si>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</si>
  <si>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</si>
  <si>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</si>
  <si>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</si>
  <si>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</si>
  <si>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</si>
  <si>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</si>
  <si>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</si>
  <si>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</si>
  <si>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</si>
  <si>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</si>
  <si>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</si>
  <si>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</si>
  <si>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</si>
  <si>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</si>
  <si>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</si>
  <si>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</si>
  <si>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</si>
  <si>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</si>
  <si>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</si>
  <si>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</si>
  <si>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</si>
  <si>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</si>
  <si>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</si>
  <si>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</si>
  <si>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</si>
  <si>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</si>
  <si>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</si>
  <si>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</si>
  <si>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</si>
  <si>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</si>
  <si>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</si>
  <si>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</si>
  <si>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</si>
  <si>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</si>
  <si>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</si>
  <si>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</si>
  <si>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</si>
  <si>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</si>
  <si>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</si>
  <si>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</si>
  <si>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</si>
  <si>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</si>
  <si>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</si>
  <si>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</si>
  <si>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</si>
  <si>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</si>
  <si>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</si>
  <si>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</si>
  <si>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</si>
  <si>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</si>
  <si>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</si>
  <si>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</si>
  <si>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</si>
  <si>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</si>
  <si>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</si>
  <si>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</si>
  <si>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</si>
  <si>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</si>
  <si>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</si>
  <si>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</si>
  <si>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</si>
  <si>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</si>
  <si>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</si>
  <si>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</si>
  <si>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</si>
  <si>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</si>
  <si>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</si>
  <si>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</si>
  <si>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</si>
  <si>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</si>
  <si>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</si>
  <si>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</si>
  <si>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</si>
  <si>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</si>
  <si>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</si>
  <si>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</si>
  <si>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</si>
  <si>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</si>
  <si>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缶詰・びん詰</t>
  </si>
  <si>
    <t>（平成20年5月分倉庫統計）</t>
  </si>
  <si>
    <t>平成20年5月</t>
  </si>
  <si>
    <t>3，973　㎡</t>
  </si>
  <si>
    <r>
      <t>152，856 m</t>
    </r>
    <r>
      <rPr>
        <sz val="8"/>
        <rFont val="ＭＳ Ｐゴシック"/>
        <family val="3"/>
      </rPr>
      <t>3</t>
    </r>
  </si>
  <si>
    <t>6，091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</si>
  <si>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</si>
  <si>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</si>
  <si>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その他の糸</t>
  </si>
  <si>
    <t>　　　　　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</si>
</sst>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.25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5" xfId="16" applyBorder="1" applyAlignment="1">
      <alignment/>
    </xf>
    <xf numFmtId="38" fontId="0" fillId="0" borderId="39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Fill="1" applyBorder="1" applyAlignment="1">
      <alignment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38" fontId="0" fillId="0" borderId="12" xfId="16" applyFont="1" applyBorder="1" applyAlignment="1">
      <alignment/>
    </xf>
    <xf numFmtId="38" fontId="0" fillId="0" borderId="16" xfId="16" applyFont="1" applyFill="1" applyBorder="1" applyAlignment="1">
      <alignment/>
    </xf>
    <xf numFmtId="0" fontId="0" fillId="0" borderId="2" xfId="0" applyFont="1" applyFill="1" applyBorder="1" applyAlignment="1">
      <alignment/>
    </xf>
    <xf numFmtId="178" fontId="0" fillId="0" borderId="1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375"/>
          <c:w val="1"/>
          <c:h val="0.85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601486"/>
        <c:axId val="5413375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48720376"/>
        <c:axId val="35830201"/>
      </c:lineChart>
      <c:catAx>
        <c:axId val="4872037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0201"/>
        <c:crossesAt val="100"/>
        <c:auto val="1"/>
        <c:lblOffset val="100"/>
        <c:noMultiLvlLbl val="0"/>
      </c:catAx>
      <c:valAx>
        <c:axId val="35830201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20376"/>
        <c:crossesAt val="1"/>
        <c:crossBetween val="between"/>
        <c:dispUnits/>
        <c:majorUnit val="10"/>
        <c:minorUnit val="2"/>
      </c:valAx>
      <c:catAx>
        <c:axId val="601486"/>
        <c:scaling>
          <c:orientation val="minMax"/>
        </c:scaling>
        <c:axPos val="b"/>
        <c:delete val="1"/>
        <c:majorTickMark val="in"/>
        <c:minorTickMark val="none"/>
        <c:tickLblPos val="nextTo"/>
        <c:crossAx val="5413375"/>
        <c:crosses val="autoZero"/>
        <c:auto val="1"/>
        <c:lblOffset val="100"/>
        <c:noMultiLvlLbl val="0"/>
      </c:catAx>
      <c:valAx>
        <c:axId val="5413375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486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東部支部平成20年5月入庫高上位１０品目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15858196"/>
        <c:axId val="8506037"/>
      </c:barChart>
      <c:catAx>
        <c:axId val="15858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6037"/>
        <c:crosses val="autoZero"/>
        <c:auto val="1"/>
        <c:lblOffset val="100"/>
        <c:noMultiLvlLbl val="0"/>
      </c:catAx>
      <c:valAx>
        <c:axId val="8506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58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75"/>
          <c:y val="0.175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445470"/>
        <c:axId val="17900367"/>
      </c:barChart>
      <c:catAx>
        <c:axId val="9445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00367"/>
        <c:crosses val="autoZero"/>
        <c:auto val="1"/>
        <c:lblOffset val="100"/>
        <c:noMultiLvlLbl val="0"/>
      </c:catAx>
      <c:valAx>
        <c:axId val="17900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45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清水支部平成20年5月入庫高上位１０品目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麦</c:v>
                </c:pt>
                <c:pt idx="3">
                  <c:v>雑穀</c:v>
                </c:pt>
                <c:pt idx="4">
                  <c:v>鉄鋼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39398</c:v>
                </c:pt>
                <c:pt idx="1">
                  <c:v>25667</c:v>
                </c:pt>
                <c:pt idx="2">
                  <c:v>20360</c:v>
                </c:pt>
                <c:pt idx="3">
                  <c:v>18900</c:v>
                </c:pt>
                <c:pt idx="4">
                  <c:v>16380</c:v>
                </c:pt>
                <c:pt idx="5">
                  <c:v>15059</c:v>
                </c:pt>
                <c:pt idx="6">
                  <c:v>11203</c:v>
                </c:pt>
                <c:pt idx="7">
                  <c:v>10965</c:v>
                </c:pt>
                <c:pt idx="8">
                  <c:v>10864</c:v>
                </c:pt>
                <c:pt idx="9">
                  <c:v>10835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麦</c:v>
                </c:pt>
                <c:pt idx="3">
                  <c:v>雑穀</c:v>
                </c:pt>
                <c:pt idx="4">
                  <c:v>鉄鋼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37342</c:v>
                </c:pt>
                <c:pt idx="1">
                  <c:v>29933</c:v>
                </c:pt>
                <c:pt idx="2">
                  <c:v>13873</c:v>
                </c:pt>
                <c:pt idx="3">
                  <c:v>31126</c:v>
                </c:pt>
                <c:pt idx="4">
                  <c:v>16051</c:v>
                </c:pt>
                <c:pt idx="5">
                  <c:v>11445</c:v>
                </c:pt>
                <c:pt idx="6">
                  <c:v>9871</c:v>
                </c:pt>
                <c:pt idx="7">
                  <c:v>7513</c:v>
                </c:pt>
                <c:pt idx="8">
                  <c:v>13764</c:v>
                </c:pt>
                <c:pt idx="9">
                  <c:v>10934</c:v>
                </c:pt>
              </c:numCache>
            </c:numRef>
          </c:val>
        </c:ser>
        <c:axId val="26885576"/>
        <c:axId val="40643593"/>
      </c:barChart>
      <c:catAx>
        <c:axId val="26885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3593"/>
        <c:crosses val="autoZero"/>
        <c:auto val="1"/>
        <c:lblOffset val="100"/>
        <c:noMultiLvlLbl val="0"/>
      </c:catAx>
      <c:valAx>
        <c:axId val="40643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5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133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248018"/>
        <c:axId val="3796707"/>
      </c:barChart>
      <c:catAx>
        <c:axId val="3024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6707"/>
        <c:crosses val="autoZero"/>
        <c:auto val="1"/>
        <c:lblOffset val="100"/>
        <c:noMultiLvlLbl val="0"/>
      </c:catAx>
      <c:valAx>
        <c:axId val="3796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石油製品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73045</c:v>
                </c:pt>
                <c:pt idx="1">
                  <c:v>16240</c:v>
                </c:pt>
                <c:pt idx="2">
                  <c:v>10832</c:v>
                </c:pt>
                <c:pt idx="3">
                  <c:v>6731</c:v>
                </c:pt>
                <c:pt idx="4">
                  <c:v>6392</c:v>
                </c:pt>
                <c:pt idx="5">
                  <c:v>4042</c:v>
                </c:pt>
                <c:pt idx="6">
                  <c:v>3664</c:v>
                </c:pt>
                <c:pt idx="7">
                  <c:v>2444</c:v>
                </c:pt>
                <c:pt idx="8">
                  <c:v>2068</c:v>
                </c:pt>
                <c:pt idx="9">
                  <c:v>2056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石油製品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71821</c:v>
                </c:pt>
                <c:pt idx="1">
                  <c:v>15814</c:v>
                </c:pt>
                <c:pt idx="2">
                  <c:v>16896</c:v>
                </c:pt>
                <c:pt idx="3">
                  <c:v>5112</c:v>
                </c:pt>
                <c:pt idx="4">
                  <c:v>8281</c:v>
                </c:pt>
                <c:pt idx="5">
                  <c:v>5614</c:v>
                </c:pt>
                <c:pt idx="6">
                  <c:v>2923</c:v>
                </c:pt>
                <c:pt idx="7">
                  <c:v>147</c:v>
                </c:pt>
                <c:pt idx="8">
                  <c:v>2195</c:v>
                </c:pt>
                <c:pt idx="9">
                  <c:v>1816</c:v>
                </c:pt>
              </c:numCache>
            </c:numRef>
          </c:val>
        </c:ser>
        <c:axId val="34170364"/>
        <c:axId val="39097821"/>
      </c:barChart>
      <c:catAx>
        <c:axId val="34170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97821"/>
        <c:crosses val="autoZero"/>
        <c:auto val="1"/>
        <c:lblOffset val="100"/>
        <c:noMultiLvlLbl val="0"/>
      </c:catAx>
      <c:valAx>
        <c:axId val="39097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0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25"/>
          <c:y val="0.269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西部支部平成20年5月入庫高上位１０品目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336070"/>
        <c:axId val="12806903"/>
      </c:barChart>
      <c:catAx>
        <c:axId val="16336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6903"/>
        <c:crosses val="autoZero"/>
        <c:auto val="1"/>
        <c:lblOffset val="100"/>
        <c:noMultiLvlLbl val="0"/>
      </c:catAx>
      <c:valAx>
        <c:axId val="12806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231094</c:v>
                </c:pt>
                <c:pt idx="1">
                  <c:v>122500</c:v>
                </c:pt>
                <c:pt idx="2">
                  <c:v>102600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47781</c:v>
                </c:pt>
                <c:pt idx="8">
                  <c:v>41969</c:v>
                </c:pt>
                <c:pt idx="9">
                  <c:v>40625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238009</c:v>
                </c:pt>
                <c:pt idx="1">
                  <c:v>89246</c:v>
                </c:pt>
                <c:pt idx="2">
                  <c:v>94731</c:v>
                </c:pt>
                <c:pt idx="3">
                  <c:v>84779</c:v>
                </c:pt>
                <c:pt idx="4">
                  <c:v>61984</c:v>
                </c:pt>
                <c:pt idx="5">
                  <c:v>52973</c:v>
                </c:pt>
                <c:pt idx="6">
                  <c:v>48908</c:v>
                </c:pt>
                <c:pt idx="7">
                  <c:v>35022</c:v>
                </c:pt>
                <c:pt idx="8">
                  <c:v>40025</c:v>
                </c:pt>
                <c:pt idx="9">
                  <c:v>34986</c:v>
                </c:pt>
              </c:numCache>
            </c:numRef>
          </c:val>
        </c:ser>
        <c:axId val="48153264"/>
        <c:axId val="30726193"/>
      </c:barChart>
      <c:catAx>
        <c:axId val="48153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26193"/>
        <c:crosses val="autoZero"/>
        <c:auto val="1"/>
        <c:lblOffset val="100"/>
        <c:noMultiLvlLbl val="0"/>
      </c:catAx>
      <c:valAx>
        <c:axId val="30726193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3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5"/>
          <c:y val="0.1642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平成１9年5月保管残高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缶詰・びん詰</c:v>
                  </c:pt>
                </c:lvl>
                <c:lvl>
                  <c:pt idx="0">
                    <c:v>238,009</c:v>
                  </c:pt>
                  <c:pt idx="1">
                    <c:v>89,246</c:v>
                  </c:pt>
                  <c:pt idx="2">
                    <c:v>94,731</c:v>
                  </c:pt>
                  <c:pt idx="3">
                    <c:v>84,779</c:v>
                  </c:pt>
                  <c:pt idx="4">
                    <c:v>61,984</c:v>
                  </c:pt>
                  <c:pt idx="5">
                    <c:v>52,973</c:v>
                  </c:pt>
                  <c:pt idx="6">
                    <c:v>48,908</c:v>
                  </c:pt>
                  <c:pt idx="7">
                    <c:v>35,022</c:v>
                  </c:pt>
                  <c:pt idx="8">
                    <c:v>40,025</c:v>
                  </c:pt>
                  <c:pt idx="9">
                    <c:v>34,986</c:v>
                  </c:pt>
                  <c:pt idx="10">
                    <c:v>347,310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238009</c:v>
                </c:pt>
                <c:pt idx="1">
                  <c:v>89246</c:v>
                </c:pt>
                <c:pt idx="2">
                  <c:v>94731</c:v>
                </c:pt>
                <c:pt idx="3">
                  <c:v>84779</c:v>
                </c:pt>
                <c:pt idx="4">
                  <c:v>61984</c:v>
                </c:pt>
                <c:pt idx="5">
                  <c:v>52973</c:v>
                </c:pt>
                <c:pt idx="6">
                  <c:v>48908</c:v>
                </c:pt>
                <c:pt idx="7">
                  <c:v>35022</c:v>
                </c:pt>
                <c:pt idx="8">
                  <c:v>40025</c:v>
                </c:pt>
                <c:pt idx="9">
                  <c:v>34986</c:v>
                </c:pt>
                <c:pt idx="10">
                  <c:v>347310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平成20年5月保管残高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231,094</c:v>
                  </c:pt>
                  <c:pt idx="1">
                    <c:v>122,500</c:v>
                  </c:pt>
                  <c:pt idx="2">
                    <c:v>102,600</c:v>
                  </c:pt>
                  <c:pt idx="3">
                    <c:v>80,703</c:v>
                  </c:pt>
                  <c:pt idx="4">
                    <c:v>71,849</c:v>
                  </c:pt>
                  <c:pt idx="5">
                    <c:v>60,642</c:v>
                  </c:pt>
                  <c:pt idx="6">
                    <c:v>53,050</c:v>
                  </c:pt>
                  <c:pt idx="7">
                    <c:v>47,781</c:v>
                  </c:pt>
                  <c:pt idx="8">
                    <c:v>41,969</c:v>
                  </c:pt>
                  <c:pt idx="9">
                    <c:v>40,625</c:v>
                  </c:pt>
                  <c:pt idx="10">
                    <c:v>324,468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231094</c:v>
                </c:pt>
                <c:pt idx="1">
                  <c:v>122500</c:v>
                </c:pt>
                <c:pt idx="2">
                  <c:v>102600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47781</c:v>
                </c:pt>
                <c:pt idx="8">
                  <c:v>41969</c:v>
                </c:pt>
                <c:pt idx="9">
                  <c:v>40625</c:v>
                </c:pt>
                <c:pt idx="10">
                  <c:v>324468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28741</c:v>
                </c:pt>
                <c:pt idx="1">
                  <c:v>15422</c:v>
                </c:pt>
                <c:pt idx="2">
                  <c:v>9617</c:v>
                </c:pt>
                <c:pt idx="3">
                  <c:v>6471</c:v>
                </c:pt>
                <c:pt idx="4">
                  <c:v>6292</c:v>
                </c:pt>
                <c:pt idx="5">
                  <c:v>5292</c:v>
                </c:pt>
                <c:pt idx="6">
                  <c:v>5151</c:v>
                </c:pt>
                <c:pt idx="7">
                  <c:v>4086</c:v>
                </c:pt>
                <c:pt idx="8">
                  <c:v>4053</c:v>
                </c:pt>
                <c:pt idx="9">
                  <c:v>3603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23783</c:v>
                </c:pt>
                <c:pt idx="1">
                  <c:v>11362</c:v>
                </c:pt>
                <c:pt idx="2">
                  <c:v>12994</c:v>
                </c:pt>
                <c:pt idx="3">
                  <c:v>6324</c:v>
                </c:pt>
                <c:pt idx="4">
                  <c:v>4604</c:v>
                </c:pt>
                <c:pt idx="5">
                  <c:v>1954</c:v>
                </c:pt>
                <c:pt idx="6">
                  <c:v>3464</c:v>
                </c:pt>
                <c:pt idx="7">
                  <c:v>3634</c:v>
                </c:pt>
                <c:pt idx="8">
                  <c:v>3614</c:v>
                </c:pt>
                <c:pt idx="9">
                  <c:v>5772</c:v>
                </c:pt>
              </c:numCache>
            </c:numRef>
          </c:val>
        </c:ser>
        <c:axId val="8100282"/>
        <c:axId val="5793675"/>
      </c:barChart>
      <c:catAx>
        <c:axId val="8100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675"/>
        <c:crosses val="autoZero"/>
        <c:auto val="1"/>
        <c:lblOffset val="100"/>
        <c:noMultiLvlLbl val="0"/>
      </c:catAx>
      <c:valAx>
        <c:axId val="5793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0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富士支部平成20年5月保管残高上位１０品目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143076"/>
        <c:axId val="66634501"/>
      </c:bar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34501"/>
        <c:crosses val="autoZero"/>
        <c:auto val="1"/>
        <c:lblOffset val="100"/>
        <c:noMultiLvlLbl val="0"/>
      </c:catAx>
      <c:valAx>
        <c:axId val="66634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3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清水支部平成20年5月保管残高上位１０品目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58003</c:v>
                </c:pt>
                <c:pt idx="1">
                  <c:v>37172</c:v>
                </c:pt>
                <c:pt idx="2">
                  <c:v>36931</c:v>
                </c:pt>
                <c:pt idx="3">
                  <c:v>30124</c:v>
                </c:pt>
                <c:pt idx="4">
                  <c:v>29530</c:v>
                </c:pt>
                <c:pt idx="5">
                  <c:v>27797</c:v>
                </c:pt>
                <c:pt idx="6">
                  <c:v>25636</c:v>
                </c:pt>
                <c:pt idx="7">
                  <c:v>19522</c:v>
                </c:pt>
                <c:pt idx="8">
                  <c:v>17001</c:v>
                </c:pt>
                <c:pt idx="9">
                  <c:v>15347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52204</c:v>
                </c:pt>
                <c:pt idx="1">
                  <c:v>45396</c:v>
                </c:pt>
                <c:pt idx="2">
                  <c:v>32305</c:v>
                </c:pt>
                <c:pt idx="3">
                  <c:v>35999</c:v>
                </c:pt>
                <c:pt idx="4">
                  <c:v>35475</c:v>
                </c:pt>
                <c:pt idx="5">
                  <c:v>25443</c:v>
                </c:pt>
                <c:pt idx="6">
                  <c:v>19683</c:v>
                </c:pt>
                <c:pt idx="7">
                  <c:v>16935</c:v>
                </c:pt>
                <c:pt idx="8">
                  <c:v>18235</c:v>
                </c:pt>
                <c:pt idx="9">
                  <c:v>9221</c:v>
                </c:pt>
              </c:numCache>
            </c:numRef>
          </c:val>
        </c:ser>
        <c:axId val="62839598"/>
        <c:axId val="28685471"/>
      </c:barChart>
      <c:catAx>
        <c:axId val="62839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5471"/>
        <c:crosses val="autoZero"/>
        <c:auto val="1"/>
        <c:lblOffset val="100"/>
        <c:noMultiLvlLbl val="0"/>
      </c:catAx>
      <c:valAx>
        <c:axId val="28685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9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'10・清水、静岡'!$C$54:$C$63</c:f>
              <c:numCache>
                <c:ptCount val="10"/>
                <c:pt idx="0">
                  <c:v>18154</c:v>
                </c:pt>
                <c:pt idx="1">
                  <c:v>7502</c:v>
                </c:pt>
                <c:pt idx="2">
                  <c:v>2866</c:v>
                </c:pt>
                <c:pt idx="3">
                  <c:v>2692</c:v>
                </c:pt>
                <c:pt idx="4">
                  <c:v>1724</c:v>
                </c:pt>
                <c:pt idx="5">
                  <c:v>1617</c:v>
                </c:pt>
                <c:pt idx="6">
                  <c:v>1350</c:v>
                </c:pt>
                <c:pt idx="7">
                  <c:v>1014</c:v>
                </c:pt>
                <c:pt idx="8">
                  <c:v>656</c:v>
                </c:pt>
                <c:pt idx="9">
                  <c:v>448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'10・清水、静岡'!$D$54:$D$63</c:f>
              <c:numCache>
                <c:ptCount val="10"/>
                <c:pt idx="0">
                  <c:v>18722</c:v>
                </c:pt>
                <c:pt idx="1">
                  <c:v>5754</c:v>
                </c:pt>
                <c:pt idx="2">
                  <c:v>3790</c:v>
                </c:pt>
                <c:pt idx="3">
                  <c:v>2542</c:v>
                </c:pt>
                <c:pt idx="4">
                  <c:v>1721</c:v>
                </c:pt>
                <c:pt idx="5">
                  <c:v>1481</c:v>
                </c:pt>
                <c:pt idx="6">
                  <c:v>1932</c:v>
                </c:pt>
                <c:pt idx="7">
                  <c:v>1253</c:v>
                </c:pt>
                <c:pt idx="8">
                  <c:v>1485</c:v>
                </c:pt>
                <c:pt idx="9">
                  <c:v>406</c:v>
                </c:pt>
              </c:numCache>
            </c:numRef>
          </c:val>
        </c:ser>
        <c:axId val="56842648"/>
        <c:axId val="41821785"/>
      </c:barChart>
      <c:catAx>
        <c:axId val="56842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1785"/>
        <c:crosses val="autoZero"/>
        <c:auto val="1"/>
        <c:lblOffset val="100"/>
        <c:noMultiLvlLbl val="0"/>
      </c:catAx>
      <c:valAx>
        <c:axId val="41821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2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75"/>
          <c:y val="0.167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44453</c:v>
                </c:pt>
                <c:pt idx="1">
                  <c:v>15764</c:v>
                </c:pt>
                <c:pt idx="2">
                  <c:v>9394</c:v>
                </c:pt>
                <c:pt idx="3">
                  <c:v>7960</c:v>
                </c:pt>
                <c:pt idx="4">
                  <c:v>6697</c:v>
                </c:pt>
                <c:pt idx="5">
                  <c:v>6650</c:v>
                </c:pt>
                <c:pt idx="6">
                  <c:v>6295</c:v>
                </c:pt>
                <c:pt idx="7">
                  <c:v>6011</c:v>
                </c:pt>
                <c:pt idx="8">
                  <c:v>4217</c:v>
                </c:pt>
                <c:pt idx="9">
                  <c:v>3391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44423</c:v>
                </c:pt>
                <c:pt idx="1">
                  <c:v>16698</c:v>
                </c:pt>
                <c:pt idx="2">
                  <c:v>8505</c:v>
                </c:pt>
                <c:pt idx="3">
                  <c:v>7875</c:v>
                </c:pt>
                <c:pt idx="4">
                  <c:v>5749</c:v>
                </c:pt>
                <c:pt idx="5">
                  <c:v>8801</c:v>
                </c:pt>
                <c:pt idx="6">
                  <c:v>4143</c:v>
                </c:pt>
                <c:pt idx="7">
                  <c:v>5952</c:v>
                </c:pt>
                <c:pt idx="8">
                  <c:v>5199</c:v>
                </c:pt>
                <c:pt idx="9">
                  <c:v>2417</c:v>
                </c:pt>
              </c:numCache>
            </c:numRef>
          </c:val>
        </c:ser>
        <c:axId val="40851746"/>
        <c:axId val="32121395"/>
      </c:barChart>
      <c:catAx>
        <c:axId val="4085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21395"/>
        <c:crosses val="autoZero"/>
        <c:auto val="1"/>
        <c:lblOffset val="100"/>
        <c:noMultiLvlLbl val="0"/>
      </c:catAx>
      <c:valAx>
        <c:axId val="32121395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1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657100"/>
        <c:axId val="51696173"/>
      </c:barChart>
      <c:catAx>
        <c:axId val="20657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6173"/>
        <c:crosses val="autoZero"/>
        <c:auto val="1"/>
        <c:lblOffset val="100"/>
        <c:noMultiLvlLbl val="0"/>
      </c:catAx>
      <c:valAx>
        <c:axId val="51696173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7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</c:numCache>
            </c:numRef>
          </c:val>
          <c:smooth val="0"/>
        </c:ser>
        <c:marker val="1"/>
        <c:axId val="62612374"/>
        <c:axId val="26640455"/>
      </c:lineChart>
      <c:catAx>
        <c:axId val="626123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0455"/>
        <c:crosses val="autoZero"/>
        <c:auto val="1"/>
        <c:lblOffset val="100"/>
        <c:noMultiLvlLbl val="0"/>
      </c:catAx>
      <c:valAx>
        <c:axId val="2664045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123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</c:numCache>
            </c:numRef>
          </c:val>
          <c:smooth val="0"/>
        </c:ser>
        <c:marker val="1"/>
        <c:axId val="38437504"/>
        <c:axId val="10393217"/>
      </c:lineChart>
      <c:catAx>
        <c:axId val="3843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93217"/>
        <c:crosses val="autoZero"/>
        <c:auto val="1"/>
        <c:lblOffset val="100"/>
        <c:noMultiLvlLbl val="0"/>
      </c:catAx>
      <c:valAx>
        <c:axId val="10393217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375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430090"/>
        <c:axId val="36544219"/>
      </c:lineChart>
      <c:catAx>
        <c:axId val="264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4219"/>
        <c:crosses val="autoZero"/>
        <c:auto val="1"/>
        <c:lblOffset val="100"/>
        <c:noMultiLvlLbl val="0"/>
      </c:catAx>
      <c:valAx>
        <c:axId val="36544219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00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</c:numCache>
            </c:numRef>
          </c:val>
          <c:smooth val="0"/>
        </c:ser>
        <c:marker val="1"/>
        <c:axId val="60462516"/>
        <c:axId val="7291733"/>
      </c:lineChart>
      <c:catAx>
        <c:axId val="604625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1733"/>
        <c:crosses val="autoZero"/>
        <c:auto val="1"/>
        <c:lblOffset val="100"/>
        <c:noMultiLvlLbl val="0"/>
      </c:catAx>
      <c:valAx>
        <c:axId val="729173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625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</c:numCache>
            </c:numRef>
          </c:val>
          <c:smooth val="0"/>
        </c:ser>
        <c:marker val="1"/>
        <c:axId val="65625598"/>
        <c:axId val="53759471"/>
      </c:lineChart>
      <c:catAx>
        <c:axId val="656255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9471"/>
        <c:crosses val="autoZero"/>
        <c:auto val="1"/>
        <c:lblOffset val="100"/>
        <c:noMultiLvlLbl val="0"/>
      </c:catAx>
      <c:valAx>
        <c:axId val="5375947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255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平成２０年5月倉庫使用状況(1～3類）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4036354"/>
        <c:axId val="16565139"/>
      </c:bar3DChart>
      <c:catAx>
        <c:axId val="540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5139"/>
        <c:crosses val="autoZero"/>
        <c:auto val="1"/>
        <c:lblOffset val="100"/>
        <c:noMultiLvlLbl val="0"/>
      </c:catAx>
      <c:valAx>
        <c:axId val="165651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36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073192"/>
        <c:axId val="59549865"/>
      </c:lineChart>
      <c:catAx>
        <c:axId val="140731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49865"/>
        <c:crosses val="autoZero"/>
        <c:auto val="1"/>
        <c:lblOffset val="100"/>
        <c:noMultiLvlLbl val="0"/>
      </c:catAx>
      <c:valAx>
        <c:axId val="5954986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31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</c:numCache>
            </c:numRef>
          </c:val>
          <c:smooth val="0"/>
        </c:ser>
        <c:axId val="66186738"/>
        <c:axId val="58809731"/>
      </c:lineChart>
      <c:catAx>
        <c:axId val="661867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09731"/>
        <c:crosses val="autoZero"/>
        <c:auto val="1"/>
        <c:lblOffset val="100"/>
        <c:noMultiLvlLbl val="0"/>
      </c:catAx>
      <c:valAx>
        <c:axId val="5880973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867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59525532"/>
        <c:axId val="65967741"/>
      </c:lineChart>
      <c:catAx>
        <c:axId val="595255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67741"/>
        <c:crosses val="autoZero"/>
        <c:auto val="1"/>
        <c:lblOffset val="100"/>
        <c:noMultiLvlLbl val="0"/>
      </c:catAx>
      <c:valAx>
        <c:axId val="65967741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255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55.9</c:v>
                </c:pt>
                <c:pt idx="1">
                  <c:v>54.1</c:v>
                </c:pt>
                <c:pt idx="2">
                  <c:v>66.1</c:v>
                </c:pt>
                <c:pt idx="3">
                  <c:v>64.6</c:v>
                </c:pt>
                <c:pt idx="4">
                  <c:v>61.8</c:v>
                </c:pt>
                <c:pt idx="5">
                  <c:v>62.8</c:v>
                </c:pt>
                <c:pt idx="6">
                  <c:v>64.1</c:v>
                </c:pt>
                <c:pt idx="7">
                  <c:v>62</c:v>
                </c:pt>
                <c:pt idx="8">
                  <c:v>58.1</c:v>
                </c:pt>
                <c:pt idx="9">
                  <c:v>56.3</c:v>
                </c:pt>
                <c:pt idx="10">
                  <c:v>59.1</c:v>
                </c:pt>
                <c:pt idx="11">
                  <c:v>61.9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  <c:pt idx="4">
                  <c:v>54.6</c:v>
                </c:pt>
              </c:numCache>
            </c:numRef>
          </c:val>
          <c:smooth val="0"/>
        </c:ser>
        <c:axId val="56838758"/>
        <c:axId val="41786775"/>
      </c:lineChart>
      <c:catAx>
        <c:axId val="568387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6775"/>
        <c:crosses val="autoZero"/>
        <c:auto val="1"/>
        <c:lblOffset val="100"/>
        <c:noMultiLvlLbl val="0"/>
      </c:catAx>
      <c:valAx>
        <c:axId val="4178677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387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</c:numCache>
            </c:numRef>
          </c:val>
          <c:smooth val="0"/>
        </c:ser>
        <c:marker val="1"/>
        <c:axId val="40536656"/>
        <c:axId val="29285585"/>
      </c:lineChart>
      <c:catAx>
        <c:axId val="405366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5585"/>
        <c:crosses val="autoZero"/>
        <c:auto val="1"/>
        <c:lblOffset val="100"/>
        <c:noMultiLvlLbl val="0"/>
      </c:catAx>
      <c:valAx>
        <c:axId val="29285585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366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</c:numCache>
            </c:numRef>
          </c:val>
          <c:smooth val="0"/>
        </c:ser>
        <c:marker val="1"/>
        <c:axId val="62243674"/>
        <c:axId val="23322155"/>
      </c:lineChart>
      <c:catAx>
        <c:axId val="62243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2155"/>
        <c:crosses val="autoZero"/>
        <c:auto val="1"/>
        <c:lblOffset val="100"/>
        <c:noMultiLvlLbl val="0"/>
      </c:catAx>
      <c:valAx>
        <c:axId val="23322155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436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6373"/>
        <c:crosses val="autoZero"/>
        <c:auto val="1"/>
        <c:lblOffset val="100"/>
        <c:noMultiLvlLbl val="0"/>
      </c:catAx>
      <c:valAx>
        <c:axId val="10046373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28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</c:numCache>
            </c:numRef>
          </c:val>
          <c:smooth val="0"/>
        </c:ser>
        <c:marker val="1"/>
        <c:axId val="23308494"/>
        <c:axId val="8449855"/>
      </c:lineChart>
      <c:catAx>
        <c:axId val="233084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49855"/>
        <c:crosses val="autoZero"/>
        <c:auto val="1"/>
        <c:lblOffset val="100"/>
        <c:noMultiLvlLbl val="0"/>
      </c:catAx>
      <c:valAx>
        <c:axId val="844985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084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</c:numCache>
            </c:numRef>
          </c:val>
          <c:smooth val="0"/>
        </c:ser>
        <c:marker val="1"/>
        <c:axId val="8939832"/>
        <c:axId val="13349625"/>
      </c:lineChart>
      <c:catAx>
        <c:axId val="89398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983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77811"/>
        <c:crosses val="autoZero"/>
        <c:auto val="1"/>
        <c:lblOffset val="100"/>
        <c:noMultiLvlLbl val="0"/>
      </c:catAx>
      <c:valAx>
        <c:axId val="7577811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77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14868524"/>
        <c:axId val="66707853"/>
      </c:lineChart>
      <c:catAx>
        <c:axId val="14868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7853"/>
        <c:crosses val="autoZero"/>
        <c:auto val="1"/>
        <c:lblOffset val="100"/>
        <c:noMultiLvlLbl val="0"/>
      </c:catAx>
      <c:valAx>
        <c:axId val="66707853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5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</c:numCache>
            </c:numRef>
          </c:val>
          <c:smooth val="0"/>
        </c:ser>
        <c:marker val="1"/>
        <c:axId val="1091436"/>
        <c:axId val="9822925"/>
      </c:lineChart>
      <c:catAx>
        <c:axId val="1091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143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</c:numCache>
            </c:numRef>
          </c:val>
          <c:smooth val="0"/>
        </c:ser>
        <c:marker val="1"/>
        <c:axId val="21297462"/>
        <c:axId val="57459431"/>
      </c:lineChart>
      <c:catAx>
        <c:axId val="212974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74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372832"/>
        <c:axId val="23702305"/>
      </c:lineChart>
      <c:catAx>
        <c:axId val="473728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728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63499766"/>
        <c:axId val="34626983"/>
      </c:lineChart>
      <c:catAx>
        <c:axId val="6349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6983"/>
        <c:crosses val="autoZero"/>
        <c:auto val="1"/>
        <c:lblOffset val="100"/>
        <c:noMultiLvlLbl val="0"/>
      </c:catAx>
      <c:valAx>
        <c:axId val="34626983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97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207392"/>
        <c:axId val="53322209"/>
      </c:lineChart>
      <c:catAx>
        <c:axId val="43207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2209"/>
        <c:crosses val="autoZero"/>
        <c:auto val="1"/>
        <c:lblOffset val="100"/>
        <c:noMultiLvlLbl val="0"/>
      </c:catAx>
      <c:valAx>
        <c:axId val="53322209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73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10137834"/>
        <c:axId val="24131643"/>
      </c:barChart>
      <c:catAx>
        <c:axId val="10137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31643"/>
        <c:crosses val="autoZero"/>
        <c:auto val="1"/>
        <c:lblOffset val="100"/>
        <c:noMultiLvlLbl val="0"/>
      </c:catAx>
      <c:valAx>
        <c:axId val="24131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7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5"/>
          <c:y val="0.145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平成20年5月入庫高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平成19年5月入庫高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793,371トン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863,644トン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</cdr:y>
    </cdr:from>
    <cdr:to>
      <cdr:x>0.92925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0.07875</cdr:x>
      <cdr:y>1</cdr:y>
    </cdr:from>
    <cdr:to>
      <cdr:x>0.1155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400425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0.006</cdr:y>
    </cdr:from>
    <cdr:to>
      <cdr:x>0.91475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0.00875</cdr:y>
    </cdr:from>
    <cdr:to>
      <cdr:x>0.90275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0.74325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0.7515</cdr:x>
      <cdr:y>0.0555</cdr:y>
    </cdr:from>
    <cdr:to>
      <cdr:x>0.9065</cdr:x>
      <cdr:y>0.1265</cdr:y>
    </cdr:to>
    <cdr:sp>
      <cdr:nvSpPr>
        <cdr:cNvPr id="2" name="TextBox 3"/>
        <cdr:cNvSpPr txBox="1">
          <a:spLocks noChangeArrowheads="1"/>
        </cdr:cNvSpPr>
      </cdr:nvSpPr>
      <cdr:spPr>
        <a:xfrm>
          <a:off x="7448550" y="314325"/>
          <a:ext cx="1533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0.5095</cdr:x>
      <cdr:y>0.218</cdr:y>
    </cdr:from>
    <cdr:to>
      <cdr:x>0.8035</cdr:x>
      <cdr:y>0.341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247775"/>
          <a:ext cx="29146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0.5105</cdr:x>
      <cdr:y>0.79</cdr:y>
    </cdr:from>
    <cdr:to>
      <cdr:x>0.81</cdr:x>
      <cdr:y>0.844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4543425"/>
          <a:ext cx="29718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0.89725</cdr:x>
      <cdr:y>0.0555</cdr:y>
    </cdr:from>
    <cdr:to>
      <cdr:x>0.99975</cdr:x>
      <cdr:y>0.12575</cdr:y>
    </cdr:to>
    <cdr:sp>
      <cdr:nvSpPr>
        <cdr:cNvPr id="5" name="TextBox 7"/>
        <cdr:cNvSpPr txBox="1">
          <a:spLocks noChangeArrowheads="1"/>
        </cdr:cNvSpPr>
      </cdr:nvSpPr>
      <cdr:spPr>
        <a:xfrm>
          <a:off x="8896350" y="314325"/>
          <a:ext cx="1019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1，127，973トン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1，177，281トン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0.76575</cdr:x>
      <cdr:y>0</cdr:y>
    </cdr:from>
    <cdr:to>
      <cdr:x>0.91775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0.8075</cdr:x>
      <cdr:y>0.028</cdr:y>
    </cdr:from>
    <cdr:to>
      <cdr:x>1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067425" y="76200"/>
          <a:ext cx="146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0.39075</cdr:x>
      <cdr:y>0.39825</cdr:y>
    </cdr:from>
    <cdr:to>
      <cdr:x>0.467</cdr:x>
      <cdr:y>0.4735</cdr:y>
    </cdr:to>
    <cdr:sp>
      <cdr:nvSpPr>
        <cdr:cNvPr id="2" name="TextBox 7"/>
        <cdr:cNvSpPr txBox="1">
          <a:spLocks noChangeArrowheads="1"/>
        </cdr:cNvSpPr>
      </cdr:nvSpPr>
      <cdr:spPr>
        <a:xfrm>
          <a:off x="2933700" y="1104900"/>
          <a:ext cx="57150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0.92425</cdr:x>
      <cdr:y>0.5525</cdr:y>
    </cdr:from>
    <cdr:to>
      <cdr:x>0.99925</cdr:x>
      <cdr:y>0.7965</cdr:y>
    </cdr:to>
    <cdr:sp>
      <cdr:nvSpPr>
        <cdr:cNvPr id="3" name="TextBox 8"/>
        <cdr:cNvSpPr txBox="1">
          <a:spLocks noChangeArrowheads="1"/>
        </cdr:cNvSpPr>
      </cdr:nvSpPr>
      <cdr:spPr>
        <a:xfrm>
          <a:off x="6953250" y="1533525"/>
          <a:ext cx="561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0.008</cdr:y>
    </cdr:from>
    <cdr:to>
      <cdr:x>0.97675</cdr:x>
      <cdr:y>0.1045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9050"/>
          <a:ext cx="1285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0.3875</cdr:x>
      <cdr:y>0.53975</cdr:y>
    </cdr:from>
    <cdr:to>
      <cdr:x>0.461</cdr:x>
      <cdr:y>0.629</cdr:y>
    </cdr:to>
    <cdr:sp>
      <cdr:nvSpPr>
        <cdr:cNvPr id="2" name="TextBox 7"/>
        <cdr:cNvSpPr txBox="1">
          <a:spLocks noChangeArrowheads="1"/>
        </cdr:cNvSpPr>
      </cdr:nvSpPr>
      <cdr:spPr>
        <a:xfrm>
          <a:off x="2914650" y="1333500"/>
          <a:ext cx="55245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0.906</cdr:x>
      <cdr:y>0.5615</cdr:y>
    </cdr:from>
    <cdr:to>
      <cdr:x>0.99825</cdr:x>
      <cdr:y>0.8375</cdr:y>
    </cdr:to>
    <cdr:sp>
      <cdr:nvSpPr>
        <cdr:cNvPr id="3" name="TextBox 8"/>
        <cdr:cNvSpPr txBox="1">
          <a:spLocks noChangeArrowheads="1"/>
        </cdr:cNvSpPr>
      </cdr:nvSpPr>
      <cdr:spPr>
        <a:xfrm>
          <a:off x="6810375" y="1390650"/>
          <a:ext cx="6953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</cdr:y>
    </cdr:from>
    <cdr:to>
      <cdr:x>0.998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0"/>
          <a:ext cx="1114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0.413</cdr:x>
      <cdr:y>0.5405</cdr:y>
    </cdr:from>
    <cdr:to>
      <cdr:x>0.4885</cdr:x>
      <cdr:y>0.636</cdr:y>
    </cdr:to>
    <cdr:sp>
      <cdr:nvSpPr>
        <cdr:cNvPr id="2" name="TextBox 7"/>
        <cdr:cNvSpPr txBox="1">
          <a:spLocks noChangeArrowheads="1"/>
        </cdr:cNvSpPr>
      </cdr:nvSpPr>
      <cdr:spPr>
        <a:xfrm>
          <a:off x="3114675" y="1533525"/>
          <a:ext cx="57150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0.90725</cdr:x>
      <cdr:y>0.44575</cdr:y>
    </cdr:from>
    <cdr:to>
      <cdr:x>1</cdr:x>
      <cdr:y>0.67775</cdr:y>
    </cdr:to>
    <cdr:sp>
      <cdr:nvSpPr>
        <cdr:cNvPr id="3" name="TextBox 8"/>
        <cdr:cNvSpPr txBox="1">
          <a:spLocks noChangeArrowheads="1"/>
        </cdr:cNvSpPr>
      </cdr:nvSpPr>
      <cdr:spPr>
        <a:xfrm>
          <a:off x="6838950" y="1266825"/>
          <a:ext cx="6953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0.3935</cdr:x>
      <cdr:y>0.57325</cdr:y>
    </cdr:from>
    <cdr:to>
      <cdr:x>0.472</cdr:x>
      <cdr:y>0.6535</cdr:y>
    </cdr:to>
    <cdr:sp>
      <cdr:nvSpPr>
        <cdr:cNvPr id="2" name="TextBox 8"/>
        <cdr:cNvSpPr txBox="1">
          <a:spLocks noChangeArrowheads="1"/>
        </cdr:cNvSpPr>
      </cdr:nvSpPr>
      <cdr:spPr>
        <a:xfrm>
          <a:off x="2952750" y="1647825"/>
          <a:ext cx="590550" cy="22860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0.8105</cdr:x>
      <cdr:y>0.01375</cdr:y>
    </cdr:from>
    <cdr:to>
      <cdr:x>1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086475" y="38100"/>
          <a:ext cx="1428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0.89825</cdr:x>
      <cdr:y>0.54925</cdr:y>
    </cdr:from>
    <cdr:to>
      <cdr:x>0.99975</cdr:x>
      <cdr:y>0.7675</cdr:y>
    </cdr:to>
    <cdr:sp>
      <cdr:nvSpPr>
        <cdr:cNvPr id="4" name="TextBox 10"/>
        <cdr:cNvSpPr txBox="1">
          <a:spLocks noChangeArrowheads="1"/>
        </cdr:cNvSpPr>
      </cdr:nvSpPr>
      <cdr:spPr>
        <a:xfrm>
          <a:off x="6743700" y="1571625"/>
          <a:ext cx="7620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0.99025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219825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0.5185</cdr:y>
    </cdr:from>
    <cdr:to>
      <cdr:x>0.478</cdr:x>
      <cdr:y>0.6255</cdr:y>
    </cdr:to>
    <cdr:sp>
      <cdr:nvSpPr>
        <cdr:cNvPr id="7" name="TextBox 12"/>
        <cdr:cNvSpPr txBox="1">
          <a:spLocks noChangeArrowheads="1"/>
        </cdr:cNvSpPr>
      </cdr:nvSpPr>
      <cdr:spPr>
        <a:xfrm>
          <a:off x="2952750" y="1371600"/>
          <a:ext cx="638175" cy="28575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0.92425</cdr:x>
      <cdr:y>0.51925</cdr:y>
    </cdr:from>
    <cdr:to>
      <cdr:x>0.99025</cdr:x>
      <cdr:y>0.80725</cdr:y>
    </cdr:to>
    <cdr:sp>
      <cdr:nvSpPr>
        <cdr:cNvPr id="8" name="TextBox 15"/>
        <cdr:cNvSpPr txBox="1">
          <a:spLocks noChangeArrowheads="1"/>
        </cdr:cNvSpPr>
      </cdr:nvSpPr>
      <cdr:spPr>
        <a:xfrm>
          <a:off x="6962775" y="1371600"/>
          <a:ext cx="4953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２,０９０,９１０㎡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平成20年5月所管面積（1～3類）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0.95325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143750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0.4045</cdr:x>
      <cdr:y>0.64475</cdr:y>
    </cdr:from>
    <cdr:to>
      <cdr:x>0.485</cdr:x>
      <cdr:y>0.75375</cdr:y>
    </cdr:to>
    <cdr:sp>
      <cdr:nvSpPr>
        <cdr:cNvPr id="3" name="TextBox 8"/>
        <cdr:cNvSpPr txBox="1">
          <a:spLocks noChangeArrowheads="1"/>
        </cdr:cNvSpPr>
      </cdr:nvSpPr>
      <cdr:spPr>
        <a:xfrm>
          <a:off x="3028950" y="1800225"/>
          <a:ext cx="600075" cy="3048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0.84825</cdr:x>
      <cdr:y>0.00375</cdr:y>
    </cdr:from>
    <cdr:to>
      <cdr:x>1</cdr:x>
      <cdr:y>0.08025</cdr:y>
    </cdr:to>
    <cdr:sp>
      <cdr:nvSpPr>
        <cdr:cNvPr id="4" name="TextBox 11"/>
        <cdr:cNvSpPr txBox="1">
          <a:spLocks noChangeArrowheads="1"/>
        </cdr:cNvSpPr>
      </cdr:nvSpPr>
      <cdr:spPr>
        <a:xfrm>
          <a:off x="6353175" y="9525"/>
          <a:ext cx="1133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0.90875</cdr:x>
      <cdr:y>0.5725</cdr:y>
    </cdr:from>
    <cdr:to>
      <cdr:x>0.999</cdr:x>
      <cdr:y>0.867</cdr:y>
    </cdr:to>
    <cdr:sp>
      <cdr:nvSpPr>
        <cdr:cNvPr id="5" name="TextBox 12"/>
        <cdr:cNvSpPr txBox="1">
          <a:spLocks noChangeArrowheads="1"/>
        </cdr:cNvSpPr>
      </cdr:nvSpPr>
      <cdr:spPr>
        <a:xfrm>
          <a:off x="6810375" y="1600200"/>
          <a:ext cx="67627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0.007</cdr:y>
    </cdr:from>
    <cdr:to>
      <cdr:x>0.97125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172200" y="19050"/>
          <a:ext cx="1200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0.3835</cdr:x>
      <cdr:y>0.64025</cdr:y>
    </cdr:from>
    <cdr:to>
      <cdr:x>0.4625</cdr:x>
      <cdr:y>0.74</cdr:y>
    </cdr:to>
    <cdr:sp>
      <cdr:nvSpPr>
        <cdr:cNvPr id="6" name="TextBox 12"/>
        <cdr:cNvSpPr txBox="1">
          <a:spLocks noChangeArrowheads="1"/>
        </cdr:cNvSpPr>
      </cdr:nvSpPr>
      <cdr:spPr>
        <a:xfrm>
          <a:off x="2914650" y="1743075"/>
          <a:ext cx="6000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0.9105</cdr:x>
      <cdr:y>0.55725</cdr:y>
    </cdr:from>
    <cdr:to>
      <cdr:x>0.98025</cdr:x>
      <cdr:y>0.81525</cdr:y>
    </cdr:to>
    <cdr:sp>
      <cdr:nvSpPr>
        <cdr:cNvPr id="7" name="TextBox 13"/>
        <cdr:cNvSpPr txBox="1">
          <a:spLocks noChangeArrowheads="1"/>
        </cdr:cNvSpPr>
      </cdr:nvSpPr>
      <cdr:spPr>
        <a:xfrm>
          <a:off x="6915150" y="1514475"/>
          <a:ext cx="5334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0.82925</cdr:x>
      <cdr:y>0.011</cdr:y>
    </cdr:from>
    <cdr:to>
      <cdr:x>0.99775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296025" y="28575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0.38525</cdr:x>
      <cdr:y>0.49275</cdr:y>
    </cdr:from>
    <cdr:to>
      <cdr:x>0.47425</cdr:x>
      <cdr:y>0.612</cdr:y>
    </cdr:to>
    <cdr:sp>
      <cdr:nvSpPr>
        <cdr:cNvPr id="9" name="TextBox 15"/>
        <cdr:cNvSpPr txBox="1">
          <a:spLocks noChangeArrowheads="1"/>
        </cdr:cNvSpPr>
      </cdr:nvSpPr>
      <cdr:spPr>
        <a:xfrm>
          <a:off x="2924175" y="1323975"/>
          <a:ext cx="67627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0.91525</cdr:x>
      <cdr:y>0.492</cdr:y>
    </cdr:from>
    <cdr:to>
      <cdr:x>0.99975</cdr:x>
      <cdr:y>0.76975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53250" y="1323975"/>
          <a:ext cx="6381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1</cdr:y>
    </cdr:from>
    <cdr:to>
      <cdr:x>0.96075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666750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0.38725</cdr:x>
      <cdr:y>0.6355</cdr:y>
    </cdr:from>
    <cdr:to>
      <cdr:x>0.47475</cdr:x>
      <cdr:y>0.728</cdr:y>
    </cdr:to>
    <cdr:sp>
      <cdr:nvSpPr>
        <cdr:cNvPr id="7" name="TextBox 13"/>
        <cdr:cNvSpPr txBox="1">
          <a:spLocks noChangeArrowheads="1"/>
        </cdr:cNvSpPr>
      </cdr:nvSpPr>
      <cdr:spPr>
        <a:xfrm>
          <a:off x="2943225" y="1743075"/>
          <a:ext cx="666750" cy="2571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0.80725</cdr:x>
      <cdr:y>0.025</cdr:y>
    </cdr:from>
    <cdr:to>
      <cdr:x>0.98575</cdr:x>
      <cdr:y>0.0965</cdr:y>
    </cdr:to>
    <cdr:sp>
      <cdr:nvSpPr>
        <cdr:cNvPr id="8" name="TextBox 14"/>
        <cdr:cNvSpPr txBox="1">
          <a:spLocks noChangeArrowheads="1"/>
        </cdr:cNvSpPr>
      </cdr:nvSpPr>
      <cdr:spPr>
        <a:xfrm>
          <a:off x="6134100" y="66675"/>
          <a:ext cx="1362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0.9085</cdr:x>
      <cdr:y>0.6325</cdr:y>
    </cdr:from>
    <cdr:to>
      <cdr:x>0.99675</cdr:x>
      <cdr:y>0.85475</cdr:y>
    </cdr:to>
    <cdr:sp>
      <cdr:nvSpPr>
        <cdr:cNvPr id="9" name="TextBox 15"/>
        <cdr:cNvSpPr txBox="1">
          <a:spLocks noChangeArrowheads="1"/>
        </cdr:cNvSpPr>
      </cdr:nvSpPr>
      <cdr:spPr>
        <a:xfrm>
          <a:off x="6905625" y="1733550"/>
          <a:ext cx="6762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0.94825</cdr:x>
      <cdr:y>1</cdr:y>
    </cdr:from>
    <cdr:to>
      <cdr:x>0.95825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5327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0.01475</cdr:y>
    </cdr:from>
    <cdr:to>
      <cdr:x>0.974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143625" y="38100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0.379</cdr:x>
      <cdr:y>0.449</cdr:y>
    </cdr:from>
    <cdr:to>
      <cdr:x>0.457</cdr:x>
      <cdr:y>0.53725</cdr:y>
    </cdr:to>
    <cdr:sp>
      <cdr:nvSpPr>
        <cdr:cNvPr id="9" name="TextBox 15"/>
        <cdr:cNvSpPr txBox="1">
          <a:spLocks noChangeArrowheads="1"/>
        </cdr:cNvSpPr>
      </cdr:nvSpPr>
      <cdr:spPr>
        <a:xfrm>
          <a:off x="2857500" y="1209675"/>
          <a:ext cx="5905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0.9165</cdr:x>
      <cdr:y>0.64375</cdr:y>
    </cdr:from>
    <cdr:to>
      <cdr:x>0.98525</cdr:x>
      <cdr:y>0.87225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05625" y="1733550"/>
          <a:ext cx="5143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0.96075</cdr:x>
      <cdr:y>1</cdr:y>
    </cdr:from>
    <cdr:to>
      <cdr:x>0.971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2199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0.00725</cdr:y>
    </cdr:from>
    <cdr:to>
      <cdr:x>0.97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19050"/>
          <a:ext cx="1057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0.39325</cdr:x>
      <cdr:y>0.60825</cdr:y>
    </cdr:from>
    <cdr:to>
      <cdr:x>0.475</cdr:x>
      <cdr:y>0.698</cdr:y>
    </cdr:to>
    <cdr:sp>
      <cdr:nvSpPr>
        <cdr:cNvPr id="9" name="TextBox 14"/>
        <cdr:cNvSpPr txBox="1">
          <a:spLocks noChangeArrowheads="1"/>
        </cdr:cNvSpPr>
      </cdr:nvSpPr>
      <cdr:spPr>
        <a:xfrm>
          <a:off x="2952750" y="1628775"/>
          <a:ext cx="619125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0.90425</cdr:x>
      <cdr:y>0.5385</cdr:y>
    </cdr:from>
    <cdr:to>
      <cdr:x>0.9985</cdr:x>
      <cdr:y>0.8055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00850" y="1438275"/>
          <a:ext cx="704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</cdr:x>
      <cdr:y>1</cdr:y>
    </cdr:from>
    <cdr:to>
      <cdr:x>0.97875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0.01075</cdr:y>
    </cdr:from>
    <cdr:to>
      <cdr:x>0.98525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134100" y="28575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0.397</cdr:x>
      <cdr:y>0.3645</cdr:y>
    </cdr:from>
    <cdr:to>
      <cdr:x>0.49025</cdr:x>
      <cdr:y>0.471</cdr:y>
    </cdr:to>
    <cdr:sp>
      <cdr:nvSpPr>
        <cdr:cNvPr id="8" name="TextBox 14"/>
        <cdr:cNvSpPr txBox="1">
          <a:spLocks noChangeArrowheads="1"/>
        </cdr:cNvSpPr>
      </cdr:nvSpPr>
      <cdr:spPr>
        <a:xfrm>
          <a:off x="2990850" y="1009650"/>
          <a:ext cx="704850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0.93125</cdr:x>
      <cdr:y>0.5835</cdr:y>
    </cdr:from>
    <cdr:to>
      <cdr:x>0.99275</cdr:x>
      <cdr:y>0.89425</cdr:y>
    </cdr:to>
    <cdr:sp>
      <cdr:nvSpPr>
        <cdr:cNvPr id="9" name="TextBox 15"/>
        <cdr:cNvSpPr txBox="1">
          <a:spLocks noChangeArrowheads="1"/>
        </cdr:cNvSpPr>
      </cdr:nvSpPr>
      <cdr:spPr>
        <a:xfrm>
          <a:off x="7010400" y="1619250"/>
          <a:ext cx="46672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0.90325</cdr:x>
      <cdr:y>1</cdr:y>
    </cdr:from>
    <cdr:to>
      <cdr:x>0.97575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86752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</cdr:y>
    </cdr:from>
    <cdr:to>
      <cdr:x>0.993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10325" y="0"/>
          <a:ext cx="1143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0.3785</cdr:x>
      <cdr:y>0.44175</cdr:y>
    </cdr:from>
    <cdr:to>
      <cdr:x>0.46125</cdr:x>
      <cdr:y>0.51925</cdr:y>
    </cdr:to>
    <cdr:sp>
      <cdr:nvSpPr>
        <cdr:cNvPr id="9" name="TextBox 15"/>
        <cdr:cNvSpPr txBox="1">
          <a:spLocks noChangeArrowheads="1"/>
        </cdr:cNvSpPr>
      </cdr:nvSpPr>
      <cdr:spPr>
        <a:xfrm>
          <a:off x="2876550" y="1190625"/>
          <a:ext cx="62865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0.90975</cdr:x>
      <cdr:y>0.462</cdr:y>
    </cdr:from>
    <cdr:to>
      <cdr:x>0.993</cdr:x>
      <cdr:y>0.6825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15150" y="1247775"/>
          <a:ext cx="6381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0.9155</cdr:x>
      <cdr:y>1</cdr:y>
    </cdr:from>
    <cdr:to>
      <cdr:x>0.98825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437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0.01775</cdr:y>
    </cdr:from>
    <cdr:to>
      <cdr:x>0.997</cdr:x>
      <cdr:y>0.09725</cdr:y>
    </cdr:to>
    <cdr:sp>
      <cdr:nvSpPr>
        <cdr:cNvPr id="8" name="TextBox 19"/>
        <cdr:cNvSpPr txBox="1">
          <a:spLocks noChangeArrowheads="1"/>
        </cdr:cNvSpPr>
      </cdr:nvSpPr>
      <cdr:spPr>
        <a:xfrm>
          <a:off x="64770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0.384</cdr:x>
      <cdr:y>0.487</cdr:y>
    </cdr:from>
    <cdr:to>
      <cdr:x>0.46175</cdr:x>
      <cdr:y>0.58025</cdr:y>
    </cdr:to>
    <cdr:sp>
      <cdr:nvSpPr>
        <cdr:cNvPr id="9" name="TextBox 20"/>
        <cdr:cNvSpPr txBox="1">
          <a:spLocks noChangeArrowheads="1"/>
        </cdr:cNvSpPr>
      </cdr:nvSpPr>
      <cdr:spPr>
        <a:xfrm>
          <a:off x="2914650" y="1323975"/>
          <a:ext cx="59055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</cdr:x>
      <cdr:y>0.4885</cdr:y>
    </cdr:from>
    <cdr:to>
      <cdr:x>0.997</cdr:x>
      <cdr:y>0.725</cdr:y>
    </cdr:to>
    <cdr:sp>
      <cdr:nvSpPr>
        <cdr:cNvPr id="10" name="TextBox 21"/>
        <cdr:cNvSpPr txBox="1">
          <a:spLocks noChangeArrowheads="1"/>
        </cdr:cNvSpPr>
      </cdr:nvSpPr>
      <cdr:spPr>
        <a:xfrm>
          <a:off x="7029450" y="1323975"/>
          <a:ext cx="5429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0.93425</cdr:x>
      <cdr:y>1</cdr:y>
    </cdr:from>
    <cdr:to>
      <cdr:x>0.94425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0.7485</cdr:y>
    </cdr:from>
    <cdr:to>
      <cdr:x>1</cdr:x>
      <cdr:y>0.81325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095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591300" y="0"/>
          <a:ext cx="1019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0.39675</cdr:x>
      <cdr:y>0.319</cdr:y>
    </cdr:from>
    <cdr:to>
      <cdr:x>0.471</cdr:x>
      <cdr:y>0.41375</cdr:y>
    </cdr:to>
    <cdr:sp>
      <cdr:nvSpPr>
        <cdr:cNvPr id="9" name="TextBox 20"/>
        <cdr:cNvSpPr txBox="1">
          <a:spLocks noChangeArrowheads="1"/>
        </cdr:cNvSpPr>
      </cdr:nvSpPr>
      <cdr:spPr>
        <a:xfrm>
          <a:off x="3019425" y="885825"/>
          <a:ext cx="5619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0.93425</cdr:x>
      <cdr:y>0.31725</cdr:y>
    </cdr:from>
    <cdr:to>
      <cdr:x>0.99925</cdr:x>
      <cdr:y>0.592</cdr:y>
    </cdr:to>
    <cdr:sp>
      <cdr:nvSpPr>
        <cdr:cNvPr id="10" name="TextBox 21"/>
        <cdr:cNvSpPr txBox="1">
          <a:spLocks noChangeArrowheads="1"/>
        </cdr:cNvSpPr>
      </cdr:nvSpPr>
      <cdr:spPr>
        <a:xfrm>
          <a:off x="7105650" y="885825"/>
          <a:ext cx="49530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0.97225</cdr:x>
      <cdr:y>0.328</cdr:y>
    </cdr:from>
    <cdr:to>
      <cdr:x>0.98225</cdr:x>
      <cdr:y>0.39275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0" y="914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78130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0.00325</cdr:y>
    </cdr:from>
    <cdr:to>
      <cdr:x>0.98375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124575" y="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0.38225</cdr:x>
      <cdr:y>0.5055</cdr:y>
    </cdr:from>
    <cdr:to>
      <cdr:x>0.458</cdr:x>
      <cdr:y>0.573</cdr:y>
    </cdr:to>
    <cdr:sp>
      <cdr:nvSpPr>
        <cdr:cNvPr id="9" name="TextBox 14"/>
        <cdr:cNvSpPr txBox="1">
          <a:spLocks noChangeArrowheads="1"/>
        </cdr:cNvSpPr>
      </cdr:nvSpPr>
      <cdr:spPr>
        <a:xfrm>
          <a:off x="2886075" y="1409700"/>
          <a:ext cx="57150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0.9135</cdr:x>
      <cdr:y>0.48475</cdr:y>
    </cdr:from>
    <cdr:to>
      <cdr:x>0.998</cdr:x>
      <cdr:y>0.72325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96100" y="1352550"/>
          <a:ext cx="63817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0.9765</cdr:x>
      <cdr:y>1</cdr:y>
    </cdr:from>
    <cdr:to>
      <cdr:x>0.9865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37235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0.86225</cdr:x>
      <cdr:y>0.01125</cdr:y>
    </cdr:from>
    <cdr:to>
      <cdr:x>1</cdr:x>
      <cdr:y>0.0955</cdr:y>
    </cdr:to>
    <cdr:sp>
      <cdr:nvSpPr>
        <cdr:cNvPr id="7" name="TextBox 7"/>
        <cdr:cNvSpPr txBox="1">
          <a:spLocks noChangeArrowheads="1"/>
        </cdr:cNvSpPr>
      </cdr:nvSpPr>
      <cdr:spPr>
        <a:xfrm>
          <a:off x="6505575" y="28575"/>
          <a:ext cx="1038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0.39675</cdr:x>
      <cdr:y>0.44425</cdr:y>
    </cdr:from>
    <cdr:to>
      <cdr:x>0.47075</cdr:x>
      <cdr:y>0.53225</cdr:y>
    </cdr:to>
    <cdr:sp>
      <cdr:nvSpPr>
        <cdr:cNvPr id="8" name="TextBox 13"/>
        <cdr:cNvSpPr txBox="1">
          <a:spLocks noChangeArrowheads="1"/>
        </cdr:cNvSpPr>
      </cdr:nvSpPr>
      <cdr:spPr>
        <a:xfrm>
          <a:off x="2990850" y="1171575"/>
          <a:ext cx="561975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</cdr:x>
      <cdr:y>0.5315</cdr:y>
    </cdr:from>
    <cdr:to>
      <cdr:x>1</cdr:x>
      <cdr:y>0.76925</cdr:y>
    </cdr:to>
    <cdr:sp>
      <cdr:nvSpPr>
        <cdr:cNvPr id="9" name="TextBox 14"/>
        <cdr:cNvSpPr txBox="1">
          <a:spLocks noChangeArrowheads="1"/>
        </cdr:cNvSpPr>
      </cdr:nvSpPr>
      <cdr:spPr>
        <a:xfrm>
          <a:off x="6848475" y="1409700"/>
          <a:ext cx="7048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0.845</cdr:y>
    </cdr:from>
    <cdr:to>
      <cdr:x>0.95625</cdr:x>
      <cdr:y>0.90925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2381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0.93675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</cdr:y>
    </cdr:from>
    <cdr:to>
      <cdr:x>0.999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515100" y="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0.3845</cdr:x>
      <cdr:y>0.60175</cdr:y>
    </cdr:from>
    <cdr:to>
      <cdr:x>0.46575</cdr:x>
      <cdr:y>0.68125</cdr:y>
    </cdr:to>
    <cdr:sp>
      <cdr:nvSpPr>
        <cdr:cNvPr id="8" name="TextBox 13"/>
        <cdr:cNvSpPr txBox="1">
          <a:spLocks noChangeArrowheads="1"/>
        </cdr:cNvSpPr>
      </cdr:nvSpPr>
      <cdr:spPr>
        <a:xfrm>
          <a:off x="2905125" y="1695450"/>
          <a:ext cx="61912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0.9385</cdr:x>
      <cdr:y>0.25275</cdr:y>
    </cdr:from>
    <cdr:to>
      <cdr:x>0.99975</cdr:x>
      <cdr:y>0.5185</cdr:y>
    </cdr:to>
    <cdr:sp>
      <cdr:nvSpPr>
        <cdr:cNvPr id="9" name="TextBox 14"/>
        <cdr:cNvSpPr txBox="1">
          <a:spLocks noChangeArrowheads="1"/>
        </cdr:cNvSpPr>
      </cdr:nvSpPr>
      <cdr:spPr>
        <a:xfrm>
          <a:off x="7096125" y="704850"/>
          <a:ext cx="46672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77000" y="19050"/>
          <a:ext cx="990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0.396</cdr:x>
      <cdr:y>0.51975</cdr:y>
    </cdr:from>
    <cdr:to>
      <cdr:x>0.47825</cdr:x>
      <cdr:y>0.61</cdr:y>
    </cdr:to>
    <cdr:sp>
      <cdr:nvSpPr>
        <cdr:cNvPr id="2" name="TextBox 9"/>
        <cdr:cNvSpPr txBox="1">
          <a:spLocks noChangeArrowheads="1"/>
        </cdr:cNvSpPr>
      </cdr:nvSpPr>
      <cdr:spPr>
        <a:xfrm>
          <a:off x="2952750" y="1476375"/>
          <a:ext cx="619125" cy="2571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0.915</cdr:x>
      <cdr:y>0.484</cdr:y>
    </cdr:from>
    <cdr:to>
      <cdr:x>0.996</cdr:x>
      <cdr:y>0.79575</cdr:y>
    </cdr:to>
    <cdr:sp>
      <cdr:nvSpPr>
        <cdr:cNvPr id="3" name="TextBox 10"/>
        <cdr:cNvSpPr txBox="1">
          <a:spLocks noChangeArrowheads="1"/>
        </cdr:cNvSpPr>
      </cdr:nvSpPr>
      <cdr:spPr>
        <a:xfrm>
          <a:off x="6838950" y="1381125"/>
          <a:ext cx="609600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62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0.397</cdr:x>
      <cdr:y>0.389</cdr:y>
    </cdr:from>
    <cdr:to>
      <cdr:x>0.4765</cdr:x>
      <cdr:y>0.47375</cdr:y>
    </cdr:to>
    <cdr:sp>
      <cdr:nvSpPr>
        <cdr:cNvPr id="2" name="TextBox 7"/>
        <cdr:cNvSpPr txBox="1">
          <a:spLocks noChangeArrowheads="1"/>
        </cdr:cNvSpPr>
      </cdr:nvSpPr>
      <cdr:spPr>
        <a:xfrm>
          <a:off x="2952750" y="1085850"/>
          <a:ext cx="590550" cy="2381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0.8995</cdr:x>
      <cdr:y>0.48925</cdr:y>
    </cdr:from>
    <cdr:to>
      <cdr:x>0.98825</cdr:x>
      <cdr:y>0.785</cdr:y>
    </cdr:to>
    <cdr:sp>
      <cdr:nvSpPr>
        <cdr:cNvPr id="3" name="TextBox 8"/>
        <cdr:cNvSpPr txBox="1">
          <a:spLocks noChangeArrowheads="1"/>
        </cdr:cNvSpPr>
      </cdr:nvSpPr>
      <cdr:spPr>
        <a:xfrm>
          <a:off x="6705600" y="1371600"/>
          <a:ext cx="65722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0.39925</cdr:x>
      <cdr:y>0.55525</cdr:y>
    </cdr:from>
    <cdr:to>
      <cdr:x>0.49</cdr:x>
      <cdr:y>0.66475</cdr:y>
    </cdr:to>
    <cdr:sp>
      <cdr:nvSpPr>
        <cdr:cNvPr id="2" name="TextBox 7"/>
        <cdr:cNvSpPr txBox="1">
          <a:spLocks noChangeArrowheads="1"/>
        </cdr:cNvSpPr>
      </cdr:nvSpPr>
      <cdr:spPr>
        <a:xfrm>
          <a:off x="2981325" y="1581150"/>
          <a:ext cx="676275" cy="3143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0.922</cdr:x>
      <cdr:y>0.39975</cdr:y>
    </cdr:from>
    <cdr:to>
      <cdr:x>1</cdr:x>
      <cdr:y>0.664</cdr:y>
    </cdr:to>
    <cdr:sp>
      <cdr:nvSpPr>
        <cdr:cNvPr id="3" name="TextBox 8"/>
        <cdr:cNvSpPr txBox="1">
          <a:spLocks noChangeArrowheads="1"/>
        </cdr:cNvSpPr>
      </cdr:nvSpPr>
      <cdr:spPr>
        <a:xfrm>
          <a:off x="6877050" y="1133475"/>
          <a:ext cx="58102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3" customWidth="1"/>
    <col min="2" max="2" width="7.25390625" style="320" customWidth="1"/>
    <col min="3" max="3" width="9.625" style="279" customWidth="1"/>
    <col min="4" max="4" width="9.00390625" style="273" customWidth="1"/>
    <col min="5" max="5" width="20.00390625" style="273" bestFit="1" customWidth="1"/>
    <col min="6" max="6" width="18.625" style="273" customWidth="1"/>
    <col min="7" max="7" width="7.75390625" style="273" customWidth="1"/>
    <col min="8" max="8" width="2.375" style="273" customWidth="1"/>
    <col min="9" max="9" width="7.75390625" style="273" customWidth="1"/>
    <col min="10" max="16384" width="9.00390625" style="273" customWidth="1"/>
  </cols>
  <sheetData>
    <row r="1" spans="1:8" ht="21" customHeight="1">
      <c r="A1" s="269"/>
      <c r="B1" s="299"/>
      <c r="C1" s="271"/>
      <c r="D1" s="270"/>
      <c r="E1" s="270"/>
      <c r="F1" s="270"/>
      <c r="G1" s="270"/>
      <c r="H1" s="272"/>
    </row>
    <row r="2" spans="1:8" ht="24">
      <c r="A2" s="443" t="s">
        <v>149</v>
      </c>
      <c r="B2" s="444"/>
      <c r="C2" s="444"/>
      <c r="D2" s="444"/>
      <c r="E2" s="444"/>
      <c r="F2" s="444"/>
      <c r="G2" s="444"/>
      <c r="H2" s="445"/>
    </row>
    <row r="3" spans="1:8" ht="30" customHeight="1">
      <c r="A3" s="446" t="s">
        <v>232</v>
      </c>
      <c r="B3" s="444"/>
      <c r="C3" s="444"/>
      <c r="D3" s="444"/>
      <c r="E3" s="444"/>
      <c r="F3" s="444"/>
      <c r="G3" s="444"/>
      <c r="H3" s="445"/>
    </row>
    <row r="4" spans="1:8" ht="17.25">
      <c r="A4" s="155"/>
      <c r="B4" s="300"/>
      <c r="C4" s="275"/>
      <c r="D4" s="42"/>
      <c r="E4" s="42"/>
      <c r="F4" s="42"/>
      <c r="G4" s="42"/>
      <c r="H4" s="276"/>
    </row>
    <row r="5" spans="1:8" ht="17.25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27"/>
      <c r="B6" s="329" t="s">
        <v>164</v>
      </c>
      <c r="C6" s="328"/>
      <c r="D6" s="330" t="s">
        <v>165</v>
      </c>
      <c r="E6" s="330"/>
      <c r="F6" s="274"/>
      <c r="G6" s="274"/>
      <c r="H6" s="276"/>
    </row>
    <row r="7" spans="1:8" s="284" customFormat="1" ht="16.5" customHeight="1">
      <c r="A7" s="280"/>
      <c r="B7" s="301">
        <v>1</v>
      </c>
      <c r="C7" s="291"/>
      <c r="D7" s="274" t="s">
        <v>145</v>
      </c>
      <c r="E7" s="274"/>
      <c r="F7" s="274"/>
      <c r="G7" s="282"/>
      <c r="H7" s="283"/>
    </row>
    <row r="8" spans="1:8" s="284" customFormat="1" ht="16.5" customHeight="1">
      <c r="A8" s="280"/>
      <c r="B8" s="302"/>
      <c r="C8" s="291"/>
      <c r="D8" s="274"/>
      <c r="E8" s="274"/>
      <c r="F8" s="274"/>
      <c r="G8" s="274"/>
      <c r="H8" s="283"/>
    </row>
    <row r="9" spans="1:8" s="284" customFormat="1" ht="16.5" customHeight="1">
      <c r="A9" s="280"/>
      <c r="B9" s="303">
        <v>2</v>
      </c>
      <c r="C9" s="291"/>
      <c r="D9" s="274" t="s">
        <v>146</v>
      </c>
      <c r="E9" s="274"/>
      <c r="F9" s="274"/>
      <c r="G9" s="282"/>
      <c r="H9" s="283"/>
    </row>
    <row r="10" spans="1:8" s="284" customFormat="1" ht="16.5" customHeight="1">
      <c r="A10" s="280"/>
      <c r="B10" s="302"/>
      <c r="C10" s="291"/>
      <c r="D10" s="274"/>
      <c r="E10" s="274"/>
      <c r="F10" s="274"/>
      <c r="G10" s="274"/>
      <c r="H10" s="283"/>
    </row>
    <row r="11" spans="1:8" s="284" customFormat="1" ht="16.5" customHeight="1">
      <c r="A11" s="280"/>
      <c r="B11" s="304">
        <v>3</v>
      </c>
      <c r="C11" s="291"/>
      <c r="D11" s="274" t="s">
        <v>147</v>
      </c>
      <c r="E11" s="274"/>
      <c r="F11" s="274"/>
      <c r="G11" s="282"/>
      <c r="H11" s="283"/>
    </row>
    <row r="12" spans="1:8" s="284" customFormat="1" ht="16.5" customHeight="1">
      <c r="A12" s="280"/>
      <c r="B12" s="302"/>
      <c r="C12" s="291"/>
      <c r="D12" s="274"/>
      <c r="E12" s="274"/>
      <c r="F12" s="274"/>
      <c r="G12" s="274"/>
      <c r="H12" s="283"/>
    </row>
    <row r="13" spans="1:8" s="284" customFormat="1" ht="16.5" customHeight="1">
      <c r="A13" s="280"/>
      <c r="B13" s="305">
        <v>4</v>
      </c>
      <c r="C13" s="291"/>
      <c r="D13" s="274" t="s">
        <v>148</v>
      </c>
      <c r="E13" s="274"/>
      <c r="F13" s="274"/>
      <c r="G13" s="282"/>
      <c r="H13" s="283"/>
    </row>
    <row r="14" spans="1:8" s="284" customFormat="1" ht="16.5" customHeight="1">
      <c r="A14" s="280"/>
      <c r="B14" s="302" t="s">
        <v>88</v>
      </c>
      <c r="C14" s="291"/>
      <c r="D14" s="274"/>
      <c r="E14" s="274"/>
      <c r="F14" s="274"/>
      <c r="G14" s="274"/>
      <c r="H14" s="283"/>
    </row>
    <row r="15" spans="1:8" s="284" customFormat="1" ht="16.5" customHeight="1">
      <c r="A15" s="280"/>
      <c r="B15" s="306">
        <v>5</v>
      </c>
      <c r="C15" s="295"/>
      <c r="D15" s="274" t="s">
        <v>151</v>
      </c>
      <c r="E15" s="274"/>
      <c r="F15" s="274"/>
      <c r="G15" s="282"/>
      <c r="H15" s="283"/>
    </row>
    <row r="16" spans="1:8" s="284" customFormat="1" ht="16.5" customHeight="1">
      <c r="A16" s="280"/>
      <c r="B16" s="302"/>
      <c r="C16" s="291"/>
      <c r="D16" s="274"/>
      <c r="E16" s="274"/>
      <c r="F16" s="274"/>
      <c r="G16" s="274"/>
      <c r="H16" s="283"/>
    </row>
    <row r="17" spans="1:8" s="284" customFormat="1" ht="16.5" customHeight="1">
      <c r="A17" s="280"/>
      <c r="B17" s="307">
        <v>6</v>
      </c>
      <c r="C17" s="291"/>
      <c r="D17" s="274" t="s">
        <v>152</v>
      </c>
      <c r="E17" s="274"/>
      <c r="F17" s="274"/>
      <c r="G17" s="274"/>
      <c r="H17" s="283"/>
    </row>
    <row r="18" spans="1:8" s="284" customFormat="1" ht="16.5" customHeight="1">
      <c r="A18" s="280"/>
      <c r="B18" s="302"/>
      <c r="C18" s="291"/>
      <c r="D18" s="274"/>
      <c r="E18" s="274"/>
      <c r="F18" s="274"/>
      <c r="G18" s="274"/>
      <c r="H18" s="283"/>
    </row>
    <row r="19" spans="1:8" s="284" customFormat="1" ht="16.5" customHeight="1">
      <c r="A19" s="280"/>
      <c r="B19" s="308">
        <v>7</v>
      </c>
      <c r="C19" s="291"/>
      <c r="D19" s="274" t="s">
        <v>153</v>
      </c>
      <c r="E19" s="274"/>
      <c r="F19" s="274"/>
      <c r="G19" s="274"/>
      <c r="H19" s="283"/>
    </row>
    <row r="20" spans="1:8" s="284" customFormat="1" ht="16.5" customHeight="1">
      <c r="A20" s="280"/>
      <c r="B20" s="302"/>
      <c r="C20" s="291"/>
      <c r="D20" s="274"/>
      <c r="E20" s="274"/>
      <c r="F20" s="274"/>
      <c r="G20" s="274"/>
      <c r="H20" s="283"/>
    </row>
    <row r="21" spans="1:8" s="284" customFormat="1" ht="16.5" customHeight="1">
      <c r="A21" s="280"/>
      <c r="B21" s="309">
        <v>8</v>
      </c>
      <c r="C21" s="291"/>
      <c r="D21" s="274" t="s">
        <v>150</v>
      </c>
      <c r="E21" s="274"/>
      <c r="F21" s="274"/>
      <c r="G21" s="274"/>
      <c r="H21" s="283"/>
    </row>
    <row r="22" spans="1:8" s="284" customFormat="1" ht="16.5" customHeight="1">
      <c r="A22" s="280"/>
      <c r="B22" s="302"/>
      <c r="C22" s="291"/>
      <c r="D22" s="274"/>
      <c r="E22" s="274"/>
      <c r="F22" s="274"/>
      <c r="G22" s="274"/>
      <c r="H22" s="283"/>
    </row>
    <row r="23" spans="1:8" s="284" customFormat="1" ht="16.5" customHeight="1">
      <c r="A23" s="280"/>
      <c r="B23" s="310">
        <v>9</v>
      </c>
      <c r="C23" s="291"/>
      <c r="D23" s="274" t="s">
        <v>154</v>
      </c>
      <c r="E23" s="274"/>
      <c r="F23" s="274"/>
      <c r="G23" s="274"/>
      <c r="H23" s="283"/>
    </row>
    <row r="24" spans="1:8" s="284" customFormat="1" ht="16.5" customHeight="1">
      <c r="A24" s="280"/>
      <c r="B24" s="302"/>
      <c r="C24" s="291"/>
      <c r="D24" s="274"/>
      <c r="E24" s="274"/>
      <c r="F24" s="274"/>
      <c r="G24" s="274"/>
      <c r="H24" s="283"/>
    </row>
    <row r="25" spans="1:8" s="284" customFormat="1" ht="16.5" customHeight="1">
      <c r="A25" s="280"/>
      <c r="B25" s="311">
        <v>10</v>
      </c>
      <c r="C25" s="291"/>
      <c r="D25" s="274" t="s">
        <v>155</v>
      </c>
      <c r="E25" s="274"/>
      <c r="F25" s="274"/>
      <c r="G25" s="274"/>
      <c r="H25" s="283"/>
    </row>
    <row r="26" spans="1:8" s="284" customFormat="1" ht="16.5" customHeight="1">
      <c r="A26" s="280"/>
      <c r="B26" s="302"/>
      <c r="C26" s="291"/>
      <c r="D26" s="274"/>
      <c r="E26" s="274"/>
      <c r="F26" s="274"/>
      <c r="G26" s="274"/>
      <c r="H26" s="283"/>
    </row>
    <row r="27" spans="1:8" s="284" customFormat="1" ht="16.5" customHeight="1">
      <c r="A27" s="280"/>
      <c r="B27" s="312">
        <v>11</v>
      </c>
      <c r="C27" s="291"/>
      <c r="D27" s="274" t="s">
        <v>156</v>
      </c>
      <c r="E27" s="274"/>
      <c r="F27" s="274"/>
      <c r="G27" s="274"/>
      <c r="H27" s="283"/>
    </row>
    <row r="28" spans="1:8" s="284" customFormat="1" ht="16.5" customHeight="1">
      <c r="A28" s="280"/>
      <c r="B28" s="302"/>
      <c r="C28" s="291"/>
      <c r="D28" s="274"/>
      <c r="E28" s="274"/>
      <c r="F28" s="274"/>
      <c r="G28" s="274"/>
      <c r="H28" s="283"/>
    </row>
    <row r="29" spans="1:8" s="284" customFormat="1" ht="16.5" customHeight="1">
      <c r="A29" s="280"/>
      <c r="B29" s="314">
        <v>12</v>
      </c>
      <c r="C29" s="291"/>
      <c r="D29" s="274" t="s">
        <v>157</v>
      </c>
      <c r="E29" s="274"/>
      <c r="F29" s="274"/>
      <c r="G29" s="274"/>
      <c r="H29" s="283"/>
    </row>
    <row r="30" spans="1:8" s="284" customFormat="1" ht="16.5" customHeight="1">
      <c r="A30" s="285"/>
      <c r="B30" s="313"/>
      <c r="C30" s="296"/>
      <c r="D30" s="286"/>
      <c r="E30" s="286"/>
      <c r="F30" s="286"/>
      <c r="G30" s="286"/>
      <c r="H30" s="287"/>
    </row>
    <row r="31" spans="1:8" s="284" customFormat="1" ht="16.5" customHeight="1">
      <c r="A31" s="280"/>
      <c r="B31" s="321">
        <v>13</v>
      </c>
      <c r="C31" s="297"/>
      <c r="D31" s="274" t="s">
        <v>158</v>
      </c>
      <c r="E31" s="274"/>
      <c r="F31" s="274"/>
      <c r="G31" s="274"/>
      <c r="H31" s="283"/>
    </row>
    <row r="32" spans="1:8" s="284" customFormat="1" ht="16.5" customHeight="1">
      <c r="A32" s="280"/>
      <c r="B32" s="302"/>
      <c r="C32" s="291"/>
      <c r="D32" s="274"/>
      <c r="E32" s="274"/>
      <c r="F32" s="274"/>
      <c r="G32" s="274"/>
      <c r="H32" s="283"/>
    </row>
    <row r="33" spans="1:8" s="284" customFormat="1" ht="16.5" customHeight="1">
      <c r="A33" s="280"/>
      <c r="B33" s="315">
        <v>14</v>
      </c>
      <c r="C33" s="291"/>
      <c r="D33" s="274" t="s">
        <v>159</v>
      </c>
      <c r="E33" s="274"/>
      <c r="F33" s="274"/>
      <c r="G33" s="274"/>
      <c r="H33" s="283"/>
    </row>
    <row r="34" spans="1:8" s="284" customFormat="1" ht="16.5" customHeight="1">
      <c r="A34" s="288"/>
      <c r="B34" s="302"/>
      <c r="C34" s="291"/>
      <c r="D34" s="289"/>
      <c r="E34" s="289"/>
      <c r="F34" s="289"/>
      <c r="G34" s="289"/>
      <c r="H34" s="290"/>
    </row>
    <row r="35" spans="1:8" s="284" customFormat="1" ht="16.5" customHeight="1">
      <c r="A35" s="292"/>
      <c r="B35" s="316">
        <v>15</v>
      </c>
      <c r="C35" s="291"/>
      <c r="D35" s="293" t="s">
        <v>162</v>
      </c>
      <c r="E35" s="293" t="s">
        <v>163</v>
      </c>
      <c r="F35" s="293"/>
      <c r="G35" s="293"/>
      <c r="H35" s="294"/>
    </row>
    <row r="36" spans="1:8" s="284" customFormat="1" ht="16.5" customHeight="1">
      <c r="A36" s="288"/>
      <c r="B36" s="317"/>
      <c r="C36" s="298"/>
      <c r="D36" s="289"/>
      <c r="E36" s="289"/>
      <c r="F36" s="289"/>
      <c r="G36" s="289"/>
      <c r="H36" s="290"/>
    </row>
    <row r="37" spans="1:8" s="284" customFormat="1" ht="16.5" customHeight="1">
      <c r="A37" s="280"/>
      <c r="B37" s="318">
        <v>16</v>
      </c>
      <c r="C37" s="297"/>
      <c r="D37" s="274" t="s">
        <v>160</v>
      </c>
      <c r="E37" s="274"/>
      <c r="F37" s="274"/>
      <c r="G37" s="274"/>
      <c r="H37" s="283"/>
    </row>
    <row r="38" spans="1:8" s="284" customFormat="1" ht="16.5" customHeight="1">
      <c r="A38" s="280"/>
      <c r="B38" s="302"/>
      <c r="C38" s="291"/>
      <c r="D38" s="274"/>
      <c r="E38" s="274"/>
      <c r="F38" s="274"/>
      <c r="G38" s="274"/>
      <c r="H38" s="283"/>
    </row>
    <row r="39" spans="1:8" s="284" customFormat="1" ht="16.5" customHeight="1">
      <c r="A39" s="280"/>
      <c r="B39" s="319">
        <v>17</v>
      </c>
      <c r="C39" s="297"/>
      <c r="D39" s="274" t="s">
        <v>161</v>
      </c>
      <c r="E39" s="274"/>
      <c r="F39" s="274"/>
      <c r="G39" s="274"/>
      <c r="H39" s="283"/>
    </row>
    <row r="40" spans="1:8" s="284" customFormat="1" ht="16.5" customHeight="1">
      <c r="A40" s="280"/>
      <c r="B40" s="319"/>
      <c r="C40" s="297"/>
      <c r="D40" s="274"/>
      <c r="E40" s="274"/>
      <c r="F40" s="274"/>
      <c r="G40" s="274"/>
      <c r="H40" s="283"/>
    </row>
    <row r="41" spans="1:8" s="284" customFormat="1" ht="16.5" customHeight="1">
      <c r="A41" s="280"/>
      <c r="B41" s="302"/>
      <c r="C41" s="281"/>
      <c r="D41" s="274"/>
      <c r="E41" s="274"/>
      <c r="F41" s="274"/>
      <c r="G41" s="274"/>
      <c r="H41" s="283"/>
    </row>
    <row r="42" spans="1:8" s="284" customFormat="1" ht="29.25" customHeight="1">
      <c r="A42" s="447" t="s">
        <v>166</v>
      </c>
      <c r="B42" s="448"/>
      <c r="C42" s="448"/>
      <c r="D42" s="448"/>
      <c r="E42" s="448"/>
      <c r="F42" s="448"/>
      <c r="G42" s="448"/>
      <c r="H42" s="449"/>
    </row>
    <row r="43" spans="1:8" s="284" customFormat="1" ht="14.25">
      <c r="A43" s="322"/>
      <c r="B43" s="323"/>
      <c r="C43" s="324"/>
      <c r="D43" s="325"/>
      <c r="E43" s="325"/>
      <c r="F43" s="325"/>
      <c r="G43" s="325"/>
      <c r="H43" s="326"/>
    </row>
    <row r="44" spans="1:8" s="278" customFormat="1" ht="17.25">
      <c r="A44" s="277"/>
      <c r="B44" s="300"/>
      <c r="C44" s="275"/>
      <c r="D44" s="277"/>
      <c r="E44" s="277"/>
      <c r="F44" s="277"/>
      <c r="G44" s="277"/>
      <c r="H44" s="277"/>
    </row>
    <row r="45" spans="1:8" s="278" customFormat="1" ht="17.25">
      <c r="A45" s="277"/>
      <c r="B45" s="300"/>
      <c r="C45" s="275"/>
      <c r="D45" s="277"/>
      <c r="E45" s="277"/>
      <c r="F45" s="277"/>
      <c r="G45" s="277"/>
      <c r="H45" s="277"/>
    </row>
    <row r="46" spans="1:8" s="278" customFormat="1" ht="17.25">
      <c r="A46" s="277"/>
      <c r="B46" s="300"/>
      <c r="C46" s="275"/>
      <c r="D46" s="277"/>
      <c r="E46" s="277"/>
      <c r="F46" s="277"/>
      <c r="G46" s="277"/>
      <c r="H46" s="277"/>
    </row>
    <row r="47" spans="1:8" s="278" customFormat="1" ht="17.25">
      <c r="A47" s="277"/>
      <c r="B47" s="300"/>
      <c r="C47" s="275"/>
      <c r="D47" s="277"/>
      <c r="E47" s="277"/>
      <c r="F47" s="277"/>
      <c r="G47" s="277"/>
      <c r="H47" s="277"/>
    </row>
    <row r="48" spans="1:8" s="278" customFormat="1" ht="17.25">
      <c r="A48" s="277"/>
      <c r="B48" s="300"/>
      <c r="C48" s="275"/>
      <c r="D48" s="277"/>
      <c r="E48" s="277"/>
      <c r="F48" s="277"/>
      <c r="G48" s="277"/>
      <c r="H48" s="277"/>
    </row>
    <row r="49" spans="1:8" s="278" customFormat="1" ht="17.25">
      <c r="A49" s="277"/>
      <c r="B49" s="300"/>
      <c r="C49" s="275"/>
      <c r="D49" s="277"/>
      <c r="E49" s="277"/>
      <c r="F49" s="277"/>
      <c r="G49" s="277"/>
      <c r="H49" s="277"/>
    </row>
    <row r="50" spans="1:8" s="278" customFormat="1" ht="17.25">
      <c r="A50" s="277"/>
      <c r="B50" s="300"/>
      <c r="C50" s="275"/>
      <c r="D50" s="277"/>
      <c r="E50" s="277"/>
      <c r="F50" s="277"/>
      <c r="G50" s="277"/>
      <c r="H50" s="277"/>
    </row>
    <row r="51" spans="1:8" s="278" customFormat="1" ht="17.25">
      <c r="A51" s="277"/>
      <c r="B51" s="300"/>
      <c r="C51" s="275"/>
      <c r="D51" s="277"/>
      <c r="E51" s="277"/>
      <c r="F51" s="277"/>
      <c r="G51" s="277"/>
      <c r="H51" s="277"/>
    </row>
    <row r="52" spans="1:8" s="278" customFormat="1" ht="17.25">
      <c r="A52" s="277"/>
      <c r="B52" s="300"/>
      <c r="C52" s="275"/>
      <c r="D52" s="277"/>
      <c r="E52" s="277"/>
      <c r="F52" s="277"/>
      <c r="G52" s="277"/>
      <c r="H52" s="277"/>
    </row>
    <row r="53" spans="1:8" s="278" customFormat="1" ht="17.25">
      <c r="A53" s="277"/>
      <c r="B53" s="300"/>
      <c r="C53" s="275"/>
      <c r="D53" s="277"/>
      <c r="E53" s="277"/>
      <c r="F53" s="277"/>
      <c r="G53" s="277"/>
      <c r="H53" s="277"/>
    </row>
    <row r="54" spans="1:8" s="278" customFormat="1" ht="17.25">
      <c r="A54" s="277"/>
      <c r="B54" s="300"/>
      <c r="C54" s="275"/>
      <c r="D54" s="277"/>
      <c r="E54" s="277"/>
      <c r="F54" s="277"/>
      <c r="G54" s="277"/>
      <c r="H54" s="277"/>
    </row>
    <row r="55" spans="2:3" s="278" customFormat="1" ht="17.25">
      <c r="B55" s="320"/>
      <c r="C55" s="279"/>
    </row>
    <row r="56" spans="2:3" s="278" customFormat="1" ht="17.25">
      <c r="B56" s="320"/>
      <c r="C56" s="279"/>
    </row>
    <row r="57" spans="2:3" s="278" customFormat="1" ht="17.25">
      <c r="B57" s="320"/>
      <c r="C57" s="279"/>
    </row>
    <row r="58" spans="2:3" s="278" customFormat="1" ht="17.25">
      <c r="B58" s="320"/>
      <c r="C58" s="279"/>
    </row>
    <row r="59" spans="2:3" s="278" customFormat="1" ht="17.25">
      <c r="B59" s="320"/>
      <c r="C59" s="279"/>
    </row>
    <row r="60" spans="2:3" s="278" customFormat="1" ht="17.25">
      <c r="B60" s="320"/>
      <c r="C60" s="279"/>
    </row>
    <row r="61" spans="2:3" s="278" customFormat="1" ht="17.25">
      <c r="B61" s="320"/>
      <c r="C61" s="279"/>
    </row>
    <row r="62" spans="2:3" s="278" customFormat="1" ht="17.25">
      <c r="B62" s="320"/>
      <c r="C62" s="279"/>
    </row>
    <row r="63" spans="2:3" s="278" customFormat="1" ht="17.25">
      <c r="B63" s="320"/>
      <c r="C63" s="279"/>
    </row>
    <row r="64" spans="2:3" s="278" customFormat="1" ht="17.25">
      <c r="B64" s="320"/>
      <c r="C64" s="279"/>
    </row>
    <row r="65" spans="2:3" s="278" customFormat="1" ht="17.25">
      <c r="B65" s="320"/>
      <c r="C65" s="279"/>
    </row>
    <row r="66" spans="2:3" s="278" customFormat="1" ht="17.25">
      <c r="B66" s="320"/>
      <c r="C66" s="279"/>
    </row>
    <row r="67" spans="2:3" s="278" customFormat="1" ht="17.25">
      <c r="B67" s="320"/>
      <c r="C67" s="279"/>
    </row>
    <row r="68" spans="2:3" s="278" customFormat="1" ht="17.25">
      <c r="B68" s="320"/>
      <c r="C68" s="279"/>
    </row>
    <row r="69" spans="2:3" s="278" customFormat="1" ht="17.25">
      <c r="B69" s="320"/>
      <c r="C69" s="279"/>
    </row>
    <row r="70" spans="2:3" s="278" customFormat="1" ht="17.25">
      <c r="B70" s="320"/>
      <c r="C70" s="279"/>
    </row>
    <row r="71" spans="2:3" s="278" customFormat="1" ht="17.25">
      <c r="B71" s="320"/>
      <c r="C71" s="279"/>
    </row>
    <row r="72" spans="2:3" s="278" customFormat="1" ht="17.25">
      <c r="B72" s="320"/>
      <c r="C72" s="279"/>
    </row>
    <row r="73" spans="2:3" s="278" customFormat="1" ht="17.25">
      <c r="B73" s="320"/>
      <c r="C73" s="279"/>
    </row>
    <row r="74" spans="2:3" s="278" customFormat="1" ht="17.25">
      <c r="B74" s="320"/>
      <c r="C74" s="279"/>
    </row>
    <row r="75" spans="2:3" s="278" customFormat="1" ht="17.25">
      <c r="B75" s="320"/>
      <c r="C75" s="279"/>
    </row>
    <row r="76" spans="2:3" s="278" customFormat="1" ht="17.25">
      <c r="B76" s="320"/>
      <c r="C76" s="279"/>
    </row>
    <row r="77" spans="2:3" s="278" customFormat="1" ht="17.25">
      <c r="B77" s="320"/>
      <c r="C77" s="279"/>
    </row>
    <row r="78" spans="2:3" s="278" customFormat="1" ht="17.25">
      <c r="B78" s="320"/>
      <c r="C78" s="279"/>
    </row>
    <row r="79" spans="2:3" s="278" customFormat="1" ht="17.25">
      <c r="B79" s="320"/>
      <c r="C79" s="279"/>
    </row>
    <row r="80" spans="2:3" s="278" customFormat="1" ht="17.25">
      <c r="B80" s="320"/>
      <c r="C80" s="27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4"/>
      <c r="B1" s="465"/>
      <c r="C1" s="465"/>
      <c r="D1" s="465"/>
      <c r="E1" s="465"/>
      <c r="F1" s="465"/>
      <c r="G1" s="465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28741</v>
      </c>
      <c r="D22" s="9">
        <v>23783</v>
      </c>
      <c r="E22" s="121">
        <v>97.5</v>
      </c>
      <c r="F22" s="45">
        <f>SUM(C22/D22*100)</f>
        <v>120.84682336122441</v>
      </c>
      <c r="G22" s="107"/>
    </row>
    <row r="23" spans="1:7" ht="13.5">
      <c r="A23" s="106">
        <v>2</v>
      </c>
      <c r="B23" s="180" t="s">
        <v>170</v>
      </c>
      <c r="C23" s="9">
        <v>15422</v>
      </c>
      <c r="D23" s="9">
        <v>11362</v>
      </c>
      <c r="E23" s="121">
        <v>162.6</v>
      </c>
      <c r="F23" s="45">
        <f>SUM(C23/D23*100)</f>
        <v>135.73314557296248</v>
      </c>
      <c r="G23" s="107"/>
    </row>
    <row r="24" spans="1:7" ht="13.5">
      <c r="A24" s="106">
        <v>3</v>
      </c>
      <c r="B24" s="180" t="s">
        <v>172</v>
      </c>
      <c r="C24" s="9">
        <v>9617</v>
      </c>
      <c r="D24" s="9">
        <v>12994</v>
      </c>
      <c r="E24" s="121">
        <v>101.1</v>
      </c>
      <c r="F24" s="45">
        <f aca="true" t="shared" si="0" ref="F24:F32">SUM(C24/D24*100)</f>
        <v>74.01108203786363</v>
      </c>
      <c r="G24" s="107"/>
    </row>
    <row r="25" spans="1:7" ht="13.5">
      <c r="A25" s="106">
        <v>4</v>
      </c>
      <c r="B25" s="180" t="s">
        <v>182</v>
      </c>
      <c r="C25" s="9">
        <v>6471</v>
      </c>
      <c r="D25" s="9">
        <v>6324</v>
      </c>
      <c r="E25" s="121">
        <v>89</v>
      </c>
      <c r="F25" s="45">
        <f t="shared" si="0"/>
        <v>102.32447817836811</v>
      </c>
      <c r="G25" s="107"/>
    </row>
    <row r="26" spans="1:7" ht="13.5" customHeight="1">
      <c r="A26" s="106">
        <v>5</v>
      </c>
      <c r="B26" s="438" t="s">
        <v>174</v>
      </c>
      <c r="C26" s="9">
        <v>6292</v>
      </c>
      <c r="D26" s="9">
        <v>4604</v>
      </c>
      <c r="E26" s="121">
        <v>114.7</v>
      </c>
      <c r="F26" s="45">
        <f t="shared" si="0"/>
        <v>136.6637706342311</v>
      </c>
      <c r="G26" s="107"/>
    </row>
    <row r="27" spans="1:7" ht="13.5" customHeight="1">
      <c r="A27" s="106">
        <v>6</v>
      </c>
      <c r="B27" s="180" t="s">
        <v>183</v>
      </c>
      <c r="C27" s="9">
        <v>5292</v>
      </c>
      <c r="D27" s="9">
        <v>1954</v>
      </c>
      <c r="E27" s="121">
        <v>105.9</v>
      </c>
      <c r="F27" s="45">
        <f t="shared" si="0"/>
        <v>270.8290685772774</v>
      </c>
      <c r="G27" s="107"/>
    </row>
    <row r="28" spans="1:7" ht="13.5" customHeight="1">
      <c r="A28" s="106">
        <v>7</v>
      </c>
      <c r="B28" s="180" t="s">
        <v>167</v>
      </c>
      <c r="C28" s="112">
        <v>5151</v>
      </c>
      <c r="D28" s="112">
        <v>3464</v>
      </c>
      <c r="E28" s="121">
        <v>102.5</v>
      </c>
      <c r="F28" s="45">
        <f t="shared" si="0"/>
        <v>148.70092378752886</v>
      </c>
      <c r="G28" s="107"/>
    </row>
    <row r="29" spans="1:7" ht="13.5" customHeight="1">
      <c r="A29" s="106">
        <v>8</v>
      </c>
      <c r="B29" s="180" t="s">
        <v>177</v>
      </c>
      <c r="C29" s="112">
        <v>4086</v>
      </c>
      <c r="D29" s="112">
        <v>3634</v>
      </c>
      <c r="E29" s="121">
        <v>109.5</v>
      </c>
      <c r="F29" s="45">
        <f t="shared" si="0"/>
        <v>112.43808475509081</v>
      </c>
      <c r="G29" s="107"/>
    </row>
    <row r="30" spans="1:7" ht="13.5" customHeight="1">
      <c r="A30" s="106">
        <v>9</v>
      </c>
      <c r="B30" s="180" t="s">
        <v>120</v>
      </c>
      <c r="C30" s="112">
        <v>4053</v>
      </c>
      <c r="D30" s="112">
        <v>3614</v>
      </c>
      <c r="E30" s="121">
        <v>102.6</v>
      </c>
      <c r="F30" s="45">
        <f t="shared" si="0"/>
        <v>112.14720531267295</v>
      </c>
      <c r="G30" s="107"/>
    </row>
    <row r="31" spans="1:7" ht="13.5" customHeight="1" thickBot="1">
      <c r="A31" s="108">
        <v>10</v>
      </c>
      <c r="B31" s="180" t="s">
        <v>227</v>
      </c>
      <c r="C31" s="109">
        <v>3603</v>
      </c>
      <c r="D31" s="109">
        <v>5772</v>
      </c>
      <c r="E31" s="122">
        <v>86.5</v>
      </c>
      <c r="F31" s="45">
        <f t="shared" si="0"/>
        <v>62.42203742203743</v>
      </c>
      <c r="G31" s="110"/>
    </row>
    <row r="32" spans="1:7" ht="13.5" customHeight="1" thickBot="1">
      <c r="A32" s="91"/>
      <c r="B32" s="92" t="s">
        <v>80</v>
      </c>
      <c r="C32" s="93">
        <v>100958</v>
      </c>
      <c r="D32" s="93">
        <v>90774</v>
      </c>
      <c r="E32" s="94">
        <v>104.5</v>
      </c>
      <c r="F32" s="118">
        <f t="shared" si="0"/>
        <v>111.2190715403089</v>
      </c>
      <c r="G32" s="133">
        <v>75.7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160440</v>
      </c>
      <c r="D54" s="9">
        <v>175528</v>
      </c>
      <c r="E54" s="45">
        <v>97.3</v>
      </c>
      <c r="F54" s="45">
        <f aca="true" t="shared" si="1" ref="F54:F64">SUM(C54/D54*100)</f>
        <v>91.40422040927943</v>
      </c>
      <c r="G54" s="107"/>
    </row>
    <row r="55" spans="1:7" ht="13.5">
      <c r="A55" s="106">
        <v>2</v>
      </c>
      <c r="B55" s="180" t="s">
        <v>185</v>
      </c>
      <c r="C55" s="9">
        <v>23105</v>
      </c>
      <c r="D55" s="9">
        <v>19713</v>
      </c>
      <c r="E55" s="45">
        <v>112.1</v>
      </c>
      <c r="F55" s="45">
        <f t="shared" si="1"/>
        <v>117.20691929183786</v>
      </c>
      <c r="G55" s="107"/>
    </row>
    <row r="56" spans="1:7" ht="13.5">
      <c r="A56" s="106">
        <v>3</v>
      </c>
      <c r="B56" s="180" t="s">
        <v>172</v>
      </c>
      <c r="C56" s="9">
        <v>18183</v>
      </c>
      <c r="D56" s="9">
        <v>10340</v>
      </c>
      <c r="E56" s="45">
        <v>107.8</v>
      </c>
      <c r="F56" s="45">
        <f t="shared" si="1"/>
        <v>175.85106382978722</v>
      </c>
      <c r="G56" s="107"/>
    </row>
    <row r="57" spans="1:7" ht="13.5">
      <c r="A57" s="106">
        <v>4</v>
      </c>
      <c r="B57" s="180" t="s">
        <v>175</v>
      </c>
      <c r="C57" s="9">
        <v>14602</v>
      </c>
      <c r="D57" s="9">
        <v>20851</v>
      </c>
      <c r="E57" s="45">
        <v>97.7</v>
      </c>
      <c r="F57" s="45">
        <f t="shared" si="1"/>
        <v>70.03021437820728</v>
      </c>
      <c r="G57" s="107"/>
    </row>
    <row r="58" spans="1:7" ht="13.5">
      <c r="A58" s="106">
        <v>5</v>
      </c>
      <c r="B58" s="181" t="s">
        <v>182</v>
      </c>
      <c r="C58" s="9">
        <v>10466</v>
      </c>
      <c r="D58" s="9">
        <v>7000</v>
      </c>
      <c r="E58" s="45">
        <v>87.9</v>
      </c>
      <c r="F58" s="45">
        <f t="shared" si="1"/>
        <v>149.5142857142857</v>
      </c>
      <c r="G58" s="107"/>
    </row>
    <row r="59" spans="1:7" ht="13.5">
      <c r="A59" s="106">
        <v>6</v>
      </c>
      <c r="B59" s="181" t="s">
        <v>174</v>
      </c>
      <c r="C59" s="9">
        <v>5702</v>
      </c>
      <c r="D59" s="9">
        <v>6397</v>
      </c>
      <c r="E59" s="45">
        <v>125.9</v>
      </c>
      <c r="F59" s="45">
        <f t="shared" si="1"/>
        <v>89.1355322807566</v>
      </c>
      <c r="G59" s="107"/>
    </row>
    <row r="60" spans="1:7" ht="13.5">
      <c r="A60" s="106">
        <v>7</v>
      </c>
      <c r="B60" s="181" t="s">
        <v>120</v>
      </c>
      <c r="C60" s="9">
        <v>4060</v>
      </c>
      <c r="D60" s="9">
        <v>6976</v>
      </c>
      <c r="E60" s="156">
        <v>109.6</v>
      </c>
      <c r="F60" s="45">
        <f t="shared" si="1"/>
        <v>58.199541284403665</v>
      </c>
      <c r="G60" s="107"/>
    </row>
    <row r="61" spans="1:7" ht="13.5">
      <c r="A61" s="106">
        <v>8</v>
      </c>
      <c r="B61" s="181" t="s">
        <v>170</v>
      </c>
      <c r="C61" s="9">
        <v>3657</v>
      </c>
      <c r="D61" s="9">
        <v>6875</v>
      </c>
      <c r="E61" s="45">
        <v>131.3</v>
      </c>
      <c r="F61" s="45">
        <f t="shared" si="1"/>
        <v>53.19272727272727</v>
      </c>
      <c r="G61" s="107"/>
    </row>
    <row r="62" spans="1:7" ht="13.5">
      <c r="A62" s="106">
        <v>9</v>
      </c>
      <c r="B62" s="181" t="s">
        <v>239</v>
      </c>
      <c r="C62" s="9">
        <v>3051</v>
      </c>
      <c r="D62" s="9">
        <v>0</v>
      </c>
      <c r="E62" s="45">
        <v>144.4</v>
      </c>
      <c r="F62" s="442" t="s">
        <v>240</v>
      </c>
      <c r="G62" s="107"/>
    </row>
    <row r="63" spans="1:8" ht="14.25" thickBot="1">
      <c r="A63" s="111">
        <v>10</v>
      </c>
      <c r="B63" s="181" t="s">
        <v>183</v>
      </c>
      <c r="C63" s="112">
        <v>2639</v>
      </c>
      <c r="D63" s="112">
        <v>5305</v>
      </c>
      <c r="E63" s="113">
        <v>75.2</v>
      </c>
      <c r="F63" s="113">
        <f t="shared" si="1"/>
        <v>49.74552309142319</v>
      </c>
      <c r="G63" s="115"/>
      <c r="H63" s="23"/>
    </row>
    <row r="64" spans="1:7" ht="14.25" thickBot="1">
      <c r="A64" s="91"/>
      <c r="B64" s="116" t="s">
        <v>83</v>
      </c>
      <c r="C64" s="117">
        <v>258779</v>
      </c>
      <c r="D64" s="117">
        <v>280686</v>
      </c>
      <c r="E64" s="118">
        <v>100.3</v>
      </c>
      <c r="F64" s="118">
        <f t="shared" si="1"/>
        <v>92.19519320521864</v>
      </c>
      <c r="G64" s="133">
        <v>59.5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58003</v>
      </c>
      <c r="D22" s="9">
        <v>52204</v>
      </c>
      <c r="E22" s="45">
        <v>107</v>
      </c>
      <c r="F22" s="45">
        <f>SUM(C22/D22*100)</f>
        <v>111.1083441881848</v>
      </c>
      <c r="G22" s="107"/>
    </row>
    <row r="23" spans="1:7" ht="13.5">
      <c r="A23" s="30">
        <v>2</v>
      </c>
      <c r="B23" s="180" t="s">
        <v>184</v>
      </c>
      <c r="C23" s="9">
        <v>37172</v>
      </c>
      <c r="D23" s="9">
        <v>45396</v>
      </c>
      <c r="E23" s="45">
        <v>92.6</v>
      </c>
      <c r="F23" s="45">
        <f aca="true" t="shared" si="0" ref="F23:F32">SUM(C23/D23*100)</f>
        <v>81.88386641994889</v>
      </c>
      <c r="G23" s="107"/>
    </row>
    <row r="24" spans="1:7" ht="13.5" customHeight="1">
      <c r="A24" s="30">
        <v>3</v>
      </c>
      <c r="B24" s="180" t="s">
        <v>231</v>
      </c>
      <c r="C24" s="9">
        <v>36931</v>
      </c>
      <c r="D24" s="9">
        <v>32305</v>
      </c>
      <c r="E24" s="45">
        <v>102</v>
      </c>
      <c r="F24" s="45">
        <f t="shared" si="0"/>
        <v>114.31976474229995</v>
      </c>
      <c r="G24" s="107"/>
    </row>
    <row r="25" spans="1:7" ht="13.5">
      <c r="A25" s="30">
        <v>4</v>
      </c>
      <c r="B25" s="180" t="s">
        <v>171</v>
      </c>
      <c r="C25" s="9">
        <v>30124</v>
      </c>
      <c r="D25" s="9">
        <v>35999</v>
      </c>
      <c r="E25" s="45">
        <v>95.9</v>
      </c>
      <c r="F25" s="45">
        <f t="shared" si="0"/>
        <v>83.6801022250618</v>
      </c>
      <c r="G25" s="107"/>
    </row>
    <row r="26" spans="1:7" ht="13.5">
      <c r="A26" s="30">
        <v>5</v>
      </c>
      <c r="B26" s="180" t="s">
        <v>167</v>
      </c>
      <c r="C26" s="9">
        <v>29530</v>
      </c>
      <c r="D26" s="9">
        <v>35475</v>
      </c>
      <c r="E26" s="45">
        <v>101.7</v>
      </c>
      <c r="F26" s="45">
        <f t="shared" si="0"/>
        <v>83.24171952078929</v>
      </c>
      <c r="G26" s="107"/>
    </row>
    <row r="27" spans="1:7" ht="13.5" customHeight="1">
      <c r="A27" s="30">
        <v>6</v>
      </c>
      <c r="B27" s="180" t="s">
        <v>170</v>
      </c>
      <c r="C27" s="9">
        <v>27797</v>
      </c>
      <c r="D27" s="9">
        <v>25443</v>
      </c>
      <c r="E27" s="45">
        <v>124.4</v>
      </c>
      <c r="F27" s="45">
        <f t="shared" si="0"/>
        <v>109.25205361003026</v>
      </c>
      <c r="G27" s="107"/>
    </row>
    <row r="28" spans="1:7" ht="13.5" customHeight="1">
      <c r="A28" s="30">
        <v>7</v>
      </c>
      <c r="B28" s="181" t="s">
        <v>120</v>
      </c>
      <c r="C28" s="9">
        <v>25636</v>
      </c>
      <c r="D28" s="9">
        <v>19683</v>
      </c>
      <c r="E28" s="45">
        <v>106.9</v>
      </c>
      <c r="F28" s="45">
        <f t="shared" si="0"/>
        <v>130.24437331707566</v>
      </c>
      <c r="G28" s="107"/>
    </row>
    <row r="29" spans="1:7" ht="13.5">
      <c r="A29" s="30">
        <v>8</v>
      </c>
      <c r="B29" s="181" t="s">
        <v>183</v>
      </c>
      <c r="C29" s="9">
        <v>19522</v>
      </c>
      <c r="D29" s="9">
        <v>16935</v>
      </c>
      <c r="E29" s="45">
        <v>147.6</v>
      </c>
      <c r="F29" s="45">
        <f t="shared" si="0"/>
        <v>115.2760555063478</v>
      </c>
      <c r="G29" s="107"/>
    </row>
    <row r="30" spans="1:7" ht="13.5">
      <c r="A30" s="30">
        <v>9</v>
      </c>
      <c r="B30" s="181" t="s">
        <v>175</v>
      </c>
      <c r="C30" s="9">
        <v>17001</v>
      </c>
      <c r="D30" s="9">
        <v>18235</v>
      </c>
      <c r="E30" s="45">
        <v>114.8</v>
      </c>
      <c r="F30" s="343">
        <f t="shared" si="0"/>
        <v>93.23279407732383</v>
      </c>
      <c r="G30" s="107"/>
    </row>
    <row r="31" spans="1:7" ht="14.25" thickBot="1">
      <c r="A31" s="119">
        <v>10</v>
      </c>
      <c r="B31" s="181" t="s">
        <v>186</v>
      </c>
      <c r="C31" s="112">
        <v>15347</v>
      </c>
      <c r="D31" s="112">
        <v>9221</v>
      </c>
      <c r="E31" s="113">
        <v>104.8</v>
      </c>
      <c r="F31" s="113">
        <f t="shared" si="0"/>
        <v>166.4353107038282</v>
      </c>
      <c r="G31" s="115"/>
    </row>
    <row r="32" spans="1:7" ht="14.25" thickBot="1">
      <c r="A32" s="91"/>
      <c r="B32" s="92" t="s">
        <v>85</v>
      </c>
      <c r="C32" s="93">
        <v>379807</v>
      </c>
      <c r="D32" s="93">
        <v>375230</v>
      </c>
      <c r="E32" s="96">
        <v>103.7</v>
      </c>
      <c r="F32" s="118">
        <f t="shared" si="0"/>
        <v>101.21978519841164</v>
      </c>
      <c r="G32" s="133">
        <v>54.6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18154</v>
      </c>
      <c r="D54" s="9">
        <v>18722</v>
      </c>
      <c r="E54" s="121">
        <v>112.9</v>
      </c>
      <c r="F54" s="45">
        <f>SUM(C54/D54*100)</f>
        <v>96.96613609657088</v>
      </c>
      <c r="G54" s="107"/>
    </row>
    <row r="55" spans="1:7" ht="13.5">
      <c r="A55" s="106">
        <v>2</v>
      </c>
      <c r="B55" s="180" t="s">
        <v>116</v>
      </c>
      <c r="C55" s="9">
        <v>7502</v>
      </c>
      <c r="D55" s="9">
        <v>5754</v>
      </c>
      <c r="E55" s="121">
        <v>103</v>
      </c>
      <c r="F55" s="45">
        <f aca="true" t="shared" si="1" ref="F55:F64">SUM(C55/D55*100)</f>
        <v>130.37886687521726</v>
      </c>
      <c r="G55" s="107"/>
    </row>
    <row r="56" spans="1:7" ht="13.5">
      <c r="A56" s="106">
        <v>3</v>
      </c>
      <c r="B56" s="180" t="s">
        <v>120</v>
      </c>
      <c r="C56" s="9">
        <v>2866</v>
      </c>
      <c r="D56" s="9">
        <v>3790</v>
      </c>
      <c r="E56" s="121">
        <v>100.6</v>
      </c>
      <c r="F56" s="45">
        <f t="shared" si="1"/>
        <v>75.62005277044855</v>
      </c>
      <c r="G56" s="107"/>
    </row>
    <row r="57" spans="1:8" ht="13.5">
      <c r="A57" s="106">
        <v>4</v>
      </c>
      <c r="B57" s="180" t="s">
        <v>167</v>
      </c>
      <c r="C57" s="9">
        <v>2692</v>
      </c>
      <c r="D57" s="9">
        <v>2542</v>
      </c>
      <c r="E57" s="121">
        <v>101.4</v>
      </c>
      <c r="F57" s="45">
        <f t="shared" si="1"/>
        <v>105.90086546026751</v>
      </c>
      <c r="G57" s="107"/>
      <c r="H57" s="72"/>
    </row>
    <row r="58" spans="1:7" ht="13.5">
      <c r="A58" s="106">
        <v>5</v>
      </c>
      <c r="B58" s="180" t="s">
        <v>170</v>
      </c>
      <c r="C58" s="9">
        <v>1724</v>
      </c>
      <c r="D58" s="9">
        <v>1721</v>
      </c>
      <c r="E58" s="121">
        <v>63.4</v>
      </c>
      <c r="F58" s="45">
        <f t="shared" si="1"/>
        <v>100.17431725740849</v>
      </c>
      <c r="G58" s="107"/>
    </row>
    <row r="59" spans="1:7" ht="13.5">
      <c r="A59" s="106">
        <v>6</v>
      </c>
      <c r="B59" s="181" t="s">
        <v>185</v>
      </c>
      <c r="C59" s="9">
        <v>1617</v>
      </c>
      <c r="D59" s="9">
        <v>1481</v>
      </c>
      <c r="E59" s="121">
        <v>110.6</v>
      </c>
      <c r="F59" s="45">
        <f t="shared" si="1"/>
        <v>109.18298446995274</v>
      </c>
      <c r="G59" s="107"/>
    </row>
    <row r="60" spans="1:7" ht="13.5">
      <c r="A60" s="106">
        <v>7</v>
      </c>
      <c r="B60" s="181" t="s">
        <v>183</v>
      </c>
      <c r="C60" s="9">
        <v>1350</v>
      </c>
      <c r="D60" s="9">
        <v>1932</v>
      </c>
      <c r="E60" s="121">
        <v>91.2</v>
      </c>
      <c r="F60" s="45">
        <f t="shared" si="1"/>
        <v>69.87577639751554</v>
      </c>
      <c r="G60" s="107"/>
    </row>
    <row r="61" spans="1:7" ht="13.5">
      <c r="A61" s="106">
        <v>8</v>
      </c>
      <c r="B61" s="181" t="s">
        <v>182</v>
      </c>
      <c r="C61" s="9">
        <v>1014</v>
      </c>
      <c r="D61" s="9">
        <v>1253</v>
      </c>
      <c r="E61" s="121">
        <v>112.5</v>
      </c>
      <c r="F61" s="45">
        <f t="shared" si="1"/>
        <v>80.92577813248204</v>
      </c>
      <c r="G61" s="107"/>
    </row>
    <row r="62" spans="1:7" ht="13.5">
      <c r="A62" s="106">
        <v>9</v>
      </c>
      <c r="B62" s="181" t="s">
        <v>171</v>
      </c>
      <c r="C62" s="9">
        <v>656</v>
      </c>
      <c r="D62" s="9">
        <v>1485</v>
      </c>
      <c r="E62" s="121">
        <v>104.5</v>
      </c>
      <c r="F62" s="45">
        <f t="shared" si="1"/>
        <v>44.17508417508417</v>
      </c>
      <c r="G62" s="107"/>
    </row>
    <row r="63" spans="1:7" ht="14.25" thickBot="1">
      <c r="A63" s="108">
        <v>10</v>
      </c>
      <c r="B63" s="182" t="s">
        <v>181</v>
      </c>
      <c r="C63" s="109">
        <v>448</v>
      </c>
      <c r="D63" s="109">
        <v>406</v>
      </c>
      <c r="E63" s="122">
        <v>95.7</v>
      </c>
      <c r="F63" s="45">
        <f t="shared" si="1"/>
        <v>110.34482758620689</v>
      </c>
      <c r="G63" s="110"/>
    </row>
    <row r="64" spans="1:7" ht="14.25" thickBot="1">
      <c r="A64" s="91"/>
      <c r="B64" s="92" t="s">
        <v>81</v>
      </c>
      <c r="C64" s="93">
        <v>40381</v>
      </c>
      <c r="D64" s="93">
        <v>41893</v>
      </c>
      <c r="E64" s="94">
        <v>102.5</v>
      </c>
      <c r="F64" s="118">
        <f t="shared" si="1"/>
        <v>96.3908051464445</v>
      </c>
      <c r="G64" s="133">
        <v>179.1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44453</v>
      </c>
      <c r="D21" s="9">
        <v>44423</v>
      </c>
      <c r="E21" s="121">
        <v>108.6</v>
      </c>
      <c r="F21" s="45">
        <f aca="true" t="shared" si="0" ref="F21:F31">SUM(C21/D21*100)</f>
        <v>100.067532584472</v>
      </c>
      <c r="G21" s="107"/>
    </row>
    <row r="22" spans="1:7" ht="13.5">
      <c r="A22" s="106">
        <v>2</v>
      </c>
      <c r="B22" s="180" t="s">
        <v>78</v>
      </c>
      <c r="C22" s="9">
        <v>15764</v>
      </c>
      <c r="D22" s="9">
        <v>16698</v>
      </c>
      <c r="E22" s="121">
        <v>117.3</v>
      </c>
      <c r="F22" s="45">
        <f t="shared" si="0"/>
        <v>94.40651575038926</v>
      </c>
      <c r="G22" s="107"/>
    </row>
    <row r="23" spans="1:7" ht="13.5" customHeight="1">
      <c r="A23" s="106">
        <v>3</v>
      </c>
      <c r="B23" s="181" t="s">
        <v>185</v>
      </c>
      <c r="C23" s="9">
        <v>9394</v>
      </c>
      <c r="D23" s="9">
        <v>8505</v>
      </c>
      <c r="E23" s="121">
        <v>87.6</v>
      </c>
      <c r="F23" s="45">
        <f t="shared" si="0"/>
        <v>110.45267489711934</v>
      </c>
      <c r="G23" s="107"/>
    </row>
    <row r="24" spans="1:7" ht="13.5" customHeight="1">
      <c r="A24" s="106">
        <v>4</v>
      </c>
      <c r="B24" s="181" t="s">
        <v>173</v>
      </c>
      <c r="C24" s="9">
        <v>7960</v>
      </c>
      <c r="D24" s="9">
        <v>7875</v>
      </c>
      <c r="E24" s="121">
        <v>95.1</v>
      </c>
      <c r="F24" s="45">
        <f t="shared" si="0"/>
        <v>101.07936507936508</v>
      </c>
      <c r="G24" s="107"/>
    </row>
    <row r="25" spans="1:7" ht="13.5" customHeight="1">
      <c r="A25" s="106">
        <v>5</v>
      </c>
      <c r="B25" s="181" t="s">
        <v>175</v>
      </c>
      <c r="C25" s="9">
        <v>6697</v>
      </c>
      <c r="D25" s="9">
        <v>5749</v>
      </c>
      <c r="E25" s="121">
        <v>136.4</v>
      </c>
      <c r="F25" s="45">
        <f t="shared" si="0"/>
        <v>116.48982431727258</v>
      </c>
      <c r="G25" s="107"/>
    </row>
    <row r="26" spans="1:7" ht="13.5" customHeight="1">
      <c r="A26" s="106">
        <v>6</v>
      </c>
      <c r="B26" s="181" t="s">
        <v>174</v>
      </c>
      <c r="C26" s="9">
        <v>6650</v>
      </c>
      <c r="D26" s="9">
        <v>8801</v>
      </c>
      <c r="E26" s="121">
        <v>97.5</v>
      </c>
      <c r="F26" s="45">
        <f t="shared" si="0"/>
        <v>75.5595955005113</v>
      </c>
      <c r="G26" s="107"/>
    </row>
    <row r="27" spans="1:7" ht="13.5" customHeight="1">
      <c r="A27" s="106">
        <v>7</v>
      </c>
      <c r="B27" s="181" t="s">
        <v>228</v>
      </c>
      <c r="C27" s="9">
        <v>6295</v>
      </c>
      <c r="D27" s="9">
        <v>4143</v>
      </c>
      <c r="E27" s="121">
        <v>107.2</v>
      </c>
      <c r="F27" s="45">
        <f t="shared" si="0"/>
        <v>151.94303644701907</v>
      </c>
      <c r="G27" s="107"/>
    </row>
    <row r="28" spans="1:7" ht="13.5" customHeight="1">
      <c r="A28" s="106">
        <v>8</v>
      </c>
      <c r="B28" s="181" t="s">
        <v>120</v>
      </c>
      <c r="C28" s="9">
        <v>6011</v>
      </c>
      <c r="D28" s="9">
        <v>5952</v>
      </c>
      <c r="E28" s="121">
        <v>102.2</v>
      </c>
      <c r="F28" s="45">
        <f t="shared" si="0"/>
        <v>100.99126344086022</v>
      </c>
      <c r="G28" s="107"/>
    </row>
    <row r="29" spans="1:7" ht="13.5" customHeight="1">
      <c r="A29" s="106">
        <v>9</v>
      </c>
      <c r="B29" s="181" t="s">
        <v>182</v>
      </c>
      <c r="C29" s="112">
        <v>4217</v>
      </c>
      <c r="D29" s="112">
        <v>5199</v>
      </c>
      <c r="E29" s="124">
        <v>100.5</v>
      </c>
      <c r="F29" s="45">
        <f t="shared" si="0"/>
        <v>81.11175226005001</v>
      </c>
      <c r="G29" s="107"/>
    </row>
    <row r="30" spans="1:7" ht="13.5" customHeight="1" thickBot="1">
      <c r="A30" s="111">
        <v>10</v>
      </c>
      <c r="B30" s="181" t="s">
        <v>186</v>
      </c>
      <c r="C30" s="112">
        <v>3391</v>
      </c>
      <c r="D30" s="112">
        <v>2417</v>
      </c>
      <c r="E30" s="124">
        <v>99.8</v>
      </c>
      <c r="F30" s="113">
        <f t="shared" si="0"/>
        <v>140.2978899462143</v>
      </c>
      <c r="G30" s="115"/>
    </row>
    <row r="31" spans="1:7" ht="13.5" customHeight="1" thickBot="1">
      <c r="A31" s="91"/>
      <c r="B31" s="92" t="s">
        <v>87</v>
      </c>
      <c r="C31" s="93">
        <v>129054</v>
      </c>
      <c r="D31" s="93">
        <v>129609</v>
      </c>
      <c r="E31" s="94">
        <v>106</v>
      </c>
      <c r="F31" s="118">
        <f t="shared" si="0"/>
        <v>99.57178899613453</v>
      </c>
      <c r="G31" s="120">
        <v>105.4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64352</v>
      </c>
      <c r="D54" s="9">
        <v>28493</v>
      </c>
      <c r="E54" s="45">
        <v>103.7</v>
      </c>
      <c r="F54" s="45">
        <f aca="true" t="shared" si="1" ref="F54:F64">SUM(C54/D54*100)</f>
        <v>225.85196364019234</v>
      </c>
      <c r="G54" s="107"/>
    </row>
    <row r="55" spans="1:7" ht="13.5">
      <c r="A55" s="106">
        <v>2</v>
      </c>
      <c r="B55" s="180" t="s">
        <v>120</v>
      </c>
      <c r="C55" s="6">
        <v>29223</v>
      </c>
      <c r="D55" s="9">
        <v>21969</v>
      </c>
      <c r="E55" s="45">
        <v>102.1</v>
      </c>
      <c r="F55" s="45">
        <f t="shared" si="1"/>
        <v>133.01925440393282</v>
      </c>
      <c r="G55" s="107"/>
    </row>
    <row r="56" spans="1:7" ht="13.5">
      <c r="A56" s="106">
        <v>3</v>
      </c>
      <c r="B56" s="7" t="s">
        <v>177</v>
      </c>
      <c r="C56" s="6">
        <v>27191</v>
      </c>
      <c r="D56" s="9">
        <v>14157</v>
      </c>
      <c r="E56" s="45">
        <v>114</v>
      </c>
      <c r="F56" s="45">
        <f t="shared" si="1"/>
        <v>192.0675284311648</v>
      </c>
      <c r="G56" s="107"/>
    </row>
    <row r="57" spans="1:7" ht="13.5">
      <c r="A57" s="106">
        <v>4</v>
      </c>
      <c r="B57" s="7" t="s">
        <v>167</v>
      </c>
      <c r="C57" s="6">
        <v>25020</v>
      </c>
      <c r="D57" s="9">
        <v>21036</v>
      </c>
      <c r="E57" s="45">
        <v>103</v>
      </c>
      <c r="F57" s="45">
        <f t="shared" si="1"/>
        <v>118.93896177980605</v>
      </c>
      <c r="G57" s="107"/>
    </row>
    <row r="58" spans="1:7" ht="13.5">
      <c r="A58" s="106">
        <v>5</v>
      </c>
      <c r="B58" s="181" t="s">
        <v>186</v>
      </c>
      <c r="C58" s="6">
        <v>15673</v>
      </c>
      <c r="D58" s="9">
        <v>21306</v>
      </c>
      <c r="E58" s="45">
        <v>92.6</v>
      </c>
      <c r="F58" s="45">
        <f t="shared" si="1"/>
        <v>73.56143809255609</v>
      </c>
      <c r="G58" s="107"/>
    </row>
    <row r="59" spans="1:7" ht="13.5">
      <c r="A59" s="106">
        <v>6</v>
      </c>
      <c r="B59" s="181" t="s">
        <v>176</v>
      </c>
      <c r="C59" s="6">
        <v>13031</v>
      </c>
      <c r="D59" s="9">
        <v>13878</v>
      </c>
      <c r="E59" s="45">
        <v>99.1</v>
      </c>
      <c r="F59" s="45">
        <f t="shared" si="1"/>
        <v>93.8968151030408</v>
      </c>
      <c r="G59" s="107"/>
    </row>
    <row r="60" spans="1:7" ht="13.5">
      <c r="A60" s="106">
        <v>7</v>
      </c>
      <c r="B60" s="181" t="s">
        <v>183</v>
      </c>
      <c r="C60" s="6">
        <v>12892</v>
      </c>
      <c r="D60" s="9">
        <v>13536</v>
      </c>
      <c r="E60" s="45">
        <v>97.6</v>
      </c>
      <c r="F60" s="45">
        <f t="shared" si="1"/>
        <v>95.24231678486997</v>
      </c>
      <c r="G60" s="107"/>
    </row>
    <row r="61" spans="1:7" ht="13.5">
      <c r="A61" s="106">
        <v>8</v>
      </c>
      <c r="B61" s="181" t="s">
        <v>207</v>
      </c>
      <c r="C61" s="6">
        <v>12620</v>
      </c>
      <c r="D61" s="9">
        <v>6859</v>
      </c>
      <c r="E61" s="45">
        <v>96.4</v>
      </c>
      <c r="F61" s="45">
        <f t="shared" si="1"/>
        <v>183.99183554454</v>
      </c>
      <c r="G61" s="107"/>
    </row>
    <row r="62" spans="1:7" ht="13.5">
      <c r="A62" s="106">
        <v>9</v>
      </c>
      <c r="B62" s="181" t="s">
        <v>174</v>
      </c>
      <c r="C62" s="123">
        <v>11804</v>
      </c>
      <c r="D62" s="112">
        <v>11963</v>
      </c>
      <c r="E62" s="113">
        <v>97</v>
      </c>
      <c r="F62" s="45">
        <f t="shared" si="1"/>
        <v>98.67090194767198</v>
      </c>
      <c r="G62" s="107"/>
    </row>
    <row r="63" spans="1:7" ht="14.25" thickBot="1">
      <c r="A63" s="111">
        <v>10</v>
      </c>
      <c r="B63" s="181" t="s">
        <v>182</v>
      </c>
      <c r="C63" s="123">
        <v>9563</v>
      </c>
      <c r="D63" s="112">
        <v>3402</v>
      </c>
      <c r="E63" s="113">
        <v>106.7</v>
      </c>
      <c r="F63" s="113">
        <f t="shared" si="1"/>
        <v>281.09935332157556</v>
      </c>
      <c r="G63" s="115"/>
    </row>
    <row r="64" spans="1:7" ht="14.25" thickBot="1">
      <c r="A64" s="91"/>
      <c r="B64" s="92" t="s">
        <v>83</v>
      </c>
      <c r="C64" s="93">
        <v>268302</v>
      </c>
      <c r="D64" s="93">
        <v>209781</v>
      </c>
      <c r="E64" s="96">
        <v>102.9</v>
      </c>
      <c r="F64" s="118">
        <f t="shared" si="1"/>
        <v>127.8962346447009</v>
      </c>
      <c r="G64" s="133">
        <v>53.1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4" t="s">
        <v>141</v>
      </c>
      <c r="C16" s="254" t="s">
        <v>142</v>
      </c>
      <c r="D16" s="254" t="s">
        <v>143</v>
      </c>
      <c r="E16" s="254" t="s">
        <v>127</v>
      </c>
      <c r="F16" s="254" t="s">
        <v>128</v>
      </c>
      <c r="G16" s="254" t="s">
        <v>129</v>
      </c>
      <c r="H16" s="254" t="s">
        <v>130</v>
      </c>
      <c r="I16" s="254" t="s">
        <v>131</v>
      </c>
      <c r="J16" s="254" t="s">
        <v>132</v>
      </c>
      <c r="K16" s="254" t="s">
        <v>133</v>
      </c>
      <c r="L16" s="254" t="s">
        <v>134</v>
      </c>
      <c r="M16" s="254" t="s">
        <v>135</v>
      </c>
      <c r="N16" s="1"/>
    </row>
    <row r="17" spans="1:27" ht="10.5" customHeight="1">
      <c r="A17" s="10" t="s">
        <v>222</v>
      </c>
      <c r="B17" s="251">
        <v>92.9</v>
      </c>
      <c r="C17" s="251">
        <v>77.4</v>
      </c>
      <c r="D17" s="251">
        <v>75.4</v>
      </c>
      <c r="E17" s="251">
        <v>75.8</v>
      </c>
      <c r="F17" s="251">
        <v>74.4</v>
      </c>
      <c r="G17" s="251">
        <v>77.7</v>
      </c>
      <c r="H17" s="251">
        <v>80.3</v>
      </c>
      <c r="I17" s="251">
        <v>77.2</v>
      </c>
      <c r="J17" s="251">
        <v>77.5</v>
      </c>
      <c r="K17" s="251">
        <v>77.1</v>
      </c>
      <c r="L17" s="251">
        <v>73.5</v>
      </c>
      <c r="M17" s="251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51">
        <v>67.1</v>
      </c>
      <c r="C18" s="251">
        <v>69</v>
      </c>
      <c r="D18" s="251">
        <v>71.2</v>
      </c>
      <c r="E18" s="251">
        <v>73.2</v>
      </c>
      <c r="F18" s="251">
        <v>72</v>
      </c>
      <c r="G18" s="251">
        <v>72.6</v>
      </c>
      <c r="H18" s="251">
        <v>78.1</v>
      </c>
      <c r="I18" s="251">
        <v>80</v>
      </c>
      <c r="J18" s="251">
        <v>75.3</v>
      </c>
      <c r="K18" s="251">
        <v>77.7</v>
      </c>
      <c r="L18" s="251">
        <v>79.8</v>
      </c>
      <c r="M18" s="251">
        <v>73.4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1"/>
      <c r="AA18" s="1"/>
    </row>
    <row r="19" spans="1:27" ht="10.5" customHeight="1">
      <c r="A19" s="10" t="s">
        <v>223</v>
      </c>
      <c r="B19" s="251">
        <v>71.6</v>
      </c>
      <c r="C19" s="251">
        <v>76.8</v>
      </c>
      <c r="D19" s="251">
        <v>80.9</v>
      </c>
      <c r="E19" s="251">
        <v>79.2</v>
      </c>
      <c r="F19" s="251">
        <v>79.8</v>
      </c>
      <c r="G19" s="251">
        <v>79.2</v>
      </c>
      <c r="H19" s="251">
        <v>80.8</v>
      </c>
      <c r="I19" s="251">
        <v>83.9</v>
      </c>
      <c r="J19" s="251">
        <v>84.2</v>
      </c>
      <c r="K19" s="251">
        <v>84.4</v>
      </c>
      <c r="L19" s="251">
        <v>83.6</v>
      </c>
      <c r="M19" s="251">
        <v>71.9</v>
      </c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1"/>
      <c r="AA19" s="1"/>
    </row>
    <row r="20" spans="1:27" ht="10.5" customHeight="1">
      <c r="A20" s="10" t="s">
        <v>195</v>
      </c>
      <c r="B20" s="251">
        <v>69.7</v>
      </c>
      <c r="C20" s="251">
        <v>79.8</v>
      </c>
      <c r="D20" s="251">
        <v>89.3</v>
      </c>
      <c r="E20" s="251">
        <v>81</v>
      </c>
      <c r="F20" s="251">
        <v>78.7</v>
      </c>
      <c r="G20" s="251">
        <v>80.2</v>
      </c>
      <c r="H20" s="251">
        <v>77.6</v>
      </c>
      <c r="I20" s="251">
        <v>73.1</v>
      </c>
      <c r="J20" s="251">
        <v>78.4</v>
      </c>
      <c r="K20" s="251">
        <v>82.3</v>
      </c>
      <c r="L20" s="251">
        <v>77.4</v>
      </c>
      <c r="M20" s="251">
        <v>68.1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1"/>
      <c r="AA20" s="1"/>
    </row>
    <row r="21" spans="1:27" ht="10.5" customHeight="1">
      <c r="A21" s="10" t="s">
        <v>209</v>
      </c>
      <c r="B21" s="251">
        <v>71.8</v>
      </c>
      <c r="C21" s="251">
        <v>92</v>
      </c>
      <c r="D21" s="251">
        <v>88.9</v>
      </c>
      <c r="E21" s="251">
        <v>80.5</v>
      </c>
      <c r="F21" s="251">
        <v>76.9</v>
      </c>
      <c r="G21" s="251"/>
      <c r="H21" s="251"/>
      <c r="I21" s="251"/>
      <c r="J21" s="251"/>
      <c r="K21" s="251"/>
      <c r="L21" s="251"/>
      <c r="M21" s="251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1"/>
      <c r="AA22" s="1"/>
    </row>
    <row r="23" spans="14:27" ht="9.75" customHeight="1"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1"/>
      <c r="AA23" s="1"/>
    </row>
    <row r="24" spans="1:13" ht="13.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8" ht="13.5">
      <c r="O28" s="25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4" t="s">
        <v>141</v>
      </c>
      <c r="C41" s="254" t="s">
        <v>142</v>
      </c>
      <c r="D41" s="254" t="s">
        <v>143</v>
      </c>
      <c r="E41" s="254" t="s">
        <v>127</v>
      </c>
      <c r="F41" s="254" t="s">
        <v>128</v>
      </c>
      <c r="G41" s="254" t="s">
        <v>129</v>
      </c>
      <c r="H41" s="254" t="s">
        <v>130</v>
      </c>
      <c r="I41" s="254" t="s">
        <v>131</v>
      </c>
      <c r="J41" s="254" t="s">
        <v>132</v>
      </c>
      <c r="K41" s="254" t="s">
        <v>133</v>
      </c>
      <c r="L41" s="254" t="s">
        <v>134</v>
      </c>
      <c r="M41" s="254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60">
        <v>109.6</v>
      </c>
      <c r="C42" s="260">
        <v>91.7</v>
      </c>
      <c r="D42" s="260">
        <v>85.7</v>
      </c>
      <c r="E42" s="260">
        <v>88.7</v>
      </c>
      <c r="F42" s="260">
        <v>89.8</v>
      </c>
      <c r="G42" s="260">
        <v>91.4</v>
      </c>
      <c r="H42" s="260">
        <v>87.6</v>
      </c>
      <c r="I42" s="260">
        <v>85.8</v>
      </c>
      <c r="J42" s="260">
        <v>84.7</v>
      </c>
      <c r="K42" s="260">
        <v>90.7</v>
      </c>
      <c r="L42" s="260">
        <v>91.4</v>
      </c>
      <c r="M42" s="260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60">
        <v>91.1</v>
      </c>
      <c r="C43" s="260">
        <v>91.1</v>
      </c>
      <c r="D43" s="260">
        <v>91.1</v>
      </c>
      <c r="E43" s="260">
        <v>90.6</v>
      </c>
      <c r="F43" s="260">
        <v>95.7</v>
      </c>
      <c r="G43" s="260">
        <v>90</v>
      </c>
      <c r="H43" s="260">
        <v>92.4</v>
      </c>
      <c r="I43" s="260">
        <v>93.7</v>
      </c>
      <c r="J43" s="260">
        <v>85.5</v>
      </c>
      <c r="K43" s="260">
        <v>88.9</v>
      </c>
      <c r="L43" s="260">
        <v>90.9</v>
      </c>
      <c r="M43" s="260">
        <v>84</v>
      </c>
      <c r="N43" s="2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0.5" customHeight="1">
      <c r="A44" s="10" t="s">
        <v>223</v>
      </c>
      <c r="B44" s="260">
        <v>85.3</v>
      </c>
      <c r="C44" s="260">
        <v>84.2</v>
      </c>
      <c r="D44" s="260">
        <v>80.9</v>
      </c>
      <c r="E44" s="260">
        <v>82.2</v>
      </c>
      <c r="F44" s="260">
        <v>91.4</v>
      </c>
      <c r="G44" s="260">
        <v>87.2</v>
      </c>
      <c r="H44" s="260">
        <v>87.8</v>
      </c>
      <c r="I44" s="260">
        <v>91</v>
      </c>
      <c r="J44" s="260">
        <v>92.4</v>
      </c>
      <c r="K44" s="260">
        <v>97</v>
      </c>
      <c r="L44" s="260">
        <v>97.1</v>
      </c>
      <c r="M44" s="260">
        <v>90.7</v>
      </c>
      <c r="N44" s="2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0.5" customHeight="1">
      <c r="A45" s="10" t="s">
        <v>195</v>
      </c>
      <c r="B45" s="260">
        <v>92.5</v>
      </c>
      <c r="C45" s="260">
        <v>96.7</v>
      </c>
      <c r="D45" s="260">
        <v>92.6</v>
      </c>
      <c r="E45" s="260">
        <v>92.4</v>
      </c>
      <c r="F45" s="260">
        <v>90.8</v>
      </c>
      <c r="G45" s="260">
        <v>92.9</v>
      </c>
      <c r="H45" s="260">
        <v>91.7</v>
      </c>
      <c r="I45" s="260">
        <v>90</v>
      </c>
      <c r="J45" s="260">
        <v>88.2</v>
      </c>
      <c r="K45" s="260">
        <v>92.5</v>
      </c>
      <c r="L45" s="260">
        <v>92.9</v>
      </c>
      <c r="M45" s="260">
        <v>85.8</v>
      </c>
      <c r="N45" s="2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0.5" customHeight="1">
      <c r="A46" s="10" t="s">
        <v>209</v>
      </c>
      <c r="B46" s="260">
        <v>90.1</v>
      </c>
      <c r="C46" s="260">
        <v>96.7</v>
      </c>
      <c r="D46" s="260">
        <v>102.8</v>
      </c>
      <c r="E46" s="260">
        <v>96.6</v>
      </c>
      <c r="F46" s="260">
        <v>101</v>
      </c>
      <c r="G46" s="260"/>
      <c r="H46" s="260"/>
      <c r="I46" s="260"/>
      <c r="J46" s="260"/>
      <c r="K46" s="260"/>
      <c r="L46" s="260"/>
      <c r="M46" s="260"/>
      <c r="N46" s="2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4:26" ht="10.5" customHeight="1">
      <c r="N47" s="2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4:26" ht="10.5" customHeight="1">
      <c r="N48" s="2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4" t="s">
        <v>141</v>
      </c>
      <c r="C65" s="254" t="s">
        <v>142</v>
      </c>
      <c r="D65" s="254" t="s">
        <v>143</v>
      </c>
      <c r="E65" s="254" t="s">
        <v>127</v>
      </c>
      <c r="F65" s="254" t="s">
        <v>128</v>
      </c>
      <c r="G65" s="254" t="s">
        <v>129</v>
      </c>
      <c r="H65" s="254" t="s">
        <v>130</v>
      </c>
      <c r="I65" s="254" t="s">
        <v>131</v>
      </c>
      <c r="J65" s="254" t="s">
        <v>132</v>
      </c>
      <c r="K65" s="254" t="s">
        <v>133</v>
      </c>
      <c r="L65" s="254" t="s">
        <v>134</v>
      </c>
      <c r="M65" s="254" t="s">
        <v>135</v>
      </c>
    </row>
    <row r="66" spans="1:26" ht="10.5" customHeight="1">
      <c r="A66" s="10" t="s">
        <v>222</v>
      </c>
      <c r="B66" s="251">
        <v>83.6</v>
      </c>
      <c r="C66" s="251">
        <v>85.7</v>
      </c>
      <c r="D66" s="251">
        <v>88.4</v>
      </c>
      <c r="E66" s="251">
        <v>85.2</v>
      </c>
      <c r="F66" s="251">
        <v>82.7</v>
      </c>
      <c r="G66" s="251">
        <v>84.9</v>
      </c>
      <c r="H66" s="251">
        <v>91.8</v>
      </c>
      <c r="I66" s="251">
        <v>90.1</v>
      </c>
      <c r="J66" s="251">
        <v>91.5</v>
      </c>
      <c r="K66" s="251">
        <v>84.5</v>
      </c>
      <c r="L66" s="251">
        <v>80.3</v>
      </c>
      <c r="M66" s="251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51">
        <v>73.1</v>
      </c>
      <c r="C67" s="251">
        <v>75.7</v>
      </c>
      <c r="D67" s="251">
        <v>78.1</v>
      </c>
      <c r="E67" s="251">
        <v>80.8</v>
      </c>
      <c r="F67" s="251">
        <v>74.5</v>
      </c>
      <c r="G67" s="251">
        <v>81.3</v>
      </c>
      <c r="H67" s="251">
        <v>84.2</v>
      </c>
      <c r="I67" s="251">
        <v>85.2</v>
      </c>
      <c r="J67" s="251">
        <v>88.5</v>
      </c>
      <c r="K67" s="251">
        <v>87.1</v>
      </c>
      <c r="L67" s="251">
        <v>87.6</v>
      </c>
      <c r="M67" s="251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223</v>
      </c>
      <c r="B68" s="251">
        <v>83.9</v>
      </c>
      <c r="C68" s="251">
        <v>91.2</v>
      </c>
      <c r="D68" s="251">
        <v>100</v>
      </c>
      <c r="E68" s="251">
        <v>96.4</v>
      </c>
      <c r="F68" s="251">
        <v>86.6</v>
      </c>
      <c r="G68" s="251">
        <v>91.1</v>
      </c>
      <c r="H68" s="251">
        <v>92</v>
      </c>
      <c r="I68" s="251">
        <v>92.1</v>
      </c>
      <c r="J68" s="251">
        <v>91.1</v>
      </c>
      <c r="K68" s="251">
        <v>86.7</v>
      </c>
      <c r="L68" s="251">
        <v>86.1</v>
      </c>
      <c r="M68" s="251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51">
        <v>75.1</v>
      </c>
      <c r="C69" s="251">
        <v>82.1</v>
      </c>
      <c r="D69" s="251">
        <v>96.7</v>
      </c>
      <c r="E69" s="251">
        <v>87.7</v>
      </c>
      <c r="F69" s="251">
        <v>86.9</v>
      </c>
      <c r="G69" s="251">
        <v>86.2</v>
      </c>
      <c r="H69" s="251">
        <v>84.7</v>
      </c>
      <c r="I69" s="251">
        <v>81.4</v>
      </c>
      <c r="J69" s="251">
        <v>89</v>
      </c>
      <c r="K69" s="251">
        <v>88.7</v>
      </c>
      <c r="L69" s="251">
        <v>83.3</v>
      </c>
      <c r="M69" s="251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51">
        <v>79.3</v>
      </c>
      <c r="C70" s="251">
        <v>95</v>
      </c>
      <c r="D70" s="251">
        <v>86</v>
      </c>
      <c r="E70" s="251">
        <v>83.8</v>
      </c>
      <c r="F70" s="251">
        <v>75.7</v>
      </c>
      <c r="G70" s="251"/>
      <c r="H70" s="251"/>
      <c r="I70" s="251"/>
      <c r="J70" s="251"/>
      <c r="K70" s="251"/>
      <c r="L70" s="251"/>
      <c r="M70" s="25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7"/>
      <c r="C72" s="257"/>
      <c r="D72" s="257"/>
      <c r="E72" s="257"/>
      <c r="F72" s="257"/>
      <c r="G72" s="261"/>
      <c r="H72" s="257"/>
      <c r="I72" s="257"/>
      <c r="J72" s="257"/>
      <c r="K72" s="257"/>
      <c r="L72" s="257"/>
      <c r="M72" s="25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8" customWidth="1"/>
    <col min="25" max="26" width="7.625" style="0" customWidth="1"/>
  </cols>
  <sheetData>
    <row r="1" spans="1:29" ht="13.5">
      <c r="A1" s="25"/>
      <c r="B1" s="262"/>
      <c r="C1" s="245"/>
      <c r="D1" s="245"/>
      <c r="E1" s="245"/>
      <c r="F1" s="245"/>
      <c r="G1" s="245"/>
      <c r="H1" s="245"/>
      <c r="I1" s="24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5"/>
      <c r="C2" s="245"/>
      <c r="D2" s="245"/>
      <c r="E2" s="245"/>
      <c r="F2" s="245"/>
      <c r="G2" s="245"/>
      <c r="H2" s="245"/>
      <c r="I2" s="245"/>
      <c r="J2" s="1"/>
      <c r="L2" s="66"/>
      <c r="M2" s="263"/>
      <c r="N2" s="66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"/>
      <c r="AB2" s="1"/>
      <c r="AC2" s="1"/>
    </row>
    <row r="3" spans="1:29" ht="13.5">
      <c r="A3" s="25"/>
      <c r="B3" s="245"/>
      <c r="C3" s="245"/>
      <c r="D3" s="245"/>
      <c r="E3" s="245"/>
      <c r="F3" s="245"/>
      <c r="G3" s="245"/>
      <c r="H3" s="245"/>
      <c r="I3" s="245"/>
      <c r="J3" s="1"/>
      <c r="L3" s="66"/>
      <c r="M3" s="263"/>
      <c r="N3" s="66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"/>
      <c r="AB3" s="1"/>
      <c r="AC3" s="1"/>
    </row>
    <row r="4" spans="1:29" ht="13.5">
      <c r="A4" s="25"/>
      <c r="B4" s="245"/>
      <c r="C4" s="245"/>
      <c r="D4" s="245"/>
      <c r="E4" s="245"/>
      <c r="F4" s="245"/>
      <c r="G4" s="245"/>
      <c r="H4" s="245"/>
      <c r="I4" s="245"/>
      <c r="J4" s="1"/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</row>
    <row r="5" spans="1:29" ht="13.5">
      <c r="A5" s="25"/>
      <c r="B5" s="245"/>
      <c r="C5" s="245"/>
      <c r="D5" s="245"/>
      <c r="E5" s="245"/>
      <c r="F5" s="245"/>
      <c r="G5" s="245"/>
      <c r="H5" s="245"/>
      <c r="I5" s="245"/>
      <c r="J5" s="1"/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</row>
    <row r="6" spans="10:29" ht="13.5">
      <c r="J6" s="1"/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</row>
    <row r="7" spans="10:23" ht="13.5">
      <c r="J7" s="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60">
        <v>15.5</v>
      </c>
      <c r="C19" s="260">
        <v>17.7</v>
      </c>
      <c r="D19" s="260">
        <v>19.2</v>
      </c>
      <c r="E19" s="260">
        <v>19.4</v>
      </c>
      <c r="F19" s="260">
        <v>18.4</v>
      </c>
      <c r="G19" s="260">
        <v>18.2</v>
      </c>
      <c r="H19" s="260">
        <v>16.7</v>
      </c>
      <c r="I19" s="260">
        <v>17.2</v>
      </c>
      <c r="J19" s="260">
        <v>15.8</v>
      </c>
      <c r="K19" s="260">
        <v>18.6</v>
      </c>
      <c r="L19" s="260">
        <v>16.7</v>
      </c>
      <c r="M19" s="260">
        <v>16.5</v>
      </c>
    </row>
    <row r="20" spans="1:13" ht="10.5" customHeight="1">
      <c r="A20" s="10" t="s">
        <v>211</v>
      </c>
      <c r="B20" s="260">
        <v>15.9</v>
      </c>
      <c r="C20" s="260">
        <v>14.3</v>
      </c>
      <c r="D20" s="260">
        <v>15.2</v>
      </c>
      <c r="E20" s="260">
        <v>18.6</v>
      </c>
      <c r="F20" s="260">
        <v>17.4</v>
      </c>
      <c r="G20" s="260">
        <v>15.7</v>
      </c>
      <c r="H20" s="260">
        <v>15.4</v>
      </c>
      <c r="I20" s="260">
        <v>16</v>
      </c>
      <c r="J20" s="260">
        <v>16.5</v>
      </c>
      <c r="K20" s="260">
        <v>15</v>
      </c>
      <c r="L20" s="260">
        <v>14.9</v>
      </c>
      <c r="M20" s="260">
        <v>16.9</v>
      </c>
    </row>
    <row r="21" spans="1:13" ht="10.5" customHeight="1">
      <c r="A21" s="10" t="s">
        <v>223</v>
      </c>
      <c r="B21" s="260">
        <v>14.7</v>
      </c>
      <c r="C21" s="260">
        <v>15.2</v>
      </c>
      <c r="D21" s="260">
        <v>16.7</v>
      </c>
      <c r="E21" s="260">
        <v>15.9</v>
      </c>
      <c r="F21" s="260">
        <v>16.3</v>
      </c>
      <c r="G21" s="260">
        <v>16.4</v>
      </c>
      <c r="H21" s="260">
        <v>14.7</v>
      </c>
      <c r="I21" s="260">
        <v>16.5</v>
      </c>
      <c r="J21" s="260">
        <v>15.9</v>
      </c>
      <c r="K21" s="260">
        <v>18</v>
      </c>
      <c r="L21" s="260">
        <v>17.3</v>
      </c>
      <c r="M21" s="260">
        <v>15.7</v>
      </c>
    </row>
    <row r="22" spans="1:13" ht="10.5" customHeight="1">
      <c r="A22" s="10" t="s">
        <v>195</v>
      </c>
      <c r="B22" s="260">
        <v>15.3</v>
      </c>
      <c r="C22" s="260">
        <v>16</v>
      </c>
      <c r="D22" s="260">
        <v>17.8</v>
      </c>
      <c r="E22" s="260">
        <v>16.9</v>
      </c>
      <c r="F22" s="260">
        <v>18.4</v>
      </c>
      <c r="G22" s="260">
        <v>17.6</v>
      </c>
      <c r="H22" s="260">
        <v>15.3</v>
      </c>
      <c r="I22" s="260">
        <v>15.4</v>
      </c>
      <c r="J22" s="260">
        <v>16.9</v>
      </c>
      <c r="K22" s="260">
        <v>17.3</v>
      </c>
      <c r="L22" s="260">
        <v>17.1</v>
      </c>
      <c r="M22" s="260">
        <v>17.5</v>
      </c>
    </row>
    <row r="23" spans="1:13" ht="10.5" customHeight="1">
      <c r="A23" s="10" t="s">
        <v>209</v>
      </c>
      <c r="B23" s="260">
        <v>15.8</v>
      </c>
      <c r="C23" s="260">
        <v>15.4</v>
      </c>
      <c r="D23" s="260">
        <v>15</v>
      </c>
      <c r="E23" s="260">
        <v>17.1</v>
      </c>
      <c r="F23" s="260">
        <v>15.4</v>
      </c>
      <c r="G23" s="260"/>
      <c r="H23" s="260"/>
      <c r="I23" s="260"/>
      <c r="J23" s="260"/>
      <c r="K23" s="260"/>
      <c r="L23" s="260"/>
      <c r="M23" s="26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60">
        <v>25.3</v>
      </c>
      <c r="C43" s="260">
        <v>26.5</v>
      </c>
      <c r="D43" s="260">
        <v>25.8</v>
      </c>
      <c r="E43" s="260">
        <v>26.4</v>
      </c>
      <c r="F43" s="260">
        <v>28.1</v>
      </c>
      <c r="G43" s="260">
        <v>27.7</v>
      </c>
      <c r="H43" s="260">
        <v>26.5</v>
      </c>
      <c r="I43" s="260">
        <v>27.3</v>
      </c>
      <c r="J43" s="260">
        <v>24.8</v>
      </c>
      <c r="K43" s="260">
        <v>26.9</v>
      </c>
      <c r="L43" s="260">
        <v>26</v>
      </c>
      <c r="M43" s="260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60">
        <v>26.9</v>
      </c>
      <c r="C44" s="260">
        <v>26.5</v>
      </c>
      <c r="D44" s="260">
        <v>23.4</v>
      </c>
      <c r="E44" s="260">
        <v>26.7</v>
      </c>
      <c r="F44" s="260">
        <v>28.9</v>
      </c>
      <c r="G44" s="260">
        <v>26.9</v>
      </c>
      <c r="H44" s="260">
        <v>26.2</v>
      </c>
      <c r="I44" s="260">
        <v>27.1</v>
      </c>
      <c r="J44" s="260">
        <v>27.7</v>
      </c>
      <c r="K44" s="260">
        <v>26.9</v>
      </c>
      <c r="L44" s="260">
        <v>25.5</v>
      </c>
      <c r="M44" s="260">
        <v>26.2</v>
      </c>
      <c r="N44" s="66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60">
        <v>25.9</v>
      </c>
      <c r="C45" s="260">
        <v>26.8</v>
      </c>
      <c r="D45" s="260">
        <v>27.1</v>
      </c>
      <c r="E45" s="260">
        <v>27</v>
      </c>
      <c r="F45" s="260">
        <v>28</v>
      </c>
      <c r="G45" s="260">
        <v>27.8</v>
      </c>
      <c r="H45" s="260">
        <v>26.4</v>
      </c>
      <c r="I45" s="260">
        <v>26.9</v>
      </c>
      <c r="J45" s="260">
        <v>27.1</v>
      </c>
      <c r="K45" s="260">
        <v>27.4</v>
      </c>
      <c r="L45" s="260">
        <v>27.2</v>
      </c>
      <c r="M45" s="260">
        <v>26.8</v>
      </c>
      <c r="N45" s="66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60">
        <v>27.3</v>
      </c>
      <c r="C46" s="260">
        <v>27.4</v>
      </c>
      <c r="D46" s="260">
        <v>27.8</v>
      </c>
      <c r="E46" s="260">
        <v>27.4</v>
      </c>
      <c r="F46" s="260">
        <v>28.1</v>
      </c>
      <c r="G46" s="260">
        <v>28.2</v>
      </c>
      <c r="H46" s="260">
        <v>27.3</v>
      </c>
      <c r="I46" s="260">
        <v>26.7</v>
      </c>
      <c r="J46" s="260">
        <v>27.2</v>
      </c>
      <c r="K46" s="260">
        <v>27</v>
      </c>
      <c r="L46" s="260">
        <v>27.3</v>
      </c>
      <c r="M46" s="260">
        <v>28</v>
      </c>
      <c r="N46" s="6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60">
        <v>29.2</v>
      </c>
      <c r="C47" s="260">
        <v>27.7</v>
      </c>
      <c r="D47" s="260">
        <v>25.7</v>
      </c>
      <c r="E47" s="260">
        <v>25.8</v>
      </c>
      <c r="F47" s="260">
        <v>25.9</v>
      </c>
      <c r="G47" s="260"/>
      <c r="H47" s="260"/>
      <c r="I47" s="260"/>
      <c r="J47" s="260"/>
      <c r="K47" s="260"/>
      <c r="L47" s="260"/>
      <c r="M47" s="260"/>
      <c r="N47" s="66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51">
        <v>61.1</v>
      </c>
      <c r="C71" s="251">
        <v>65.9</v>
      </c>
      <c r="D71" s="251">
        <v>74.7</v>
      </c>
      <c r="E71" s="251">
        <v>73.1</v>
      </c>
      <c r="F71" s="251">
        <v>64.6</v>
      </c>
      <c r="G71" s="251">
        <v>66</v>
      </c>
      <c r="H71" s="251">
        <v>64.1</v>
      </c>
      <c r="I71" s="251">
        <v>62.5</v>
      </c>
      <c r="J71" s="251">
        <v>65.2</v>
      </c>
      <c r="K71" s="251">
        <v>67.9</v>
      </c>
      <c r="L71" s="251">
        <v>64.9</v>
      </c>
      <c r="M71" s="251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51">
        <v>58.4</v>
      </c>
      <c r="C72" s="251">
        <v>54.2</v>
      </c>
      <c r="D72" s="251">
        <v>66.9</v>
      </c>
      <c r="E72" s="251">
        <v>67.7</v>
      </c>
      <c r="F72" s="251">
        <v>58.6</v>
      </c>
      <c r="G72" s="251">
        <v>59.8</v>
      </c>
      <c r="H72" s="251">
        <v>59.2</v>
      </c>
      <c r="I72" s="251">
        <v>58.5</v>
      </c>
      <c r="J72" s="251">
        <v>59.1</v>
      </c>
      <c r="K72" s="251">
        <v>56.2</v>
      </c>
      <c r="L72" s="251">
        <v>59.6</v>
      </c>
      <c r="M72" s="251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223</v>
      </c>
      <c r="B73" s="251">
        <v>56.9</v>
      </c>
      <c r="C73" s="251">
        <v>55.9</v>
      </c>
      <c r="D73" s="251">
        <v>61.4</v>
      </c>
      <c r="E73" s="251">
        <v>59.1</v>
      </c>
      <c r="F73" s="251">
        <v>57.4</v>
      </c>
      <c r="G73" s="251">
        <v>59</v>
      </c>
      <c r="H73" s="251">
        <v>56.7</v>
      </c>
      <c r="I73" s="251">
        <v>61</v>
      </c>
      <c r="J73" s="251">
        <v>58.2</v>
      </c>
      <c r="K73" s="251">
        <v>65.4</v>
      </c>
      <c r="L73" s="251">
        <v>63.6</v>
      </c>
      <c r="M73" s="251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51">
        <v>55.7</v>
      </c>
      <c r="C74" s="251">
        <v>58.1</v>
      </c>
      <c r="D74" s="251">
        <v>63.8</v>
      </c>
      <c r="E74" s="251">
        <v>61.8</v>
      </c>
      <c r="F74" s="251">
        <v>65.1</v>
      </c>
      <c r="G74" s="251">
        <v>62.4</v>
      </c>
      <c r="H74" s="251">
        <v>56.7</v>
      </c>
      <c r="I74" s="251">
        <v>58</v>
      </c>
      <c r="J74" s="251">
        <v>61.8</v>
      </c>
      <c r="K74" s="251">
        <v>64.1</v>
      </c>
      <c r="L74" s="251">
        <v>62.6</v>
      </c>
      <c r="M74" s="251">
        <v>62.1</v>
      </c>
    </row>
    <row r="75" spans="1:13" ht="10.5" customHeight="1">
      <c r="A75" s="10" t="s">
        <v>209</v>
      </c>
      <c r="B75" s="251">
        <v>53.4</v>
      </c>
      <c r="C75" s="251">
        <v>56.8</v>
      </c>
      <c r="D75" s="251">
        <v>60.1</v>
      </c>
      <c r="E75" s="251">
        <v>66.3</v>
      </c>
      <c r="F75" s="251">
        <v>59.5</v>
      </c>
      <c r="G75" s="251"/>
      <c r="H75" s="251"/>
      <c r="I75" s="251"/>
      <c r="J75" s="251"/>
      <c r="K75" s="251"/>
      <c r="L75" s="251"/>
      <c r="M75" s="251"/>
    </row>
    <row r="76" spans="2:13" ht="9.75" customHeight="1">
      <c r="B76" s="257"/>
      <c r="C76" s="257"/>
      <c r="D76" s="257"/>
      <c r="E76" s="257"/>
      <c r="F76" s="257"/>
      <c r="G76" s="257"/>
      <c r="H76" s="257"/>
      <c r="I76" s="257"/>
      <c r="J76" s="257"/>
      <c r="K76" s="255"/>
      <c r="L76" s="257"/>
      <c r="M76" s="25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3"/>
      <c r="N7" s="6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3"/>
      <c r="N8" s="66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"/>
    </row>
    <row r="10" spans="12:27" ht="9.75" customHeight="1">
      <c r="L10" s="66"/>
      <c r="M10" s="66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1"/>
    </row>
    <row r="11" spans="12:27" ht="9.75" customHeight="1">
      <c r="L11" s="66"/>
      <c r="M11" s="66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1"/>
    </row>
    <row r="12" spans="12:27" ht="9.75" customHeight="1">
      <c r="L12" s="66"/>
      <c r="M12" s="66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1"/>
    </row>
    <row r="13" spans="12:27" ht="9.75" customHeight="1">
      <c r="L13" s="66"/>
      <c r="M13" s="66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3"/>
      <c r="AA15" s="1"/>
    </row>
    <row r="16" spans="12:27" ht="9.75" customHeight="1">
      <c r="L16" s="66"/>
      <c r="M16" s="263"/>
      <c r="AA16" s="1"/>
    </row>
    <row r="17" spans="12:27" ht="9.75" customHeight="1">
      <c r="L17" s="66"/>
      <c r="M17" s="263"/>
      <c r="AA17" s="1"/>
    </row>
    <row r="18" spans="12:27" ht="9.75" customHeight="1">
      <c r="L18" s="66"/>
      <c r="M18" s="263"/>
      <c r="AA18" s="1"/>
    </row>
    <row r="19" spans="12:27" ht="9.75" customHeight="1">
      <c r="L19" s="66"/>
      <c r="M19" s="26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60">
        <v>23.6</v>
      </c>
      <c r="C25" s="260">
        <v>22.3</v>
      </c>
      <c r="D25" s="260">
        <v>28.3</v>
      </c>
      <c r="E25" s="260">
        <v>28.3</v>
      </c>
      <c r="F25" s="260">
        <v>24.1</v>
      </c>
      <c r="G25" s="260">
        <v>26.1</v>
      </c>
      <c r="H25" s="260">
        <v>24.3</v>
      </c>
      <c r="I25" s="260">
        <v>26.1</v>
      </c>
      <c r="J25" s="260">
        <v>23.3</v>
      </c>
      <c r="K25" s="260">
        <v>22.2</v>
      </c>
      <c r="L25" s="260">
        <v>24.7</v>
      </c>
      <c r="M25" s="260">
        <v>24.2</v>
      </c>
      <c r="AA25" s="1"/>
    </row>
    <row r="26" spans="1:27" ht="10.5" customHeight="1">
      <c r="A26" s="10" t="s">
        <v>225</v>
      </c>
      <c r="B26" s="260">
        <v>21.2</v>
      </c>
      <c r="C26" s="260">
        <v>23.6</v>
      </c>
      <c r="D26" s="260">
        <v>23.5</v>
      </c>
      <c r="E26" s="260">
        <v>25.2</v>
      </c>
      <c r="F26" s="260">
        <v>24.6</v>
      </c>
      <c r="G26" s="260">
        <v>28.3</v>
      </c>
      <c r="H26" s="260">
        <v>24.6</v>
      </c>
      <c r="I26" s="260">
        <v>23.4</v>
      </c>
      <c r="J26" s="260">
        <v>22.5</v>
      </c>
      <c r="K26" s="260">
        <v>23.1</v>
      </c>
      <c r="L26" s="260">
        <v>20.9</v>
      </c>
      <c r="M26" s="260">
        <v>20.6</v>
      </c>
      <c r="AA26" s="1"/>
    </row>
    <row r="27" spans="1:27" ht="10.5" customHeight="1">
      <c r="A27" s="10" t="s">
        <v>223</v>
      </c>
      <c r="B27" s="260">
        <v>18.7</v>
      </c>
      <c r="C27" s="260">
        <v>19.2</v>
      </c>
      <c r="D27" s="260">
        <v>23.7</v>
      </c>
      <c r="E27" s="260">
        <v>22.6</v>
      </c>
      <c r="F27" s="260">
        <v>25.9</v>
      </c>
      <c r="G27" s="260">
        <v>24</v>
      </c>
      <c r="H27" s="260">
        <v>23.8</v>
      </c>
      <c r="I27" s="260">
        <v>23</v>
      </c>
      <c r="J27" s="260">
        <v>21.8</v>
      </c>
      <c r="K27" s="260">
        <v>19.6</v>
      </c>
      <c r="L27" s="260">
        <v>19.1</v>
      </c>
      <c r="M27" s="260">
        <v>18.8</v>
      </c>
      <c r="AA27" s="1"/>
    </row>
    <row r="28" spans="1:27" ht="10.5" customHeight="1">
      <c r="A28" s="10" t="s">
        <v>195</v>
      </c>
      <c r="B28" s="260">
        <v>21.2</v>
      </c>
      <c r="C28" s="260">
        <v>18.2</v>
      </c>
      <c r="D28" s="260">
        <v>21.8</v>
      </c>
      <c r="E28" s="260">
        <v>21.3</v>
      </c>
      <c r="F28" s="260">
        <v>21.8</v>
      </c>
      <c r="G28" s="260">
        <v>22.4</v>
      </c>
      <c r="H28" s="260">
        <v>24.4</v>
      </c>
      <c r="I28" s="260">
        <v>20.7</v>
      </c>
      <c r="J28" s="260">
        <v>17.6</v>
      </c>
      <c r="K28" s="260">
        <v>21</v>
      </c>
      <c r="L28" s="260">
        <v>22</v>
      </c>
      <c r="M28" s="260">
        <v>20.3</v>
      </c>
      <c r="AA28" s="1"/>
    </row>
    <row r="29" spans="1:27" ht="10.5" customHeight="1">
      <c r="A29" s="10" t="s">
        <v>209</v>
      </c>
      <c r="B29" s="260">
        <v>18.4</v>
      </c>
      <c r="C29" s="260">
        <v>19.4</v>
      </c>
      <c r="D29" s="260">
        <v>19.4</v>
      </c>
      <c r="E29" s="260">
        <v>24.5</v>
      </c>
      <c r="F29" s="260">
        <v>21</v>
      </c>
      <c r="G29" s="260"/>
      <c r="H29" s="260"/>
      <c r="I29" s="260"/>
      <c r="J29" s="260"/>
      <c r="K29" s="260"/>
      <c r="L29" s="260"/>
      <c r="M29" s="260"/>
      <c r="AA29" s="1"/>
    </row>
    <row r="30" ht="9.75" customHeight="1">
      <c r="AA30" s="1"/>
    </row>
    <row r="31" spans="14:27" ht="9.75" customHeight="1"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60">
        <v>41.2</v>
      </c>
      <c r="C54" s="260">
        <v>41.2</v>
      </c>
      <c r="D54" s="260">
        <v>42.5</v>
      </c>
      <c r="E54" s="260">
        <v>43.5</v>
      </c>
      <c r="F54" s="260">
        <v>40</v>
      </c>
      <c r="G54" s="260">
        <v>41.2</v>
      </c>
      <c r="H54" s="260">
        <v>38.6</v>
      </c>
      <c r="I54" s="260">
        <v>41.3</v>
      </c>
      <c r="J54" s="260">
        <v>40.3</v>
      </c>
      <c r="K54" s="260">
        <v>39.7</v>
      </c>
      <c r="L54" s="260">
        <v>41.3</v>
      </c>
      <c r="M54" s="260">
        <v>39.7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60">
        <v>42</v>
      </c>
      <c r="C55" s="260">
        <v>43.4</v>
      </c>
      <c r="D55" s="260">
        <v>41</v>
      </c>
      <c r="E55" s="260">
        <v>40.6</v>
      </c>
      <c r="F55" s="260">
        <v>41.4</v>
      </c>
      <c r="G55" s="260">
        <v>43.6</v>
      </c>
      <c r="H55" s="260">
        <v>41.6</v>
      </c>
      <c r="I55" s="260">
        <v>41.2</v>
      </c>
      <c r="J55" s="260">
        <v>40.8</v>
      </c>
      <c r="K55" s="260">
        <v>41.1</v>
      </c>
      <c r="L55" s="260">
        <v>38.8</v>
      </c>
      <c r="M55" s="260">
        <v>37.3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60">
        <v>38.5</v>
      </c>
      <c r="C56" s="260">
        <v>37.5</v>
      </c>
      <c r="D56" s="260">
        <v>37.8</v>
      </c>
      <c r="E56" s="260">
        <v>36.3</v>
      </c>
      <c r="F56" s="260">
        <v>38.6</v>
      </c>
      <c r="G56" s="260">
        <v>38.7</v>
      </c>
      <c r="H56" s="260">
        <v>38.3</v>
      </c>
      <c r="I56" s="260">
        <v>38.3</v>
      </c>
      <c r="J56" s="260">
        <v>37.8</v>
      </c>
      <c r="K56" s="260">
        <v>37.3</v>
      </c>
      <c r="L56" s="260">
        <v>35.4</v>
      </c>
      <c r="M56" s="260">
        <v>32.8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60">
        <v>36.2</v>
      </c>
      <c r="C57" s="260">
        <v>36.5</v>
      </c>
      <c r="D57" s="260">
        <v>36.5</v>
      </c>
      <c r="E57" s="260">
        <v>36.3</v>
      </c>
      <c r="F57" s="260">
        <v>37.5</v>
      </c>
      <c r="G57" s="260">
        <v>37.7</v>
      </c>
      <c r="H57" s="260">
        <v>38.7</v>
      </c>
      <c r="I57" s="260">
        <v>37.1</v>
      </c>
      <c r="J57" s="260">
        <v>34.8</v>
      </c>
      <c r="K57" s="260">
        <v>35.1</v>
      </c>
      <c r="L57" s="260">
        <v>36.2</v>
      </c>
      <c r="M57" s="260">
        <v>35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60">
        <v>34.7</v>
      </c>
      <c r="C58" s="260">
        <v>34.4</v>
      </c>
      <c r="D58" s="260">
        <v>33.5</v>
      </c>
      <c r="E58" s="260">
        <v>36.6</v>
      </c>
      <c r="F58" s="260">
        <v>38</v>
      </c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4"/>
    </row>
    <row r="66" spans="14:26" ht="9.75" customHeight="1"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4:26" ht="9.75" customHeight="1"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4:26" ht="9.75" customHeight="1"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4:26" ht="9.75" customHeight="1"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51">
        <v>55.9</v>
      </c>
      <c r="C84" s="251">
        <v>54.1</v>
      </c>
      <c r="D84" s="251">
        <v>66.1</v>
      </c>
      <c r="E84" s="251">
        <v>64.6</v>
      </c>
      <c r="F84" s="251">
        <v>61.8</v>
      </c>
      <c r="G84" s="251">
        <v>62.8</v>
      </c>
      <c r="H84" s="251">
        <v>64.1</v>
      </c>
      <c r="I84" s="251">
        <v>62</v>
      </c>
      <c r="J84" s="251">
        <v>58.1</v>
      </c>
      <c r="K84" s="251">
        <v>56.3</v>
      </c>
      <c r="L84" s="251">
        <v>59.1</v>
      </c>
      <c r="M84" s="251">
        <v>61.9</v>
      </c>
    </row>
    <row r="85" spans="1:13" ht="10.5" customHeight="1">
      <c r="A85" s="10" t="s">
        <v>225</v>
      </c>
      <c r="B85" s="251">
        <v>49.2</v>
      </c>
      <c r="C85" s="251">
        <v>53.5</v>
      </c>
      <c r="D85" s="251">
        <v>58.5</v>
      </c>
      <c r="E85" s="251">
        <v>62.2</v>
      </c>
      <c r="F85" s="251">
        <v>59.1</v>
      </c>
      <c r="G85" s="251">
        <v>63.9</v>
      </c>
      <c r="H85" s="251">
        <v>60.1</v>
      </c>
      <c r="I85" s="251">
        <v>57</v>
      </c>
      <c r="J85" s="251">
        <v>55.5</v>
      </c>
      <c r="K85" s="251">
        <v>56</v>
      </c>
      <c r="L85" s="251">
        <v>55.2</v>
      </c>
      <c r="M85" s="251">
        <v>55.9</v>
      </c>
    </row>
    <row r="86" spans="1:13" ht="10.5" customHeight="1">
      <c r="A86" s="10" t="s">
        <v>223</v>
      </c>
      <c r="B86" s="251">
        <v>47.8</v>
      </c>
      <c r="C86" s="251">
        <v>51.7</v>
      </c>
      <c r="D86" s="251">
        <v>62.5</v>
      </c>
      <c r="E86" s="251">
        <v>63.1</v>
      </c>
      <c r="F86" s="251">
        <v>66.1</v>
      </c>
      <c r="G86" s="251">
        <v>62</v>
      </c>
      <c r="H86" s="251">
        <v>62.3</v>
      </c>
      <c r="I86" s="251">
        <v>60</v>
      </c>
      <c r="J86" s="251">
        <v>57.9</v>
      </c>
      <c r="K86" s="251">
        <v>52.7</v>
      </c>
      <c r="L86" s="251">
        <v>55.1</v>
      </c>
      <c r="M86" s="251">
        <v>59</v>
      </c>
    </row>
    <row r="87" spans="1:13" ht="10.5" customHeight="1">
      <c r="A87" s="10" t="s">
        <v>195</v>
      </c>
      <c r="B87" s="251">
        <v>56.4</v>
      </c>
      <c r="C87" s="251">
        <v>49.6</v>
      </c>
      <c r="D87" s="251">
        <v>59.8</v>
      </c>
      <c r="E87" s="251">
        <v>58.8</v>
      </c>
      <c r="F87" s="251">
        <v>57.5</v>
      </c>
      <c r="G87" s="251">
        <v>59.3</v>
      </c>
      <c r="H87" s="251">
        <v>62.6</v>
      </c>
      <c r="I87" s="251">
        <v>56.9</v>
      </c>
      <c r="J87" s="251">
        <v>52.1</v>
      </c>
      <c r="K87" s="251">
        <v>59.6</v>
      </c>
      <c r="L87" s="251">
        <v>60.1</v>
      </c>
      <c r="M87" s="251">
        <v>58.7</v>
      </c>
    </row>
    <row r="88" spans="1:13" ht="10.5" customHeight="1">
      <c r="A88" s="10" t="s">
        <v>209</v>
      </c>
      <c r="B88" s="251">
        <v>53.3</v>
      </c>
      <c r="C88" s="251">
        <v>56.6</v>
      </c>
      <c r="D88" s="251">
        <v>58.4</v>
      </c>
      <c r="E88" s="251">
        <v>65.3</v>
      </c>
      <c r="F88" s="251">
        <v>54.6</v>
      </c>
      <c r="G88" s="251"/>
      <c r="H88" s="251"/>
      <c r="I88" s="251"/>
      <c r="J88" s="251"/>
      <c r="K88" s="251"/>
      <c r="L88" s="251"/>
      <c r="M88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224</v>
      </c>
      <c r="B25" s="265">
        <v>51.15</v>
      </c>
      <c r="C25" s="265">
        <v>68.9</v>
      </c>
      <c r="D25" s="265">
        <v>62.27</v>
      </c>
      <c r="E25" s="265">
        <v>88.58</v>
      </c>
      <c r="F25" s="265">
        <v>84.28</v>
      </c>
      <c r="G25" s="265">
        <v>92.26</v>
      </c>
      <c r="H25" s="265">
        <v>94.4</v>
      </c>
      <c r="I25" s="265">
        <v>63.79</v>
      </c>
      <c r="J25" s="265">
        <v>53.5</v>
      </c>
      <c r="K25" s="265">
        <v>55.3</v>
      </c>
      <c r="L25" s="265">
        <v>58.2</v>
      </c>
      <c r="M25" s="265">
        <v>57.6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</row>
    <row r="26" spans="1:29" ht="10.5" customHeight="1">
      <c r="A26" s="10" t="s">
        <v>225</v>
      </c>
      <c r="B26" s="265">
        <v>49.9</v>
      </c>
      <c r="C26" s="265">
        <v>54.11</v>
      </c>
      <c r="D26" s="265">
        <v>67.08</v>
      </c>
      <c r="E26" s="265">
        <v>88</v>
      </c>
      <c r="F26" s="265">
        <v>85.9</v>
      </c>
      <c r="G26" s="265">
        <v>102</v>
      </c>
      <c r="H26" s="265">
        <v>94.1</v>
      </c>
      <c r="I26" s="265">
        <v>60.2</v>
      </c>
      <c r="J26" s="265">
        <v>64.4</v>
      </c>
      <c r="K26" s="265">
        <v>66.3</v>
      </c>
      <c r="L26" s="265">
        <v>54.9</v>
      </c>
      <c r="M26" s="265">
        <v>57.7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</row>
    <row r="27" spans="1:29" ht="10.5" customHeight="1">
      <c r="A27" s="10" t="s">
        <v>223</v>
      </c>
      <c r="B27" s="265">
        <v>54.7</v>
      </c>
      <c r="C27" s="265">
        <v>51.8</v>
      </c>
      <c r="D27" s="265">
        <v>58.3</v>
      </c>
      <c r="E27" s="265">
        <v>73.8</v>
      </c>
      <c r="F27" s="265">
        <v>61.7</v>
      </c>
      <c r="G27" s="265">
        <v>76.3</v>
      </c>
      <c r="H27" s="265">
        <v>56.1</v>
      </c>
      <c r="I27" s="265">
        <v>39.5</v>
      </c>
      <c r="J27" s="265">
        <v>43.6</v>
      </c>
      <c r="K27" s="265">
        <v>50.9</v>
      </c>
      <c r="L27" s="265">
        <v>55.8</v>
      </c>
      <c r="M27" s="265">
        <v>46.8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</row>
    <row r="28" spans="1:29" ht="10.5" customHeight="1">
      <c r="A28" s="10" t="s">
        <v>195</v>
      </c>
      <c r="B28" s="265">
        <v>39.2</v>
      </c>
      <c r="C28" s="265">
        <v>41.6</v>
      </c>
      <c r="D28" s="265">
        <v>49.3</v>
      </c>
      <c r="E28" s="265">
        <v>70.8</v>
      </c>
      <c r="F28" s="265">
        <v>73.4</v>
      </c>
      <c r="G28" s="265">
        <v>75</v>
      </c>
      <c r="H28" s="265">
        <v>62</v>
      </c>
      <c r="I28" s="265">
        <v>37.5</v>
      </c>
      <c r="J28" s="265">
        <v>38.2</v>
      </c>
      <c r="K28" s="265">
        <v>45.6</v>
      </c>
      <c r="L28" s="265">
        <v>43.2</v>
      </c>
      <c r="M28" s="265">
        <v>41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</row>
    <row r="29" spans="1:29" ht="10.5" customHeight="1">
      <c r="A29" s="10" t="s">
        <v>209</v>
      </c>
      <c r="B29" s="265">
        <v>35.6</v>
      </c>
      <c r="C29" s="265">
        <v>51.2</v>
      </c>
      <c r="D29" s="265">
        <v>52.2</v>
      </c>
      <c r="E29" s="265">
        <v>73.5</v>
      </c>
      <c r="F29" s="265">
        <v>71.9</v>
      </c>
      <c r="G29" s="265"/>
      <c r="H29" s="265"/>
      <c r="I29" s="265"/>
      <c r="J29" s="265"/>
      <c r="K29" s="265"/>
      <c r="L29" s="265"/>
      <c r="M29" s="265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65">
        <v>49.5</v>
      </c>
      <c r="C54" s="265">
        <v>56.2</v>
      </c>
      <c r="D54" s="265">
        <v>40.2</v>
      </c>
      <c r="E54" s="265">
        <v>48.4</v>
      </c>
      <c r="F54" s="265">
        <v>50.4</v>
      </c>
      <c r="G54" s="265">
        <v>49.3</v>
      </c>
      <c r="H54" s="265">
        <v>42.2</v>
      </c>
      <c r="I54" s="265">
        <v>40.9</v>
      </c>
      <c r="J54" s="265">
        <v>40.2</v>
      </c>
      <c r="K54" s="265">
        <v>42.7</v>
      </c>
      <c r="L54" s="265">
        <v>47.2</v>
      </c>
      <c r="M54" s="265">
        <v>44.3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65">
        <v>45</v>
      </c>
      <c r="C55" s="265">
        <v>47.8</v>
      </c>
      <c r="D55" s="265">
        <v>46.3</v>
      </c>
      <c r="E55" s="265">
        <v>50.3</v>
      </c>
      <c r="F55" s="265">
        <v>50.1</v>
      </c>
      <c r="G55" s="265">
        <v>49.7</v>
      </c>
      <c r="H55" s="265">
        <v>45.6</v>
      </c>
      <c r="I55" s="265">
        <v>42.3</v>
      </c>
      <c r="J55" s="265">
        <v>42.1</v>
      </c>
      <c r="K55" s="265">
        <v>44.9</v>
      </c>
      <c r="L55" s="265">
        <v>47.2</v>
      </c>
      <c r="M55" s="265">
        <v>45.6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65">
        <v>48</v>
      </c>
      <c r="C56" s="265">
        <v>47.1</v>
      </c>
      <c r="D56" s="265">
        <v>45.7</v>
      </c>
      <c r="E56" s="265">
        <v>52.1</v>
      </c>
      <c r="F56" s="265">
        <v>51.4</v>
      </c>
      <c r="G56" s="265">
        <v>51.3</v>
      </c>
      <c r="H56" s="265">
        <v>44.1</v>
      </c>
      <c r="I56" s="265">
        <v>37.6</v>
      </c>
      <c r="J56" s="265">
        <v>34.4</v>
      </c>
      <c r="K56" s="265">
        <v>33.2</v>
      </c>
      <c r="L56" s="265">
        <v>41.8</v>
      </c>
      <c r="M56" s="265">
        <v>38.7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5">
        <v>36.7</v>
      </c>
      <c r="C57" s="265">
        <v>37.2</v>
      </c>
      <c r="D57" s="265">
        <v>34.8</v>
      </c>
      <c r="E57" s="265">
        <v>41.4</v>
      </c>
      <c r="F57" s="265">
        <v>41.9</v>
      </c>
      <c r="G57" s="265">
        <v>40.8</v>
      </c>
      <c r="H57" s="265">
        <v>41.3</v>
      </c>
      <c r="I57" s="265">
        <v>34.9</v>
      </c>
      <c r="J57" s="265">
        <v>34.6</v>
      </c>
      <c r="K57" s="265">
        <v>37</v>
      </c>
      <c r="L57" s="265">
        <v>37.4</v>
      </c>
      <c r="M57" s="265">
        <v>34.1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5">
        <v>34.6</v>
      </c>
      <c r="C58" s="265">
        <v>38.9</v>
      </c>
      <c r="D58" s="265">
        <v>33.8</v>
      </c>
      <c r="E58" s="265">
        <v>39.4</v>
      </c>
      <c r="F58" s="265">
        <v>40.4</v>
      </c>
      <c r="G58" s="265"/>
      <c r="H58" s="265"/>
      <c r="I58" s="265"/>
      <c r="J58" s="265"/>
      <c r="K58" s="265"/>
      <c r="L58" s="265"/>
      <c r="M58" s="265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9.7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9" spans="1:26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55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60">
        <v>8.993</v>
      </c>
      <c r="C25" s="260">
        <v>10.331</v>
      </c>
      <c r="D25" s="260">
        <v>13.174</v>
      </c>
      <c r="E25" s="260">
        <v>14.234</v>
      </c>
      <c r="F25" s="260">
        <v>13.038</v>
      </c>
      <c r="G25" s="260">
        <v>15.156</v>
      </c>
      <c r="H25" s="260">
        <v>15.007</v>
      </c>
      <c r="I25" s="260">
        <v>13.546</v>
      </c>
      <c r="J25" s="260">
        <v>12.824</v>
      </c>
      <c r="K25" s="260">
        <v>13.59</v>
      </c>
      <c r="L25" s="260">
        <v>12.953</v>
      </c>
      <c r="M25" s="260">
        <v>12.097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60">
        <v>9.502</v>
      </c>
      <c r="C26" s="260">
        <v>11.333</v>
      </c>
      <c r="D26" s="260">
        <v>13.779</v>
      </c>
      <c r="E26" s="260">
        <v>14.1</v>
      </c>
      <c r="F26" s="260">
        <v>15.6</v>
      </c>
      <c r="G26" s="260">
        <v>16.2</v>
      </c>
      <c r="H26" s="260">
        <v>15.5</v>
      </c>
      <c r="I26" s="260">
        <v>12.9</v>
      </c>
      <c r="J26" s="260">
        <v>13</v>
      </c>
      <c r="K26" s="260">
        <v>12.8</v>
      </c>
      <c r="L26" s="260">
        <v>13.9</v>
      </c>
      <c r="M26" s="260">
        <v>11.8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60">
        <v>8.7</v>
      </c>
      <c r="C27" s="260">
        <v>9.7</v>
      </c>
      <c r="D27" s="260">
        <v>12.1</v>
      </c>
      <c r="E27" s="260">
        <v>12.2</v>
      </c>
      <c r="F27" s="260">
        <v>11.3</v>
      </c>
      <c r="G27" s="260">
        <v>12.2</v>
      </c>
      <c r="H27" s="260">
        <v>11.7</v>
      </c>
      <c r="I27" s="260">
        <v>10.2</v>
      </c>
      <c r="J27" s="260">
        <v>11.8</v>
      </c>
      <c r="K27" s="260">
        <v>11</v>
      </c>
      <c r="L27" s="260">
        <v>12.1</v>
      </c>
      <c r="M27" s="260">
        <v>11.7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60">
        <v>9.8</v>
      </c>
      <c r="C28" s="260">
        <v>11.3</v>
      </c>
      <c r="D28" s="260">
        <v>13.8</v>
      </c>
      <c r="E28" s="260">
        <v>13.1</v>
      </c>
      <c r="F28" s="260">
        <v>14.3</v>
      </c>
      <c r="G28" s="260">
        <v>14.1</v>
      </c>
      <c r="H28" s="260">
        <v>12.3</v>
      </c>
      <c r="I28" s="260">
        <v>13</v>
      </c>
      <c r="J28" s="260">
        <v>13.2</v>
      </c>
      <c r="K28" s="260">
        <v>13</v>
      </c>
      <c r="L28" s="260">
        <v>12.4</v>
      </c>
      <c r="M28" s="260">
        <v>12.3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60">
        <v>9.1</v>
      </c>
      <c r="C29" s="260">
        <v>10.5</v>
      </c>
      <c r="D29" s="260">
        <v>13.7</v>
      </c>
      <c r="E29" s="260">
        <v>13.4</v>
      </c>
      <c r="F29" s="260">
        <v>13.6</v>
      </c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6"/>
    </row>
    <row r="53" spans="1:48" s="257" customFormat="1" ht="10.5" customHeight="1">
      <c r="A53" s="15"/>
      <c r="B53" s="251" t="s">
        <v>124</v>
      </c>
      <c r="C53" s="251" t="s">
        <v>125</v>
      </c>
      <c r="D53" s="251" t="s">
        <v>126</v>
      </c>
      <c r="E53" s="251" t="s">
        <v>127</v>
      </c>
      <c r="F53" s="251" t="s">
        <v>128</v>
      </c>
      <c r="G53" s="251" t="s">
        <v>129</v>
      </c>
      <c r="H53" s="251" t="s">
        <v>130</v>
      </c>
      <c r="I53" s="251" t="s">
        <v>131</v>
      </c>
      <c r="J53" s="251" t="s">
        <v>132</v>
      </c>
      <c r="K53" s="251" t="s">
        <v>133</v>
      </c>
      <c r="L53" s="251" t="s">
        <v>134</v>
      </c>
      <c r="M53" s="251" t="s">
        <v>135</v>
      </c>
      <c r="N53" s="25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</row>
    <row r="54" spans="1:48" s="257" customFormat="1" ht="10.5" customHeight="1">
      <c r="A54" s="10" t="s">
        <v>224</v>
      </c>
      <c r="B54" s="260">
        <v>11.898</v>
      </c>
      <c r="C54" s="260">
        <v>11.8</v>
      </c>
      <c r="D54" s="260">
        <v>12.8</v>
      </c>
      <c r="E54" s="260">
        <v>12.3</v>
      </c>
      <c r="F54" s="260">
        <v>13.4</v>
      </c>
      <c r="G54" s="260">
        <v>13.6</v>
      </c>
      <c r="H54" s="260">
        <v>12.7</v>
      </c>
      <c r="I54" s="260">
        <v>13.4</v>
      </c>
      <c r="J54" s="260">
        <v>12.9</v>
      </c>
      <c r="K54" s="260">
        <v>14.5</v>
      </c>
      <c r="L54" s="260">
        <v>14.8</v>
      </c>
      <c r="M54" s="260">
        <v>13.4</v>
      </c>
      <c r="N54" s="255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</row>
    <row r="55" spans="1:48" s="257" customFormat="1" ht="10.5" customHeight="1">
      <c r="A55" s="10" t="s">
        <v>225</v>
      </c>
      <c r="B55" s="260">
        <v>12.017</v>
      </c>
      <c r="C55" s="260">
        <v>12.349</v>
      </c>
      <c r="D55" s="260">
        <v>13.055</v>
      </c>
      <c r="E55" s="260">
        <v>13</v>
      </c>
      <c r="F55" s="260">
        <v>13.8</v>
      </c>
      <c r="G55" s="260">
        <v>13.5</v>
      </c>
      <c r="H55" s="260">
        <v>13.5</v>
      </c>
      <c r="I55" s="260">
        <v>12.4</v>
      </c>
      <c r="J55" s="260">
        <v>11.8</v>
      </c>
      <c r="K55" s="260">
        <v>12.5</v>
      </c>
      <c r="L55" s="260">
        <v>12.6</v>
      </c>
      <c r="M55" s="260">
        <v>11.6</v>
      </c>
      <c r="N55" s="255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</row>
    <row r="56" spans="1:48" s="257" customFormat="1" ht="10.5" customHeight="1">
      <c r="A56" s="10" t="s">
        <v>223</v>
      </c>
      <c r="B56" s="260">
        <v>11</v>
      </c>
      <c r="C56" s="260">
        <v>11.6</v>
      </c>
      <c r="D56" s="260">
        <v>12</v>
      </c>
      <c r="E56" s="260">
        <v>12</v>
      </c>
      <c r="F56" s="260">
        <v>12.7</v>
      </c>
      <c r="G56" s="260">
        <v>12.6</v>
      </c>
      <c r="H56" s="260">
        <v>11.5</v>
      </c>
      <c r="I56" s="260">
        <v>10.7</v>
      </c>
      <c r="J56" s="260">
        <v>11.1</v>
      </c>
      <c r="K56" s="260">
        <v>11.1</v>
      </c>
      <c r="L56" s="260">
        <v>10.9</v>
      </c>
      <c r="M56" s="260">
        <v>9.9</v>
      </c>
      <c r="N56" s="255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</row>
    <row r="57" spans="1:27" s="257" customFormat="1" ht="10.5" customHeight="1">
      <c r="A57" s="10" t="s">
        <v>195</v>
      </c>
      <c r="B57" s="260">
        <v>10.7</v>
      </c>
      <c r="C57" s="260">
        <v>11.4</v>
      </c>
      <c r="D57" s="260">
        <v>12.2</v>
      </c>
      <c r="E57" s="260">
        <v>12</v>
      </c>
      <c r="F57" s="260">
        <v>13</v>
      </c>
      <c r="G57" s="260">
        <v>13.2</v>
      </c>
      <c r="H57" s="260">
        <v>12.8</v>
      </c>
      <c r="I57" s="260">
        <v>11.9</v>
      </c>
      <c r="J57" s="260">
        <v>11.8</v>
      </c>
      <c r="K57" s="260">
        <v>12.1</v>
      </c>
      <c r="L57" s="260">
        <v>11.8</v>
      </c>
      <c r="M57" s="260">
        <v>11.5</v>
      </c>
      <c r="N57" s="255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55"/>
    </row>
    <row r="58" spans="1:27" s="257" customFormat="1" ht="10.5" customHeight="1">
      <c r="A58" s="10" t="s">
        <v>209</v>
      </c>
      <c r="B58" s="260">
        <v>11.4</v>
      </c>
      <c r="C58" s="260">
        <v>11.1</v>
      </c>
      <c r="D58" s="260">
        <v>12.3</v>
      </c>
      <c r="E58" s="260">
        <v>12.2</v>
      </c>
      <c r="F58" s="260">
        <v>12.9</v>
      </c>
      <c r="G58" s="260"/>
      <c r="H58" s="260"/>
      <c r="I58" s="260"/>
      <c r="J58" s="260"/>
      <c r="K58" s="260"/>
      <c r="L58" s="260"/>
      <c r="M58" s="260"/>
      <c r="N58" s="255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55"/>
    </row>
    <row r="59" spans="1:27" ht="9.75" customHeight="1">
      <c r="A59" s="2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7" customFormat="1" ht="10.5" customHeight="1">
      <c r="A83" s="15"/>
      <c r="B83" s="251" t="s">
        <v>124</v>
      </c>
      <c r="C83" s="251" t="s">
        <v>125</v>
      </c>
      <c r="D83" s="251" t="s">
        <v>126</v>
      </c>
      <c r="E83" s="251" t="s">
        <v>127</v>
      </c>
      <c r="F83" s="251" t="s">
        <v>128</v>
      </c>
      <c r="G83" s="251" t="s">
        <v>129</v>
      </c>
      <c r="H83" s="251" t="s">
        <v>130</v>
      </c>
      <c r="I83" s="251" t="s">
        <v>131</v>
      </c>
      <c r="J83" s="251" t="s">
        <v>132</v>
      </c>
      <c r="K83" s="251" t="s">
        <v>133</v>
      </c>
      <c r="L83" s="251" t="s">
        <v>134</v>
      </c>
      <c r="M83" s="251" t="s">
        <v>135</v>
      </c>
      <c r="N83" s="255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</row>
    <row r="84" spans="1:26" s="257" customFormat="1" ht="10.5" customHeight="1">
      <c r="A84" s="10" t="s">
        <v>224</v>
      </c>
      <c r="B84" s="253">
        <v>75.5</v>
      </c>
      <c r="C84" s="253">
        <v>87.8</v>
      </c>
      <c r="D84" s="253">
        <v>103.4</v>
      </c>
      <c r="E84" s="253">
        <v>115.7</v>
      </c>
      <c r="F84" s="253">
        <v>97.3</v>
      </c>
      <c r="G84" s="253">
        <v>111.7</v>
      </c>
      <c r="H84" s="253">
        <v>117.9</v>
      </c>
      <c r="I84" s="253">
        <v>100.9</v>
      </c>
      <c r="J84" s="253">
        <v>99.1</v>
      </c>
      <c r="K84" s="253">
        <v>93.5</v>
      </c>
      <c r="L84" s="253">
        <v>87.5</v>
      </c>
      <c r="M84" s="253">
        <v>91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s="257" customFormat="1" ht="10.5" customHeight="1">
      <c r="A85" s="10" t="s">
        <v>225</v>
      </c>
      <c r="B85" s="253">
        <v>80.2</v>
      </c>
      <c r="C85" s="253">
        <v>91.7</v>
      </c>
      <c r="D85" s="253">
        <v>105.7</v>
      </c>
      <c r="E85" s="253">
        <v>109.1</v>
      </c>
      <c r="F85" s="253">
        <v>113.3</v>
      </c>
      <c r="G85" s="253">
        <v>119.8</v>
      </c>
      <c r="H85" s="253">
        <v>115</v>
      </c>
      <c r="I85" s="253">
        <v>104.6</v>
      </c>
      <c r="J85" s="253">
        <v>109.5</v>
      </c>
      <c r="K85" s="253">
        <v>102.3</v>
      </c>
      <c r="L85" s="253">
        <v>110.6</v>
      </c>
      <c r="M85" s="253">
        <v>101.7</v>
      </c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s="257" customFormat="1" ht="10.5" customHeight="1">
      <c r="A86" s="10" t="s">
        <v>223</v>
      </c>
      <c r="B86" s="253">
        <v>79.1</v>
      </c>
      <c r="C86" s="253">
        <v>83.6</v>
      </c>
      <c r="D86" s="253">
        <v>100.7</v>
      </c>
      <c r="E86" s="253">
        <v>101.4</v>
      </c>
      <c r="F86" s="253">
        <v>89.1</v>
      </c>
      <c r="G86" s="253">
        <v>96.9</v>
      </c>
      <c r="H86" s="253">
        <v>101.8</v>
      </c>
      <c r="I86" s="253">
        <v>95.6</v>
      </c>
      <c r="J86" s="253">
        <v>106.4</v>
      </c>
      <c r="K86" s="253">
        <v>99.4</v>
      </c>
      <c r="L86" s="253">
        <v>111.7</v>
      </c>
      <c r="M86" s="253">
        <v>117.1</v>
      </c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s="257" customFormat="1" ht="10.5" customHeight="1">
      <c r="A87" s="10" t="s">
        <v>195</v>
      </c>
      <c r="B87" s="253">
        <v>90.7</v>
      </c>
      <c r="C87" s="253">
        <v>98.4</v>
      </c>
      <c r="D87" s="253">
        <v>113.3</v>
      </c>
      <c r="E87" s="253">
        <v>108.9</v>
      </c>
      <c r="F87" s="253">
        <v>110.8</v>
      </c>
      <c r="G87" s="253">
        <v>107.2</v>
      </c>
      <c r="H87" s="253">
        <v>96.5</v>
      </c>
      <c r="I87" s="253">
        <v>108.5</v>
      </c>
      <c r="J87" s="253">
        <v>111.9</v>
      </c>
      <c r="K87" s="253">
        <v>107</v>
      </c>
      <c r="L87" s="253">
        <v>105.6</v>
      </c>
      <c r="M87" s="253">
        <v>107.1</v>
      </c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s="257" customFormat="1" ht="10.5" customHeight="1">
      <c r="A88" s="10" t="s">
        <v>209</v>
      </c>
      <c r="B88" s="253">
        <v>79.6</v>
      </c>
      <c r="C88" s="253">
        <v>94</v>
      </c>
      <c r="D88" s="253">
        <v>112.1</v>
      </c>
      <c r="E88" s="253">
        <v>110.4</v>
      </c>
      <c r="F88" s="253">
        <v>105.4</v>
      </c>
      <c r="G88" s="253"/>
      <c r="H88" s="253"/>
      <c r="I88" s="253"/>
      <c r="J88" s="253"/>
      <c r="K88" s="253"/>
      <c r="L88" s="253"/>
      <c r="M88" s="253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4" spans="14:15" ht="9.75" customHeight="1">
      <c r="N14" s="268"/>
      <c r="O14" s="268"/>
    </row>
    <row r="17" ht="9.75" customHeight="1">
      <c r="O17" s="268"/>
    </row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4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8"/>
    </row>
    <row r="21" spans="1:14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48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60">
        <v>9.22</v>
      </c>
      <c r="C25" s="260">
        <v>12.22</v>
      </c>
      <c r="D25" s="260">
        <v>12.05</v>
      </c>
      <c r="E25" s="260">
        <v>10.76</v>
      </c>
      <c r="F25" s="260">
        <v>11.23</v>
      </c>
      <c r="G25" s="260">
        <v>11.04</v>
      </c>
      <c r="H25" s="260">
        <v>11.73</v>
      </c>
      <c r="I25" s="260">
        <v>10.24</v>
      </c>
      <c r="J25" s="260">
        <v>10.88</v>
      </c>
      <c r="K25" s="260">
        <v>13.39</v>
      </c>
      <c r="L25" s="260">
        <v>14.22</v>
      </c>
      <c r="M25" s="260">
        <v>13.48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60">
        <v>12.14</v>
      </c>
      <c r="C26" s="260">
        <v>12.1</v>
      </c>
      <c r="D26" s="260">
        <v>13.79</v>
      </c>
      <c r="E26" s="260">
        <v>15.4</v>
      </c>
      <c r="F26" s="260">
        <v>13.5</v>
      </c>
      <c r="G26" s="260">
        <v>16.1</v>
      </c>
      <c r="H26" s="260">
        <v>14.4</v>
      </c>
      <c r="I26" s="260">
        <v>11.8</v>
      </c>
      <c r="J26" s="260">
        <v>14.6</v>
      </c>
      <c r="K26" s="260">
        <v>14.5</v>
      </c>
      <c r="L26" s="260">
        <v>15</v>
      </c>
      <c r="M26" s="260">
        <v>14.4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60">
        <v>12.6</v>
      </c>
      <c r="C27" s="260">
        <v>13.2</v>
      </c>
      <c r="D27" s="260">
        <v>15</v>
      </c>
      <c r="E27" s="260">
        <v>14</v>
      </c>
      <c r="F27" s="260">
        <v>14.4</v>
      </c>
      <c r="G27" s="260">
        <v>16.1</v>
      </c>
      <c r="H27" s="260">
        <v>15.2</v>
      </c>
      <c r="I27" s="260">
        <v>13.9</v>
      </c>
      <c r="J27" s="260">
        <v>14.5</v>
      </c>
      <c r="K27" s="260">
        <v>15.5</v>
      </c>
      <c r="L27" s="260">
        <v>14.8</v>
      </c>
      <c r="M27" s="260">
        <v>16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60">
        <v>13.2</v>
      </c>
      <c r="C28" s="260">
        <v>15.3</v>
      </c>
      <c r="D28" s="260">
        <v>16.6</v>
      </c>
      <c r="E28" s="260">
        <v>16.7</v>
      </c>
      <c r="F28" s="260">
        <v>16.6</v>
      </c>
      <c r="G28" s="260">
        <v>16.9</v>
      </c>
      <c r="H28" s="260">
        <v>18.2</v>
      </c>
      <c r="I28" s="260">
        <v>14.4</v>
      </c>
      <c r="J28" s="260">
        <v>15.8</v>
      </c>
      <c r="K28" s="260">
        <v>19.3</v>
      </c>
      <c r="L28" s="260">
        <v>19.5</v>
      </c>
      <c r="M28" s="260">
        <v>15.9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60">
        <v>15.2</v>
      </c>
      <c r="C29" s="260">
        <v>15.3</v>
      </c>
      <c r="D29" s="260">
        <v>16.6</v>
      </c>
      <c r="E29" s="260">
        <v>16.4</v>
      </c>
      <c r="F29" s="260">
        <v>14.4</v>
      </c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60">
        <v>18.8</v>
      </c>
      <c r="C54" s="260">
        <v>22.3</v>
      </c>
      <c r="D54" s="260">
        <v>21.9</v>
      </c>
      <c r="E54" s="260">
        <v>18.9</v>
      </c>
      <c r="F54" s="260">
        <v>20.2</v>
      </c>
      <c r="G54" s="260">
        <v>20.3</v>
      </c>
      <c r="H54" s="260">
        <v>20.1</v>
      </c>
      <c r="I54" s="260">
        <v>20</v>
      </c>
      <c r="J54" s="260">
        <v>19.9</v>
      </c>
      <c r="K54" s="260">
        <v>21.1</v>
      </c>
      <c r="L54" s="260">
        <v>21.7</v>
      </c>
      <c r="M54" s="260">
        <v>20.7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60">
        <v>20.8</v>
      </c>
      <c r="C55" s="260">
        <v>21</v>
      </c>
      <c r="D55" s="260">
        <v>20</v>
      </c>
      <c r="E55" s="260">
        <v>21.4</v>
      </c>
      <c r="F55" s="260">
        <v>22.3</v>
      </c>
      <c r="G55" s="260">
        <v>23</v>
      </c>
      <c r="H55" s="260">
        <v>21.7</v>
      </c>
      <c r="I55" s="260">
        <v>19.7</v>
      </c>
      <c r="J55" s="260">
        <v>20.4</v>
      </c>
      <c r="K55" s="260">
        <v>20.8</v>
      </c>
      <c r="L55" s="260">
        <v>21.3</v>
      </c>
      <c r="M55" s="260">
        <v>20.3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60">
        <v>21.1</v>
      </c>
      <c r="C56" s="260">
        <v>21.7</v>
      </c>
      <c r="D56" s="260">
        <v>20.3</v>
      </c>
      <c r="E56" s="260">
        <v>20.5</v>
      </c>
      <c r="F56" s="260">
        <v>21.1</v>
      </c>
      <c r="G56" s="260">
        <v>21.5</v>
      </c>
      <c r="H56" s="260">
        <v>21</v>
      </c>
      <c r="I56" s="260">
        <v>21</v>
      </c>
      <c r="J56" s="260">
        <v>20.9</v>
      </c>
      <c r="K56" s="260">
        <v>21.5</v>
      </c>
      <c r="L56" s="260">
        <v>21.2</v>
      </c>
      <c r="M56" s="260">
        <v>20.9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60">
        <v>21.6</v>
      </c>
      <c r="C57" s="260">
        <v>21.5</v>
      </c>
      <c r="D57" s="260">
        <v>20.6</v>
      </c>
      <c r="E57" s="260">
        <v>21.7</v>
      </c>
      <c r="F57" s="260">
        <v>21</v>
      </c>
      <c r="G57" s="260">
        <v>22</v>
      </c>
      <c r="H57" s="260">
        <v>23.4</v>
      </c>
      <c r="I57" s="260">
        <v>20.3</v>
      </c>
      <c r="J57" s="260">
        <v>20.6</v>
      </c>
      <c r="K57" s="260">
        <v>22.4</v>
      </c>
      <c r="L57" s="260">
        <v>23.8</v>
      </c>
      <c r="M57" s="260">
        <v>22.3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60">
        <v>22.9</v>
      </c>
      <c r="C58" s="260">
        <v>23.8</v>
      </c>
      <c r="D58" s="260">
        <v>24.6</v>
      </c>
      <c r="E58" s="260">
        <v>26.1</v>
      </c>
      <c r="F58" s="260">
        <v>26.8</v>
      </c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51">
        <v>48.8</v>
      </c>
      <c r="C84" s="251">
        <v>47.7</v>
      </c>
      <c r="D84" s="251">
        <v>54.8</v>
      </c>
      <c r="E84" s="251">
        <v>53.1</v>
      </c>
      <c r="F84" s="251">
        <v>54.2</v>
      </c>
      <c r="G84" s="251">
        <v>54.3</v>
      </c>
      <c r="H84" s="251">
        <v>58.7</v>
      </c>
      <c r="I84" s="251">
        <v>58.7</v>
      </c>
      <c r="J84" s="251">
        <v>58.7</v>
      </c>
      <c r="K84" s="251">
        <v>62.2</v>
      </c>
      <c r="L84" s="251">
        <v>65.3</v>
      </c>
      <c r="M84" s="251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51">
        <v>58.2</v>
      </c>
      <c r="C85" s="251">
        <v>57.6</v>
      </c>
      <c r="D85" s="251">
        <v>69.8</v>
      </c>
      <c r="E85" s="251">
        <v>70.8</v>
      </c>
      <c r="F85" s="251">
        <v>60.1</v>
      </c>
      <c r="G85" s="251">
        <v>69.3</v>
      </c>
      <c r="H85" s="251">
        <v>67.3</v>
      </c>
      <c r="I85" s="251">
        <v>62</v>
      </c>
      <c r="J85" s="251">
        <v>70.9</v>
      </c>
      <c r="K85" s="251">
        <v>69.5</v>
      </c>
      <c r="L85" s="251">
        <v>70</v>
      </c>
      <c r="M85" s="251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51">
        <v>58.9</v>
      </c>
      <c r="C86" s="251">
        <v>60.2</v>
      </c>
      <c r="D86" s="251">
        <v>74.4</v>
      </c>
      <c r="E86" s="251">
        <v>68.2</v>
      </c>
      <c r="F86" s="251">
        <v>67.6</v>
      </c>
      <c r="G86" s="251">
        <v>74.5</v>
      </c>
      <c r="H86" s="251">
        <v>73</v>
      </c>
      <c r="I86" s="251">
        <v>66.4</v>
      </c>
      <c r="J86" s="251">
        <v>69.5</v>
      </c>
      <c r="K86" s="251">
        <v>71.6</v>
      </c>
      <c r="L86" s="251">
        <v>69.7</v>
      </c>
      <c r="M86" s="251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51">
        <v>60.5</v>
      </c>
      <c r="C87" s="251">
        <v>71.2</v>
      </c>
      <c r="D87" s="251">
        <v>80.9</v>
      </c>
      <c r="E87" s="251">
        <v>76.2</v>
      </c>
      <c r="F87" s="251">
        <v>79.7</v>
      </c>
      <c r="G87" s="251">
        <v>76.6</v>
      </c>
      <c r="H87" s="251">
        <v>77.5</v>
      </c>
      <c r="I87" s="251">
        <v>72.8</v>
      </c>
      <c r="J87" s="251">
        <v>76.1</v>
      </c>
      <c r="K87" s="251">
        <v>85.6</v>
      </c>
      <c r="L87" s="251">
        <v>81.3</v>
      </c>
      <c r="M87" s="251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51">
        <v>66.1</v>
      </c>
      <c r="C88" s="251">
        <v>63.9</v>
      </c>
      <c r="D88" s="251">
        <v>66.9</v>
      </c>
      <c r="E88" s="251">
        <v>61.9</v>
      </c>
      <c r="F88" s="251">
        <v>53.1</v>
      </c>
      <c r="G88" s="251"/>
      <c r="H88" s="251"/>
      <c r="I88" s="251"/>
      <c r="J88" s="251"/>
      <c r="K88" s="251"/>
      <c r="L88" s="251"/>
      <c r="M88" s="25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zoomScale="75" zoomScaleNormal="75"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50" t="s">
        <v>190</v>
      </c>
      <c r="F1" s="246"/>
      <c r="G1" s="246"/>
      <c r="H1" s="246"/>
    </row>
    <row r="2" ht="13.5">
      <c r="A2" s="444"/>
    </row>
    <row r="3" spans="1:3" ht="17.25">
      <c r="A3" s="444"/>
      <c r="C3" s="246"/>
    </row>
    <row r="4" spans="1:13" ht="17.25">
      <c r="A4" s="444"/>
      <c r="J4" s="246"/>
      <c r="K4" s="246"/>
      <c r="L4" s="246"/>
      <c r="M4" s="246"/>
    </row>
    <row r="5" ht="13.5">
      <c r="A5" s="444"/>
    </row>
    <row r="6" ht="13.5">
      <c r="A6" s="444"/>
    </row>
    <row r="7" ht="13.5">
      <c r="A7" s="444"/>
    </row>
    <row r="8" ht="13.5">
      <c r="A8" s="444"/>
    </row>
    <row r="9" ht="13.5">
      <c r="A9" s="444"/>
    </row>
    <row r="10" ht="13.5">
      <c r="A10" s="444"/>
    </row>
    <row r="11" ht="13.5">
      <c r="A11" s="444"/>
    </row>
    <row r="12" ht="13.5">
      <c r="A12" s="444"/>
    </row>
    <row r="13" ht="13.5">
      <c r="A13" s="444"/>
    </row>
    <row r="14" ht="13.5">
      <c r="A14" s="444"/>
    </row>
    <row r="15" ht="13.5">
      <c r="A15" s="444"/>
    </row>
    <row r="16" ht="13.5">
      <c r="A16" s="444"/>
    </row>
    <row r="17" ht="13.5">
      <c r="A17" s="444"/>
    </row>
    <row r="18" ht="13.5">
      <c r="A18" s="444"/>
    </row>
    <row r="19" ht="13.5">
      <c r="A19" s="444"/>
    </row>
    <row r="20" ht="13.5">
      <c r="A20" s="444"/>
    </row>
    <row r="21" ht="13.5">
      <c r="A21" s="444"/>
    </row>
    <row r="22" ht="13.5">
      <c r="A22" s="444"/>
    </row>
    <row r="23" ht="13.5">
      <c r="A23" s="444"/>
    </row>
    <row r="24" ht="13.5">
      <c r="A24" s="444"/>
    </row>
    <row r="25" ht="13.5">
      <c r="A25" s="444"/>
    </row>
    <row r="26" ht="13.5">
      <c r="A26" s="444"/>
    </row>
    <row r="27" ht="13.5">
      <c r="A27" s="444"/>
    </row>
    <row r="28" ht="13.5">
      <c r="A28" s="444"/>
    </row>
    <row r="29" ht="13.5">
      <c r="A29" s="444"/>
    </row>
    <row r="30" ht="13.5">
      <c r="A30" s="444"/>
    </row>
    <row r="31" ht="13.5">
      <c r="A31" s="444"/>
    </row>
    <row r="32" ht="13.5">
      <c r="A32" s="444"/>
    </row>
    <row r="33" ht="13.5">
      <c r="A33" s="444"/>
    </row>
    <row r="34" ht="13.5">
      <c r="A34" s="444"/>
    </row>
    <row r="35" spans="1:15" s="59" customFormat="1" ht="19.5" customHeight="1">
      <c r="A35" s="444"/>
      <c r="B35" s="12"/>
      <c r="C35" s="247" t="s">
        <v>136</v>
      </c>
      <c r="D35" s="247" t="s">
        <v>137</v>
      </c>
      <c r="E35" s="247" t="s">
        <v>138</v>
      </c>
      <c r="F35" s="247" t="s">
        <v>139</v>
      </c>
      <c r="G35" s="247" t="s">
        <v>192</v>
      </c>
      <c r="H35" s="247" t="s">
        <v>191</v>
      </c>
      <c r="I35" s="247" t="s">
        <v>140</v>
      </c>
      <c r="J35" s="247" t="s">
        <v>193</v>
      </c>
      <c r="K35" s="247" t="s">
        <v>144</v>
      </c>
      <c r="L35" s="247" t="s">
        <v>195</v>
      </c>
      <c r="M35" s="11" t="s">
        <v>233</v>
      </c>
      <c r="N35" s="65"/>
      <c r="O35" s="248"/>
    </row>
    <row r="36" spans="1:15" ht="25.5" customHeight="1">
      <c r="A36" s="444"/>
      <c r="B36" s="435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112.6</v>
      </c>
      <c r="N36" s="1"/>
      <c r="O36" s="1"/>
    </row>
    <row r="37" spans="1:15" ht="25.5" customHeight="1">
      <c r="A37" s="444"/>
      <c r="B37" s="434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209.1</v>
      </c>
      <c r="N37" s="1"/>
      <c r="O37" s="1"/>
    </row>
    <row r="38" spans="1:13" ht="24.75" customHeight="1">
      <c r="A38" s="444"/>
      <c r="B38" s="381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4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132879</v>
      </c>
    </row>
    <row r="3" spans="10:13" ht="13.5">
      <c r="J3" s="6">
        <v>364208</v>
      </c>
      <c r="K3" s="5" t="s">
        <v>12</v>
      </c>
      <c r="L3" s="6">
        <f t="shared" si="0"/>
        <v>364208</v>
      </c>
      <c r="M3" s="6">
        <v>219032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252700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66949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268808</v>
      </c>
    </row>
    <row r="7" spans="10:13" ht="13.5">
      <c r="J7" s="6">
        <v>636746</v>
      </c>
      <c r="K7" s="5" t="s">
        <v>16</v>
      </c>
      <c r="L7" s="6">
        <f t="shared" si="0"/>
        <v>636746</v>
      </c>
      <c r="M7" s="6">
        <v>424786</v>
      </c>
    </row>
    <row r="8" spans="10:13" ht="13.5">
      <c r="J8" s="6">
        <f>SUM(J2:J7)</f>
        <v>2090910</v>
      </c>
      <c r="K8" s="5" t="s">
        <v>9</v>
      </c>
      <c r="L8" s="69">
        <f>SUM(L2:L7)</f>
        <v>2090910</v>
      </c>
      <c r="M8" s="6">
        <f>SUM(M2:M7)</f>
        <v>1365154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132879</v>
      </c>
      <c r="M11" s="6">
        <f>SUM(N11-L11)</f>
        <v>53702</v>
      </c>
      <c r="N11" s="6">
        <f>SUM(L2)</f>
        <v>186581</v>
      </c>
    </row>
    <row r="12" spans="11:14" ht="13.5">
      <c r="K12" s="5" t="s">
        <v>12</v>
      </c>
      <c r="L12" s="6">
        <f t="shared" si="1"/>
        <v>219032</v>
      </c>
      <c r="M12" s="6">
        <f aca="true" t="shared" si="2" ref="M12:M17">SUM(N12-L12)</f>
        <v>145176</v>
      </c>
      <c r="N12" s="6">
        <f aca="true" t="shared" si="3" ref="N12:N17">SUM(L3)</f>
        <v>364208</v>
      </c>
    </row>
    <row r="13" spans="11:14" ht="13.5">
      <c r="K13" s="5" t="s">
        <v>13</v>
      </c>
      <c r="L13" s="6">
        <f t="shared" si="1"/>
        <v>252700</v>
      </c>
      <c r="M13" s="6">
        <f t="shared" si="2"/>
        <v>177258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66949</v>
      </c>
      <c r="M14" s="6">
        <f t="shared" si="2"/>
        <v>32767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268808</v>
      </c>
      <c r="M15" s="6">
        <f t="shared" si="2"/>
        <v>104893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424786</v>
      </c>
      <c r="M16" s="6">
        <f t="shared" si="2"/>
        <v>211960</v>
      </c>
      <c r="N16" s="6">
        <f t="shared" si="3"/>
        <v>636746</v>
      </c>
    </row>
    <row r="17" spans="11:14" ht="13.5">
      <c r="K17" s="5" t="s">
        <v>9</v>
      </c>
      <c r="L17" s="6">
        <f>SUM(L11:L16)</f>
        <v>1365154</v>
      </c>
      <c r="M17" s="6">
        <f t="shared" si="2"/>
        <v>725756</v>
      </c>
      <c r="N17" s="6">
        <f t="shared" si="3"/>
        <v>2090910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6" t="s">
        <v>17</v>
      </c>
      <c r="D56" s="457"/>
      <c r="E56" s="456" t="s">
        <v>65</v>
      </c>
      <c r="F56" s="457"/>
      <c r="G56" s="460" t="s">
        <v>64</v>
      </c>
      <c r="H56" s="456" t="s">
        <v>66</v>
      </c>
      <c r="I56" s="457"/>
    </row>
    <row r="57" spans="1:9" ht="14.25">
      <c r="A57" s="53" t="s">
        <v>71</v>
      </c>
      <c r="B57" s="54"/>
      <c r="C57" s="458"/>
      <c r="D57" s="459"/>
      <c r="E57" s="458"/>
      <c r="F57" s="459"/>
      <c r="G57" s="461"/>
      <c r="H57" s="458"/>
      <c r="I57" s="459"/>
    </row>
    <row r="58" spans="1:9" ht="19.5" customHeight="1">
      <c r="A58" s="58" t="s">
        <v>95</v>
      </c>
      <c r="B58" s="55"/>
      <c r="C58" s="453" t="s">
        <v>198</v>
      </c>
      <c r="D58" s="452"/>
      <c r="E58" s="454" t="s">
        <v>234</v>
      </c>
      <c r="F58" s="452"/>
      <c r="G58" s="128">
        <v>15.6</v>
      </c>
      <c r="H58" s="56"/>
      <c r="I58" s="57"/>
    </row>
    <row r="59" spans="1:9" ht="19.5" customHeight="1">
      <c r="A59" s="58" t="s">
        <v>67</v>
      </c>
      <c r="B59" s="55"/>
      <c r="C59" s="451" t="s">
        <v>69</v>
      </c>
      <c r="D59" s="452"/>
      <c r="E59" s="454" t="s">
        <v>235</v>
      </c>
      <c r="F59" s="452"/>
      <c r="G59" s="134">
        <v>44</v>
      </c>
      <c r="H59" s="56"/>
      <c r="I59" s="57"/>
    </row>
    <row r="60" spans="1:9" ht="19.5" customHeight="1">
      <c r="A60" s="58" t="s">
        <v>68</v>
      </c>
      <c r="B60" s="55"/>
      <c r="C60" s="454" t="s">
        <v>178</v>
      </c>
      <c r="D60" s="455"/>
      <c r="E60" s="451" t="s">
        <v>236</v>
      </c>
      <c r="F60" s="452"/>
      <c r="G60" s="128">
        <v>63.9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9"/>
    </row>
    <row r="3" spans="1:2" ht="9.75" customHeight="1">
      <c r="A3" s="38"/>
      <c r="B3" s="38"/>
    </row>
    <row r="4" spans="10:13" ht="9.75" customHeight="1">
      <c r="J4" s="246"/>
      <c r="K4" s="3"/>
      <c r="L4" s="3"/>
      <c r="M4" s="127"/>
    </row>
    <row r="20" ht="9.75" customHeight="1">
      <c r="AI20" s="250"/>
    </row>
    <row r="25" spans="1:35" s="250" customFormat="1" ht="9.75" customHeight="1">
      <c r="A25" s="251"/>
      <c r="B25" s="251" t="s">
        <v>124</v>
      </c>
      <c r="C25" s="251" t="s">
        <v>125</v>
      </c>
      <c r="D25" s="251" t="s">
        <v>126</v>
      </c>
      <c r="E25" s="251" t="s">
        <v>127</v>
      </c>
      <c r="F25" s="251" t="s">
        <v>128</v>
      </c>
      <c r="G25" s="251" t="s">
        <v>129</v>
      </c>
      <c r="H25" s="251" t="s">
        <v>130</v>
      </c>
      <c r="I25" s="251" t="s">
        <v>131</v>
      </c>
      <c r="J25" s="251" t="s">
        <v>132</v>
      </c>
      <c r="K25" s="251" t="s">
        <v>133</v>
      </c>
      <c r="L25" s="251" t="s">
        <v>134</v>
      </c>
      <c r="M25" s="251" t="s">
        <v>135</v>
      </c>
      <c r="AI25"/>
    </row>
    <row r="26" spans="1:13" ht="9.75" customHeight="1">
      <c r="A26" s="10" t="s">
        <v>210</v>
      </c>
      <c r="B26" s="251">
        <v>71.7</v>
      </c>
      <c r="C26" s="251">
        <v>74.6</v>
      </c>
      <c r="D26" s="251">
        <v>84.6</v>
      </c>
      <c r="E26" s="251">
        <v>88.4</v>
      </c>
      <c r="F26" s="251">
        <v>82.6</v>
      </c>
      <c r="G26" s="251">
        <v>87.5</v>
      </c>
      <c r="H26" s="251">
        <v>85.2</v>
      </c>
      <c r="I26" s="251">
        <v>81.2</v>
      </c>
      <c r="J26" s="251">
        <v>75.8</v>
      </c>
      <c r="K26" s="251">
        <v>81</v>
      </c>
      <c r="L26" s="251">
        <v>81.8</v>
      </c>
      <c r="M26" s="251">
        <v>78.8</v>
      </c>
    </row>
    <row r="27" spans="1:13" ht="9.75" customHeight="1">
      <c r="A27" s="10" t="s">
        <v>211</v>
      </c>
      <c r="B27" s="251">
        <v>70.4</v>
      </c>
      <c r="C27" s="251">
        <v>73.6</v>
      </c>
      <c r="D27" s="253">
        <v>80</v>
      </c>
      <c r="E27" s="251">
        <v>89.5</v>
      </c>
      <c r="F27" s="251">
        <v>86.8</v>
      </c>
      <c r="G27" s="251">
        <v>93.7</v>
      </c>
      <c r="H27" s="251">
        <v>87</v>
      </c>
      <c r="I27" s="251">
        <v>78.2</v>
      </c>
      <c r="J27" s="251">
        <v>80.5</v>
      </c>
      <c r="K27" s="251">
        <v>79.8</v>
      </c>
      <c r="L27" s="251">
        <v>78.1</v>
      </c>
      <c r="M27" s="251">
        <v>76.7</v>
      </c>
    </row>
    <row r="28" spans="1:13" ht="9.75" customHeight="1">
      <c r="A28" s="10" t="s">
        <v>212</v>
      </c>
      <c r="B28" s="251">
        <v>67.2</v>
      </c>
      <c r="C28" s="251">
        <v>70.1</v>
      </c>
      <c r="D28" s="253">
        <v>81.3</v>
      </c>
      <c r="E28" s="251">
        <v>80</v>
      </c>
      <c r="F28" s="251">
        <v>82.1</v>
      </c>
      <c r="G28" s="251">
        <v>84.3</v>
      </c>
      <c r="H28" s="251">
        <v>79.1</v>
      </c>
      <c r="I28" s="251">
        <v>76</v>
      </c>
      <c r="J28" s="251">
        <v>76.7</v>
      </c>
      <c r="K28" s="251">
        <v>77.5</v>
      </c>
      <c r="L28" s="251">
        <v>77.2</v>
      </c>
      <c r="M28" s="251">
        <v>74.1</v>
      </c>
    </row>
    <row r="29" spans="1:13" ht="9.75" customHeight="1">
      <c r="A29" s="10" t="s">
        <v>195</v>
      </c>
      <c r="B29" s="251">
        <v>70.3</v>
      </c>
      <c r="C29" s="251">
        <v>72.8</v>
      </c>
      <c r="D29" s="253">
        <v>83.8</v>
      </c>
      <c r="E29" s="251">
        <v>83.2</v>
      </c>
      <c r="F29" s="251">
        <v>86.4</v>
      </c>
      <c r="G29" s="251">
        <v>86.6</v>
      </c>
      <c r="H29" s="251">
        <v>84.3</v>
      </c>
      <c r="I29" s="251">
        <v>74.5</v>
      </c>
      <c r="J29" s="251">
        <v>75.1</v>
      </c>
      <c r="K29" s="251">
        <v>83.3</v>
      </c>
      <c r="L29" s="251">
        <v>83.1</v>
      </c>
      <c r="M29" s="253">
        <v>77</v>
      </c>
    </row>
    <row r="30" spans="1:13" ht="9.75" customHeight="1">
      <c r="A30" s="10" t="s">
        <v>209</v>
      </c>
      <c r="B30" s="251">
        <v>69.3</v>
      </c>
      <c r="C30" s="251">
        <v>74.9</v>
      </c>
      <c r="D30" s="253">
        <v>78.8</v>
      </c>
      <c r="E30" s="251">
        <v>86.8</v>
      </c>
      <c r="F30" s="251">
        <v>79.3</v>
      </c>
      <c r="G30" s="251"/>
      <c r="H30" s="251"/>
      <c r="I30" s="251"/>
      <c r="J30" s="251"/>
      <c r="K30" s="251"/>
      <c r="L30" s="251"/>
      <c r="M30" s="253"/>
    </row>
    <row r="31" spans="2:13" s="1" customFormat="1" ht="9.7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1"/>
      <c r="B55" s="251" t="s">
        <v>124</v>
      </c>
      <c r="C55" s="251" t="s">
        <v>125</v>
      </c>
      <c r="D55" s="251" t="s">
        <v>126</v>
      </c>
      <c r="E55" s="251" t="s">
        <v>127</v>
      </c>
      <c r="F55" s="251" t="s">
        <v>128</v>
      </c>
      <c r="G55" s="251" t="s">
        <v>129</v>
      </c>
      <c r="H55" s="251" t="s">
        <v>130</v>
      </c>
      <c r="I55" s="251" t="s">
        <v>131</v>
      </c>
      <c r="J55" s="251" t="s">
        <v>132</v>
      </c>
      <c r="K55" s="251" t="s">
        <v>133</v>
      </c>
      <c r="L55" s="251" t="s">
        <v>134</v>
      </c>
      <c r="M55" s="251" t="s">
        <v>135</v>
      </c>
    </row>
    <row r="56" spans="1:13" ht="9.75" customHeight="1">
      <c r="A56" s="10" t="s">
        <v>210</v>
      </c>
      <c r="B56" s="251">
        <v>113</v>
      </c>
      <c r="C56" s="251">
        <v>114.1</v>
      </c>
      <c r="D56" s="251">
        <v>112.6</v>
      </c>
      <c r="E56" s="251">
        <v>114.8</v>
      </c>
      <c r="F56" s="251">
        <v>115.7</v>
      </c>
      <c r="G56" s="251">
        <v>116.8</v>
      </c>
      <c r="H56" s="251">
        <v>110.8</v>
      </c>
      <c r="I56" s="251">
        <v>114.7</v>
      </c>
      <c r="J56" s="252">
        <v>110.5</v>
      </c>
      <c r="K56" s="251">
        <v>115.6</v>
      </c>
      <c r="L56" s="251">
        <v>117.5</v>
      </c>
      <c r="M56" s="251">
        <v>113.2</v>
      </c>
    </row>
    <row r="57" spans="1:13" ht="9.75" customHeight="1">
      <c r="A57" s="10" t="s">
        <v>211</v>
      </c>
      <c r="B57" s="251">
        <v>115.3</v>
      </c>
      <c r="C57" s="251">
        <v>117.2</v>
      </c>
      <c r="D57" s="251">
        <v>111.2</v>
      </c>
      <c r="E57" s="251">
        <v>115.9</v>
      </c>
      <c r="F57" s="251">
        <v>120.8</v>
      </c>
      <c r="G57" s="251">
        <v>121</v>
      </c>
      <c r="H57" s="251">
        <v>116.7</v>
      </c>
      <c r="I57" s="251">
        <v>113.9</v>
      </c>
      <c r="J57" s="252">
        <v>113.5</v>
      </c>
      <c r="K57" s="251">
        <v>114.8</v>
      </c>
      <c r="L57" s="251">
        <v>112</v>
      </c>
      <c r="M57" s="251">
        <v>108.4</v>
      </c>
    </row>
    <row r="58" spans="1:13" ht="9.75" customHeight="1">
      <c r="A58" s="10" t="s">
        <v>212</v>
      </c>
      <c r="B58" s="251">
        <v>109.8</v>
      </c>
      <c r="C58" s="251">
        <v>110.7</v>
      </c>
      <c r="D58" s="251">
        <v>109.8</v>
      </c>
      <c r="E58" s="251">
        <v>109.2</v>
      </c>
      <c r="F58" s="251">
        <v>114.7</v>
      </c>
      <c r="G58" s="251">
        <v>114.5</v>
      </c>
      <c r="H58" s="251">
        <v>110.4</v>
      </c>
      <c r="I58" s="251">
        <v>109.7</v>
      </c>
      <c r="J58" s="252">
        <v>109.6</v>
      </c>
      <c r="K58" s="251">
        <v>110.3</v>
      </c>
      <c r="L58" s="251">
        <v>108.6</v>
      </c>
      <c r="M58" s="251">
        <v>103.4</v>
      </c>
    </row>
    <row r="59" spans="1:13" ht="10.5" customHeight="1">
      <c r="A59" s="10" t="s">
        <v>195</v>
      </c>
      <c r="B59" s="251">
        <v>108.7</v>
      </c>
      <c r="C59" s="251">
        <v>110.2</v>
      </c>
      <c r="D59" s="251">
        <v>109.7</v>
      </c>
      <c r="E59" s="251">
        <v>110.8</v>
      </c>
      <c r="F59" s="251">
        <v>112.8</v>
      </c>
      <c r="G59" s="251">
        <v>114.4</v>
      </c>
      <c r="H59" s="251">
        <v>115.4</v>
      </c>
      <c r="I59" s="251">
        <v>108.5</v>
      </c>
      <c r="J59" s="252">
        <v>106.7</v>
      </c>
      <c r="K59" s="251">
        <v>109.6</v>
      </c>
      <c r="L59" s="251">
        <v>112.1</v>
      </c>
      <c r="M59" s="251">
        <v>108.8</v>
      </c>
    </row>
    <row r="60" spans="1:13" ht="10.5" customHeight="1">
      <c r="A60" s="10" t="s">
        <v>209</v>
      </c>
      <c r="B60" s="251">
        <v>110.6</v>
      </c>
      <c r="C60" s="251">
        <v>110.5</v>
      </c>
      <c r="D60" s="251">
        <v>109.7</v>
      </c>
      <c r="E60" s="251">
        <v>114.3</v>
      </c>
      <c r="F60" s="251">
        <v>117.7</v>
      </c>
      <c r="G60" s="251"/>
      <c r="H60" s="251"/>
      <c r="I60" s="251"/>
      <c r="J60" s="252"/>
      <c r="K60" s="251"/>
      <c r="L60" s="251"/>
      <c r="M60" s="25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1"/>
      <c r="B85" s="251" t="s">
        <v>124</v>
      </c>
      <c r="C85" s="251" t="s">
        <v>125</v>
      </c>
      <c r="D85" s="251" t="s">
        <v>126</v>
      </c>
      <c r="E85" s="251" t="s">
        <v>127</v>
      </c>
      <c r="F85" s="251" t="s">
        <v>128</v>
      </c>
      <c r="G85" s="251" t="s">
        <v>129</v>
      </c>
      <c r="H85" s="251" t="s">
        <v>130</v>
      </c>
      <c r="I85" s="251" t="s">
        <v>131</v>
      </c>
      <c r="J85" s="251" t="s">
        <v>132</v>
      </c>
      <c r="K85" s="251" t="s">
        <v>133</v>
      </c>
      <c r="L85" s="251" t="s">
        <v>134</v>
      </c>
      <c r="M85" s="251" t="s">
        <v>135</v>
      </c>
    </row>
    <row r="86" spans="1:25" ht="9.75" customHeight="1">
      <c r="A86" s="10" t="s">
        <v>210</v>
      </c>
      <c r="B86" s="251">
        <v>62.6</v>
      </c>
      <c r="C86" s="251">
        <v>65.3</v>
      </c>
      <c r="D86" s="251">
        <v>75.3</v>
      </c>
      <c r="E86" s="251">
        <v>76.8</v>
      </c>
      <c r="F86" s="251">
        <v>71.3</v>
      </c>
      <c r="G86" s="251">
        <v>74.7</v>
      </c>
      <c r="H86" s="251">
        <v>77.6</v>
      </c>
      <c r="I86" s="251">
        <v>70.3</v>
      </c>
      <c r="J86" s="252">
        <v>69.2</v>
      </c>
      <c r="K86" s="251">
        <v>69.4</v>
      </c>
      <c r="L86" s="251">
        <v>69.3</v>
      </c>
      <c r="M86" s="251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6"/>
    </row>
    <row r="87" spans="1:25" ht="9.75" customHeight="1">
      <c r="A87" s="10" t="s">
        <v>211</v>
      </c>
      <c r="B87" s="251">
        <v>60.7</v>
      </c>
      <c r="C87" s="251">
        <v>62.5</v>
      </c>
      <c r="D87" s="251">
        <v>72.7</v>
      </c>
      <c r="E87" s="251">
        <v>76.8</v>
      </c>
      <c r="F87" s="251">
        <v>71.3</v>
      </c>
      <c r="G87" s="251">
        <v>77.4</v>
      </c>
      <c r="H87" s="251">
        <v>75</v>
      </c>
      <c r="I87" s="251">
        <v>69</v>
      </c>
      <c r="J87" s="252">
        <v>71</v>
      </c>
      <c r="K87" s="251">
        <v>69.4</v>
      </c>
      <c r="L87" s="251">
        <v>70.2</v>
      </c>
      <c r="M87" s="251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6"/>
    </row>
    <row r="88" spans="1:25" ht="9.75" customHeight="1">
      <c r="A88" s="10" t="s">
        <v>212</v>
      </c>
      <c r="B88" s="251">
        <v>61</v>
      </c>
      <c r="C88" s="251">
        <v>63.2</v>
      </c>
      <c r="D88" s="251">
        <v>74.1</v>
      </c>
      <c r="E88" s="251">
        <v>73.3</v>
      </c>
      <c r="F88" s="251">
        <v>70.9</v>
      </c>
      <c r="G88" s="251">
        <v>73.6</v>
      </c>
      <c r="H88" s="251">
        <v>72.2</v>
      </c>
      <c r="I88" s="251">
        <v>69.3</v>
      </c>
      <c r="J88" s="252">
        <v>70</v>
      </c>
      <c r="K88" s="251">
        <v>70.2</v>
      </c>
      <c r="L88" s="251">
        <v>71.3</v>
      </c>
      <c r="M88" s="251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51">
        <v>63.8</v>
      </c>
      <c r="C89" s="251">
        <v>65.8</v>
      </c>
      <c r="D89" s="251">
        <v>76.4</v>
      </c>
      <c r="E89" s="251">
        <v>74.9</v>
      </c>
      <c r="F89" s="251">
        <v>76.4</v>
      </c>
      <c r="G89" s="251">
        <v>75.5</v>
      </c>
      <c r="H89" s="251">
        <v>72.9</v>
      </c>
      <c r="I89" s="251">
        <v>69.7</v>
      </c>
      <c r="J89" s="252">
        <v>70.6</v>
      </c>
      <c r="K89" s="251">
        <v>75.7</v>
      </c>
      <c r="L89" s="251">
        <v>73.9</v>
      </c>
      <c r="M89" s="251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51">
        <v>62.4</v>
      </c>
      <c r="C90" s="251">
        <v>67.8</v>
      </c>
      <c r="D90" s="251">
        <v>71.9</v>
      </c>
      <c r="E90" s="251">
        <v>75.5</v>
      </c>
      <c r="F90" s="251">
        <v>66.9</v>
      </c>
      <c r="G90" s="251"/>
      <c r="H90" s="251"/>
      <c r="I90" s="251"/>
      <c r="J90" s="252"/>
      <c r="K90" s="251"/>
      <c r="L90" s="251"/>
      <c r="M90" s="25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5"/>
      <c r="L91" s="257"/>
      <c r="M91" s="2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2" t="s">
        <v>237</v>
      </c>
      <c r="B1" s="462"/>
      <c r="C1" s="462"/>
      <c r="D1" s="462"/>
      <c r="E1" s="462"/>
      <c r="F1" s="462"/>
      <c r="G1" s="462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7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33</v>
      </c>
      <c r="I3" s="334" t="s">
        <v>0</v>
      </c>
      <c r="J3" s="17">
        <v>151026</v>
      </c>
      <c r="K3" s="20">
        <v>1</v>
      </c>
      <c r="L3" s="5">
        <f>SUM(H3)</f>
        <v>33</v>
      </c>
      <c r="M3" s="334" t="s">
        <v>0</v>
      </c>
      <c r="N3" s="17">
        <f>SUM(J3)</f>
        <v>151026</v>
      </c>
      <c r="O3" s="5">
        <f>SUM(H3)</f>
        <v>33</v>
      </c>
      <c r="P3" s="334" t="s">
        <v>0</v>
      </c>
      <c r="Q3" s="138">
        <v>142138</v>
      </c>
    </row>
    <row r="4" spans="8:17" ht="13.5" customHeight="1">
      <c r="H4" s="5">
        <v>26</v>
      </c>
      <c r="I4" s="334" t="s">
        <v>43</v>
      </c>
      <c r="J4" s="17">
        <v>134261</v>
      </c>
      <c r="K4" s="20">
        <v>2</v>
      </c>
      <c r="L4" s="5">
        <f aca="true" t="shared" si="0" ref="L4:L12">SUM(H4)</f>
        <v>26</v>
      </c>
      <c r="M4" s="334" t="s">
        <v>43</v>
      </c>
      <c r="N4" s="17">
        <f aca="true" t="shared" si="1" ref="N4:N13">SUM(J4)</f>
        <v>134261</v>
      </c>
      <c r="O4" s="5">
        <f aca="true" t="shared" si="2" ref="O4:O12">SUM(H4)</f>
        <v>26</v>
      </c>
      <c r="P4" s="334" t="s">
        <v>43</v>
      </c>
      <c r="Q4" s="138">
        <v>178946</v>
      </c>
    </row>
    <row r="5" spans="8:19" ht="13.5" customHeight="1">
      <c r="H5" s="5">
        <v>16</v>
      </c>
      <c r="I5" s="334" t="s">
        <v>3</v>
      </c>
      <c r="J5" s="17">
        <v>109001</v>
      </c>
      <c r="K5" s="20">
        <v>3</v>
      </c>
      <c r="L5" s="5">
        <f t="shared" si="0"/>
        <v>16</v>
      </c>
      <c r="M5" s="334" t="s">
        <v>3</v>
      </c>
      <c r="N5" s="17">
        <f t="shared" si="1"/>
        <v>109001</v>
      </c>
      <c r="O5" s="5">
        <f t="shared" si="2"/>
        <v>16</v>
      </c>
      <c r="P5" s="334" t="s">
        <v>3</v>
      </c>
      <c r="Q5" s="138">
        <v>132349</v>
      </c>
      <c r="S5" s="67"/>
    </row>
    <row r="6" spans="8:17" ht="13.5" customHeight="1">
      <c r="H6" s="5">
        <v>34</v>
      </c>
      <c r="I6" s="334" t="s">
        <v>1</v>
      </c>
      <c r="J6" s="17">
        <v>44545</v>
      </c>
      <c r="K6" s="20">
        <v>4</v>
      </c>
      <c r="L6" s="5">
        <f t="shared" si="0"/>
        <v>34</v>
      </c>
      <c r="M6" s="334" t="s">
        <v>1</v>
      </c>
      <c r="N6" s="17">
        <f t="shared" si="1"/>
        <v>44545</v>
      </c>
      <c r="O6" s="5">
        <f t="shared" si="2"/>
        <v>34</v>
      </c>
      <c r="P6" s="334" t="s">
        <v>1</v>
      </c>
      <c r="Q6" s="138">
        <v>44826</v>
      </c>
    </row>
    <row r="7" spans="8:17" ht="13.5" customHeight="1">
      <c r="H7" s="5">
        <v>36</v>
      </c>
      <c r="I7" s="334" t="s">
        <v>5</v>
      </c>
      <c r="J7" s="17">
        <v>39686</v>
      </c>
      <c r="K7" s="20">
        <v>5</v>
      </c>
      <c r="L7" s="5">
        <f t="shared" si="0"/>
        <v>36</v>
      </c>
      <c r="M7" s="334" t="s">
        <v>5</v>
      </c>
      <c r="N7" s="17">
        <f t="shared" si="1"/>
        <v>39686</v>
      </c>
      <c r="O7" s="5">
        <f t="shared" si="2"/>
        <v>36</v>
      </c>
      <c r="P7" s="334" t="s">
        <v>5</v>
      </c>
      <c r="Q7" s="138">
        <v>38332</v>
      </c>
    </row>
    <row r="8" spans="8:17" ht="13.5" customHeight="1">
      <c r="H8" s="5">
        <v>13</v>
      </c>
      <c r="I8" s="334" t="s">
        <v>7</v>
      </c>
      <c r="J8" s="17">
        <v>39282</v>
      </c>
      <c r="K8" s="20">
        <v>6</v>
      </c>
      <c r="L8" s="5">
        <f t="shared" si="0"/>
        <v>13</v>
      </c>
      <c r="M8" s="334" t="s">
        <v>7</v>
      </c>
      <c r="N8" s="17">
        <f t="shared" si="1"/>
        <v>39282</v>
      </c>
      <c r="O8" s="5">
        <f t="shared" si="2"/>
        <v>13</v>
      </c>
      <c r="P8" s="334" t="s">
        <v>7</v>
      </c>
      <c r="Q8" s="138">
        <v>42575</v>
      </c>
    </row>
    <row r="9" spans="8:17" ht="13.5" customHeight="1">
      <c r="H9" s="131">
        <v>40</v>
      </c>
      <c r="I9" s="335" t="s">
        <v>167</v>
      </c>
      <c r="J9" s="17">
        <v>38766</v>
      </c>
      <c r="K9" s="20">
        <v>7</v>
      </c>
      <c r="L9" s="5">
        <f t="shared" si="0"/>
        <v>40</v>
      </c>
      <c r="M9" s="335" t="s">
        <v>167</v>
      </c>
      <c r="N9" s="17">
        <f t="shared" si="1"/>
        <v>38766</v>
      </c>
      <c r="O9" s="5">
        <f t="shared" si="2"/>
        <v>40</v>
      </c>
      <c r="P9" s="335" t="s">
        <v>167</v>
      </c>
      <c r="Q9" s="138">
        <v>45174</v>
      </c>
    </row>
    <row r="10" spans="8:17" ht="13.5" customHeight="1">
      <c r="H10" s="5">
        <v>17</v>
      </c>
      <c r="I10" s="334" t="s">
        <v>34</v>
      </c>
      <c r="J10" s="17">
        <v>31242</v>
      </c>
      <c r="K10" s="20">
        <v>8</v>
      </c>
      <c r="L10" s="5">
        <f t="shared" si="0"/>
        <v>17</v>
      </c>
      <c r="M10" s="334" t="s">
        <v>34</v>
      </c>
      <c r="N10" s="17">
        <f t="shared" si="1"/>
        <v>31242</v>
      </c>
      <c r="O10" s="5">
        <f t="shared" si="2"/>
        <v>17</v>
      </c>
      <c r="P10" s="334" t="s">
        <v>34</v>
      </c>
      <c r="Q10" s="138">
        <v>22963</v>
      </c>
    </row>
    <row r="11" spans="8:17" ht="13.5" customHeight="1">
      <c r="H11" s="5">
        <v>38</v>
      </c>
      <c r="I11" s="334" t="s">
        <v>52</v>
      </c>
      <c r="J11" s="17">
        <v>30175</v>
      </c>
      <c r="K11" s="20">
        <v>9</v>
      </c>
      <c r="L11" s="5">
        <f t="shared" si="0"/>
        <v>38</v>
      </c>
      <c r="M11" s="334" t="s">
        <v>52</v>
      </c>
      <c r="N11" s="17">
        <f t="shared" si="1"/>
        <v>30175</v>
      </c>
      <c r="O11" s="5">
        <f t="shared" si="2"/>
        <v>38</v>
      </c>
      <c r="P11" s="334" t="s">
        <v>52</v>
      </c>
      <c r="Q11" s="138">
        <v>27915</v>
      </c>
    </row>
    <row r="12" spans="8:17" ht="13.5" customHeight="1" thickBot="1">
      <c r="H12" s="386">
        <v>31</v>
      </c>
      <c r="I12" s="339" t="s">
        <v>114</v>
      </c>
      <c r="J12" s="387">
        <v>27307</v>
      </c>
      <c r="K12" s="21">
        <v>10</v>
      </c>
      <c r="L12" s="5">
        <f t="shared" si="0"/>
        <v>31</v>
      </c>
      <c r="M12" s="339" t="s">
        <v>114</v>
      </c>
      <c r="N12" s="17">
        <f t="shared" si="1"/>
        <v>27307</v>
      </c>
      <c r="O12" s="5">
        <f t="shared" si="2"/>
        <v>31</v>
      </c>
      <c r="P12" s="339" t="s">
        <v>114</v>
      </c>
      <c r="Q12" s="138">
        <v>31336</v>
      </c>
    </row>
    <row r="13" spans="8:17" ht="13.5" customHeight="1">
      <c r="H13" s="382">
        <v>24</v>
      </c>
      <c r="I13" s="384" t="s">
        <v>41</v>
      </c>
      <c r="J13" s="385">
        <v>25129</v>
      </c>
      <c r="K13" s="162"/>
      <c r="L13" s="125"/>
      <c r="M13" s="125"/>
      <c r="N13" s="163">
        <f t="shared" si="1"/>
        <v>25129</v>
      </c>
      <c r="O13" s="1"/>
      <c r="P13" s="243" t="s">
        <v>112</v>
      </c>
      <c r="Q13" s="138">
        <v>863644</v>
      </c>
    </row>
    <row r="14" spans="2:15" ht="13.5" customHeight="1">
      <c r="B14" s="26"/>
      <c r="H14" s="5">
        <v>25</v>
      </c>
      <c r="I14" s="334" t="s">
        <v>42</v>
      </c>
      <c r="J14" s="17">
        <v>22435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4" t="s">
        <v>6</v>
      </c>
      <c r="J15" s="17">
        <v>20442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3</v>
      </c>
      <c r="I16" s="334" t="s">
        <v>22</v>
      </c>
      <c r="J16" s="17">
        <v>19363</v>
      </c>
      <c r="K16" s="162"/>
      <c r="L16" s="5">
        <f>SUM(L3)</f>
        <v>33</v>
      </c>
      <c r="M16" s="17">
        <f>SUM(N3)</f>
        <v>151026</v>
      </c>
      <c r="N16" s="334" t="s">
        <v>0</v>
      </c>
      <c r="O16" s="5">
        <f>SUM(O3)</f>
        <v>33</v>
      </c>
      <c r="P16" s="17">
        <f>SUM(M16)</f>
        <v>151026</v>
      </c>
      <c r="Q16" s="137">
        <v>148034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4" t="s">
        <v>32</v>
      </c>
      <c r="J17" s="17">
        <v>13457</v>
      </c>
      <c r="K17" s="162"/>
      <c r="L17" s="5">
        <f aca="true" t="shared" si="3" ref="L17:L25">SUM(L4)</f>
        <v>26</v>
      </c>
      <c r="M17" s="17">
        <f aca="true" t="shared" si="4" ref="M17:M25">SUM(N4)</f>
        <v>134261</v>
      </c>
      <c r="N17" s="334" t="s">
        <v>43</v>
      </c>
      <c r="O17" s="5">
        <f aca="true" t="shared" si="5" ref="O17:O25">SUM(O4)</f>
        <v>26</v>
      </c>
      <c r="P17" s="17">
        <f aca="true" t="shared" si="6" ref="P17:P25">SUM(M17)</f>
        <v>134261</v>
      </c>
      <c r="Q17" s="137">
        <v>154353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12</v>
      </c>
      <c r="I18" s="334" t="s">
        <v>31</v>
      </c>
      <c r="J18" s="17">
        <v>5088</v>
      </c>
      <c r="K18" s="162"/>
      <c r="L18" s="5">
        <f t="shared" si="3"/>
        <v>16</v>
      </c>
      <c r="M18" s="17">
        <f t="shared" si="4"/>
        <v>109001</v>
      </c>
      <c r="N18" s="334" t="s">
        <v>3</v>
      </c>
      <c r="O18" s="5">
        <f t="shared" si="5"/>
        <v>16</v>
      </c>
      <c r="P18" s="17">
        <f t="shared" si="6"/>
        <v>109001</v>
      </c>
      <c r="Q18" s="137">
        <v>132755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9</v>
      </c>
      <c r="I19" s="334" t="s">
        <v>28</v>
      </c>
      <c r="J19" s="17">
        <v>4996</v>
      </c>
      <c r="L19" s="5">
        <f t="shared" si="3"/>
        <v>34</v>
      </c>
      <c r="M19" s="17">
        <f t="shared" si="4"/>
        <v>44545</v>
      </c>
      <c r="N19" s="334" t="s">
        <v>1</v>
      </c>
      <c r="O19" s="5">
        <f t="shared" si="5"/>
        <v>34</v>
      </c>
      <c r="P19" s="17">
        <f t="shared" si="6"/>
        <v>44545</v>
      </c>
      <c r="Q19" s="137">
        <v>45069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37</v>
      </c>
      <c r="I20" s="334" t="s">
        <v>51</v>
      </c>
      <c r="J20" s="17">
        <v>4454</v>
      </c>
      <c r="L20" s="5">
        <f t="shared" si="3"/>
        <v>36</v>
      </c>
      <c r="M20" s="17">
        <f t="shared" si="4"/>
        <v>39686</v>
      </c>
      <c r="N20" s="334" t="s">
        <v>5</v>
      </c>
      <c r="O20" s="5">
        <f t="shared" si="5"/>
        <v>36</v>
      </c>
      <c r="P20" s="17">
        <f t="shared" si="6"/>
        <v>39686</v>
      </c>
      <c r="Q20" s="137">
        <v>35158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15</v>
      </c>
      <c r="I21" s="334" t="s">
        <v>33</v>
      </c>
      <c r="J21" s="17">
        <v>3888</v>
      </c>
      <c r="L21" s="5">
        <f t="shared" si="3"/>
        <v>13</v>
      </c>
      <c r="M21" s="17">
        <f t="shared" si="4"/>
        <v>39282</v>
      </c>
      <c r="N21" s="334" t="s">
        <v>7</v>
      </c>
      <c r="O21" s="5">
        <f t="shared" si="5"/>
        <v>13</v>
      </c>
      <c r="P21" s="17">
        <f t="shared" si="6"/>
        <v>39282</v>
      </c>
      <c r="Q21" s="137">
        <v>37260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30</v>
      </c>
      <c r="I22" s="334" t="s">
        <v>47</v>
      </c>
      <c r="J22" s="17">
        <v>3239</v>
      </c>
      <c r="K22" s="19"/>
      <c r="L22" s="5">
        <f t="shared" si="3"/>
        <v>40</v>
      </c>
      <c r="M22" s="17">
        <f t="shared" si="4"/>
        <v>38766</v>
      </c>
      <c r="N22" s="335" t="s">
        <v>167</v>
      </c>
      <c r="O22" s="5">
        <f t="shared" si="5"/>
        <v>40</v>
      </c>
      <c r="P22" s="17">
        <f t="shared" si="6"/>
        <v>38766</v>
      </c>
      <c r="Q22" s="137">
        <v>39082</v>
      </c>
      <c r="R22" s="126"/>
    </row>
    <row r="23" spans="2:19" ht="13.5" customHeight="1">
      <c r="B23" s="25"/>
      <c r="C23" s="19"/>
      <c r="D23" s="1"/>
      <c r="E23" s="24"/>
      <c r="F23" s="1"/>
      <c r="H23" s="5">
        <v>22</v>
      </c>
      <c r="I23" s="334" t="s">
        <v>39</v>
      </c>
      <c r="J23" s="17">
        <v>3238</v>
      </c>
      <c r="K23" s="19"/>
      <c r="L23" s="5">
        <f t="shared" si="3"/>
        <v>17</v>
      </c>
      <c r="M23" s="17">
        <f t="shared" si="4"/>
        <v>31242</v>
      </c>
      <c r="N23" s="334" t="s">
        <v>34</v>
      </c>
      <c r="O23" s="5">
        <f t="shared" si="5"/>
        <v>17</v>
      </c>
      <c r="P23" s="17">
        <f t="shared" si="6"/>
        <v>31242</v>
      </c>
      <c r="Q23" s="137">
        <v>29135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20</v>
      </c>
      <c r="I24" s="334" t="s">
        <v>37</v>
      </c>
      <c r="J24" s="17">
        <v>2659</v>
      </c>
      <c r="K24" s="19"/>
      <c r="L24" s="5">
        <f t="shared" si="3"/>
        <v>38</v>
      </c>
      <c r="M24" s="17">
        <f t="shared" si="4"/>
        <v>30175</v>
      </c>
      <c r="N24" s="334" t="s">
        <v>52</v>
      </c>
      <c r="O24" s="5">
        <f t="shared" si="5"/>
        <v>38</v>
      </c>
      <c r="P24" s="17">
        <f t="shared" si="6"/>
        <v>30175</v>
      </c>
      <c r="Q24" s="137">
        <v>26069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39</v>
      </c>
      <c r="I25" s="334" t="s">
        <v>53</v>
      </c>
      <c r="J25" s="17">
        <v>2578</v>
      </c>
      <c r="K25" s="19"/>
      <c r="L25" s="18">
        <f t="shared" si="3"/>
        <v>31</v>
      </c>
      <c r="M25" s="185">
        <f t="shared" si="4"/>
        <v>27307</v>
      </c>
      <c r="N25" s="339" t="s">
        <v>114</v>
      </c>
      <c r="O25" s="18">
        <f t="shared" si="5"/>
        <v>31</v>
      </c>
      <c r="P25" s="185">
        <f t="shared" si="6"/>
        <v>27307</v>
      </c>
      <c r="Q25" s="137">
        <v>30240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21</v>
      </c>
      <c r="I26" s="334" t="s">
        <v>38</v>
      </c>
      <c r="J26" s="17">
        <v>2528</v>
      </c>
      <c r="K26" s="19"/>
      <c r="L26" s="186"/>
      <c r="M26" s="336">
        <f>SUM(J43-(M16+M17+M18+M19+M20+M21+M22+M23+M24+M25))</f>
        <v>148080</v>
      </c>
      <c r="N26" s="337" t="s">
        <v>59</v>
      </c>
      <c r="O26" s="187"/>
      <c r="P26" s="336">
        <f>SUM(M26)</f>
        <v>148080</v>
      </c>
      <c r="Q26" s="336">
        <f>SUM(R26-(Q16+Q17+Q18+Q19+Q20+Q21+Q22+Q23+Q24+Q25))</f>
        <v>190979</v>
      </c>
      <c r="R26" s="388">
        <v>868134</v>
      </c>
      <c r="T26" s="35"/>
    </row>
    <row r="27" spans="8:16" ht="13.5" customHeight="1">
      <c r="H27" s="5">
        <v>35</v>
      </c>
      <c r="I27" s="334" t="s">
        <v>50</v>
      </c>
      <c r="J27" s="17">
        <v>2232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29</v>
      </c>
      <c r="I28" s="334" t="s">
        <v>46</v>
      </c>
      <c r="J28" s="17">
        <v>2204</v>
      </c>
      <c r="K28" s="19"/>
      <c r="M28" s="138">
        <f>SUM(Q3)</f>
        <v>142138</v>
      </c>
      <c r="N28" s="334" t="s">
        <v>0</v>
      </c>
      <c r="O28" s="5">
        <f>SUM(L3)</f>
        <v>33</v>
      </c>
      <c r="P28" s="138">
        <f>SUM(Q3)</f>
        <v>142138</v>
      </c>
    </row>
    <row r="29" spans="8:16" ht="13.5" customHeight="1">
      <c r="H29" s="5">
        <v>1</v>
      </c>
      <c r="I29" s="334" t="s">
        <v>4</v>
      </c>
      <c r="J29" s="17">
        <v>2148</v>
      </c>
      <c r="K29" s="19"/>
      <c r="M29" s="138">
        <f aca="true" t="shared" si="7" ref="M29:M37">SUM(Q4)</f>
        <v>178946</v>
      </c>
      <c r="N29" s="334" t="s">
        <v>43</v>
      </c>
      <c r="O29" s="5">
        <f aca="true" t="shared" si="8" ref="O29:O37">SUM(L4)</f>
        <v>26</v>
      </c>
      <c r="P29" s="138">
        <f aca="true" t="shared" si="9" ref="P29:P37">SUM(Q4)</f>
        <v>178946</v>
      </c>
    </row>
    <row r="30" spans="8:16" ht="13.5" customHeight="1">
      <c r="H30" s="5">
        <v>4</v>
      </c>
      <c r="I30" s="334" t="s">
        <v>23</v>
      </c>
      <c r="J30" s="234">
        <v>1715</v>
      </c>
      <c r="K30" s="19"/>
      <c r="M30" s="138">
        <f t="shared" si="7"/>
        <v>132349</v>
      </c>
      <c r="N30" s="334" t="s">
        <v>3</v>
      </c>
      <c r="O30" s="5">
        <f t="shared" si="8"/>
        <v>16</v>
      </c>
      <c r="P30" s="138">
        <f t="shared" si="9"/>
        <v>132349</v>
      </c>
    </row>
    <row r="31" spans="8:16" ht="13.5" customHeight="1">
      <c r="H31" s="5">
        <v>19</v>
      </c>
      <c r="I31" s="334" t="s">
        <v>36</v>
      </c>
      <c r="J31" s="17">
        <v>1354</v>
      </c>
      <c r="K31" s="19"/>
      <c r="M31" s="138">
        <f t="shared" si="7"/>
        <v>44826</v>
      </c>
      <c r="N31" s="334" t="s">
        <v>1</v>
      </c>
      <c r="O31" s="5">
        <f t="shared" si="8"/>
        <v>34</v>
      </c>
      <c r="P31" s="138">
        <f t="shared" si="9"/>
        <v>44826</v>
      </c>
    </row>
    <row r="32" spans="8:19" ht="13.5" customHeight="1">
      <c r="H32" s="5">
        <v>28</v>
      </c>
      <c r="I32" s="334" t="s">
        <v>45</v>
      </c>
      <c r="J32" s="17">
        <v>1301</v>
      </c>
      <c r="K32" s="19"/>
      <c r="M32" s="138">
        <f t="shared" si="7"/>
        <v>38332</v>
      </c>
      <c r="N32" s="334" t="s">
        <v>5</v>
      </c>
      <c r="O32" s="5">
        <f t="shared" si="8"/>
        <v>36</v>
      </c>
      <c r="P32" s="138">
        <f t="shared" si="9"/>
        <v>38332</v>
      </c>
      <c r="S32" s="14"/>
    </row>
    <row r="33" spans="8:20" ht="13.5" customHeight="1">
      <c r="H33" s="5">
        <v>18</v>
      </c>
      <c r="I33" s="334" t="s">
        <v>35</v>
      </c>
      <c r="J33" s="17">
        <v>1041</v>
      </c>
      <c r="K33" s="19"/>
      <c r="M33" s="138">
        <f t="shared" si="7"/>
        <v>42575</v>
      </c>
      <c r="N33" s="334" t="s">
        <v>7</v>
      </c>
      <c r="O33" s="5">
        <f t="shared" si="8"/>
        <v>13</v>
      </c>
      <c r="P33" s="138">
        <f t="shared" si="9"/>
        <v>42575</v>
      </c>
      <c r="S33" s="35"/>
      <c r="T33" s="35"/>
    </row>
    <row r="34" spans="8:20" ht="13.5" customHeight="1">
      <c r="H34" s="5">
        <v>23</v>
      </c>
      <c r="I34" s="334" t="s">
        <v>40</v>
      </c>
      <c r="J34" s="17">
        <v>673</v>
      </c>
      <c r="K34" s="19"/>
      <c r="M34" s="138">
        <f t="shared" si="7"/>
        <v>45174</v>
      </c>
      <c r="N34" s="335" t="s">
        <v>167</v>
      </c>
      <c r="O34" s="5">
        <f t="shared" si="8"/>
        <v>40</v>
      </c>
      <c r="P34" s="138">
        <f t="shared" si="9"/>
        <v>45174</v>
      </c>
      <c r="S34" s="35"/>
      <c r="T34" s="35"/>
    </row>
    <row r="35" spans="8:19" ht="13.5" customHeight="1">
      <c r="H35" s="5">
        <v>6</v>
      </c>
      <c r="I35" s="334" t="s">
        <v>25</v>
      </c>
      <c r="J35" s="17">
        <v>529</v>
      </c>
      <c r="K35" s="19"/>
      <c r="M35" s="138">
        <f t="shared" si="7"/>
        <v>22963</v>
      </c>
      <c r="N35" s="334" t="s">
        <v>34</v>
      </c>
      <c r="O35" s="5">
        <f t="shared" si="8"/>
        <v>17</v>
      </c>
      <c r="P35" s="138">
        <f t="shared" si="9"/>
        <v>22963</v>
      </c>
      <c r="S35" s="35"/>
    </row>
    <row r="36" spans="8:19" ht="13.5" customHeight="1">
      <c r="H36" s="5">
        <v>11</v>
      </c>
      <c r="I36" s="334" t="s">
        <v>30</v>
      </c>
      <c r="J36" s="17">
        <v>402</v>
      </c>
      <c r="K36" s="19"/>
      <c r="M36" s="138">
        <f t="shared" si="7"/>
        <v>27915</v>
      </c>
      <c r="N36" s="334" t="s">
        <v>52</v>
      </c>
      <c r="O36" s="5">
        <f t="shared" si="8"/>
        <v>38</v>
      </c>
      <c r="P36" s="138">
        <f t="shared" si="9"/>
        <v>27915</v>
      </c>
      <c r="S36" s="35"/>
    </row>
    <row r="37" spans="8:19" ht="13.5" customHeight="1" thickBot="1">
      <c r="H37" s="5">
        <v>10</v>
      </c>
      <c r="I37" s="334" t="s">
        <v>29</v>
      </c>
      <c r="J37" s="17">
        <v>324</v>
      </c>
      <c r="K37" s="19"/>
      <c r="M37" s="184">
        <f t="shared" si="7"/>
        <v>31336</v>
      </c>
      <c r="N37" s="339" t="s">
        <v>114</v>
      </c>
      <c r="O37" s="18">
        <f t="shared" si="8"/>
        <v>31</v>
      </c>
      <c r="P37" s="184">
        <f t="shared" si="9"/>
        <v>31336</v>
      </c>
      <c r="S37" s="35"/>
    </row>
    <row r="38" spans="7:21" ht="13.5" customHeight="1" thickTop="1">
      <c r="G38" s="23"/>
      <c r="H38" s="5">
        <v>27</v>
      </c>
      <c r="I38" s="334" t="s">
        <v>44</v>
      </c>
      <c r="J38" s="17">
        <v>319</v>
      </c>
      <c r="K38" s="19"/>
      <c r="M38" s="188">
        <f>SUM(Q13-(Q3+Q4+Q5+Q6+Q7+Q8+Q9+Q10+Q11+Q12))</f>
        <v>157090</v>
      </c>
      <c r="N38" s="186" t="s">
        <v>59</v>
      </c>
      <c r="O38" s="189"/>
      <c r="P38" s="190">
        <f>SUM(M38)</f>
        <v>157090</v>
      </c>
      <c r="U38" s="35"/>
    </row>
    <row r="39" spans="8:16" ht="13.5" customHeight="1">
      <c r="H39" s="5">
        <v>32</v>
      </c>
      <c r="I39" s="334" t="s">
        <v>49</v>
      </c>
      <c r="J39" s="17">
        <v>318</v>
      </c>
      <c r="K39" s="19"/>
      <c r="P39" s="35"/>
    </row>
    <row r="40" spans="8:11" ht="13.5" customHeight="1">
      <c r="H40" s="5">
        <v>5</v>
      </c>
      <c r="I40" s="334" t="s">
        <v>24</v>
      </c>
      <c r="J40" s="139">
        <v>26</v>
      </c>
      <c r="K40" s="19"/>
    </row>
    <row r="41" spans="8:11" ht="13.5" customHeight="1">
      <c r="H41" s="5">
        <v>7</v>
      </c>
      <c r="I41" s="334" t="s">
        <v>26</v>
      </c>
      <c r="J41" s="17">
        <v>0</v>
      </c>
      <c r="K41" s="19"/>
    </row>
    <row r="42" spans="8:11" ht="13.5" customHeight="1">
      <c r="H42" s="5">
        <v>8</v>
      </c>
      <c r="I42" s="334" t="s">
        <v>27</v>
      </c>
      <c r="J42" s="234">
        <v>0</v>
      </c>
      <c r="K42" s="19"/>
    </row>
    <row r="43" spans="8:10" ht="13.5" customHeight="1">
      <c r="H43" s="1"/>
      <c r="I43" s="40" t="s">
        <v>179</v>
      </c>
      <c r="J43" s="157">
        <f>SUM(J3:J42)</f>
        <v>793371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41"/>
    </row>
    <row r="53" spans="1:9" ht="13.5" customHeight="1">
      <c r="A53" s="13">
        <v>1</v>
      </c>
      <c r="B53" s="334" t="s">
        <v>0</v>
      </c>
      <c r="C53" s="17">
        <f aca="true" t="shared" si="10" ref="C53:C62">SUM(J3)</f>
        <v>151026</v>
      </c>
      <c r="D53" s="139">
        <f aca="true" t="shared" si="11" ref="D53:D62">SUM(Q3)</f>
        <v>142138</v>
      </c>
      <c r="E53" s="135">
        <f aca="true" t="shared" si="12" ref="E53:E62">SUM(P16/Q16*100)</f>
        <v>102.02115730170095</v>
      </c>
      <c r="F53" s="27">
        <f aca="true" t="shared" si="13" ref="F53:F63">SUM(C53/D53*100)</f>
        <v>106.25307799462493</v>
      </c>
      <c r="G53" s="28"/>
      <c r="I53" s="341"/>
    </row>
    <row r="54" spans="1:9" ht="13.5" customHeight="1">
      <c r="A54" s="13">
        <v>2</v>
      </c>
      <c r="B54" s="334" t="s">
        <v>43</v>
      </c>
      <c r="C54" s="17">
        <f t="shared" si="10"/>
        <v>134261</v>
      </c>
      <c r="D54" s="139">
        <f t="shared" si="11"/>
        <v>178946</v>
      </c>
      <c r="E54" s="135">
        <f t="shared" si="12"/>
        <v>86.98308422900753</v>
      </c>
      <c r="F54" s="27">
        <f t="shared" si="13"/>
        <v>75.02877963184424</v>
      </c>
      <c r="G54" s="28"/>
      <c r="I54" s="341"/>
    </row>
    <row r="55" spans="1:9" ht="13.5" customHeight="1">
      <c r="A55" s="13">
        <v>3</v>
      </c>
      <c r="B55" s="334" t="s">
        <v>3</v>
      </c>
      <c r="C55" s="17">
        <f t="shared" si="10"/>
        <v>109001</v>
      </c>
      <c r="D55" s="139">
        <f t="shared" si="11"/>
        <v>132349</v>
      </c>
      <c r="E55" s="135">
        <f t="shared" si="12"/>
        <v>82.10688862943016</v>
      </c>
      <c r="F55" s="27">
        <f t="shared" si="13"/>
        <v>82.35876357207081</v>
      </c>
      <c r="G55" s="28"/>
      <c r="I55" s="341"/>
    </row>
    <row r="56" spans="1:9" ht="13.5" customHeight="1">
      <c r="A56" s="13">
        <v>4</v>
      </c>
      <c r="B56" s="334" t="s">
        <v>1</v>
      </c>
      <c r="C56" s="17">
        <f t="shared" si="10"/>
        <v>44545</v>
      </c>
      <c r="D56" s="139">
        <f t="shared" si="11"/>
        <v>44826</v>
      </c>
      <c r="E56" s="135">
        <f t="shared" si="12"/>
        <v>98.83733830349021</v>
      </c>
      <c r="F56" s="27">
        <f t="shared" si="13"/>
        <v>99.3731316646589</v>
      </c>
      <c r="G56" s="28"/>
      <c r="I56" s="341"/>
    </row>
    <row r="57" spans="1:16" ht="13.5" customHeight="1">
      <c r="A57" s="13">
        <v>5</v>
      </c>
      <c r="B57" s="334" t="s">
        <v>5</v>
      </c>
      <c r="C57" s="17">
        <f t="shared" si="10"/>
        <v>39686</v>
      </c>
      <c r="D57" s="139">
        <f t="shared" si="11"/>
        <v>38332</v>
      </c>
      <c r="E57" s="135">
        <f t="shared" si="12"/>
        <v>112.87900335627738</v>
      </c>
      <c r="F57" s="27">
        <f t="shared" si="13"/>
        <v>103.53229677554</v>
      </c>
      <c r="G57" s="28"/>
      <c r="I57" s="341"/>
      <c r="P57" s="35"/>
    </row>
    <row r="58" spans="1:7" ht="13.5" customHeight="1">
      <c r="A58" s="13">
        <v>6</v>
      </c>
      <c r="B58" s="334" t="s">
        <v>7</v>
      </c>
      <c r="C58" s="17">
        <f t="shared" si="10"/>
        <v>39282</v>
      </c>
      <c r="D58" s="139">
        <f t="shared" si="11"/>
        <v>42575</v>
      </c>
      <c r="E58" s="135">
        <f t="shared" si="12"/>
        <v>105.426731078905</v>
      </c>
      <c r="F58" s="27">
        <f t="shared" si="13"/>
        <v>92.26541397533764</v>
      </c>
      <c r="G58" s="28"/>
    </row>
    <row r="59" spans="1:7" ht="13.5" customHeight="1">
      <c r="A59" s="13">
        <v>7</v>
      </c>
      <c r="B59" s="335" t="s">
        <v>167</v>
      </c>
      <c r="C59" s="17">
        <f t="shared" si="10"/>
        <v>38766</v>
      </c>
      <c r="D59" s="139">
        <f t="shared" si="11"/>
        <v>45174</v>
      </c>
      <c r="E59" s="135">
        <f t="shared" si="12"/>
        <v>99.19144363133924</v>
      </c>
      <c r="F59" s="27">
        <f t="shared" si="13"/>
        <v>85.81484924956834</v>
      </c>
      <c r="G59" s="28"/>
    </row>
    <row r="60" spans="1:7" ht="13.5" customHeight="1">
      <c r="A60" s="13">
        <v>8</v>
      </c>
      <c r="B60" s="334" t="s">
        <v>34</v>
      </c>
      <c r="C60" s="17">
        <f t="shared" si="10"/>
        <v>31242</v>
      </c>
      <c r="D60" s="139">
        <f t="shared" si="11"/>
        <v>22963</v>
      </c>
      <c r="E60" s="135">
        <f t="shared" si="12"/>
        <v>107.23185172472971</v>
      </c>
      <c r="F60" s="27">
        <f t="shared" si="13"/>
        <v>136.0536515263685</v>
      </c>
      <c r="G60" s="28"/>
    </row>
    <row r="61" spans="1:7" ht="13.5" customHeight="1">
      <c r="A61" s="13">
        <v>9</v>
      </c>
      <c r="B61" s="334" t="s">
        <v>52</v>
      </c>
      <c r="C61" s="17">
        <f t="shared" si="10"/>
        <v>30175</v>
      </c>
      <c r="D61" s="139">
        <f t="shared" si="11"/>
        <v>27915</v>
      </c>
      <c r="E61" s="135">
        <f t="shared" si="12"/>
        <v>115.75050826652347</v>
      </c>
      <c r="F61" s="27">
        <f t="shared" si="13"/>
        <v>108.09600573168548</v>
      </c>
      <c r="G61" s="28"/>
    </row>
    <row r="62" spans="1:7" ht="13.5" customHeight="1" thickBot="1">
      <c r="A62" s="216">
        <v>10</v>
      </c>
      <c r="B62" s="339" t="s">
        <v>114</v>
      </c>
      <c r="C62" s="185">
        <f t="shared" si="10"/>
        <v>27307</v>
      </c>
      <c r="D62" s="217">
        <f t="shared" si="11"/>
        <v>31336</v>
      </c>
      <c r="E62" s="218">
        <f t="shared" si="12"/>
        <v>90.30092592592592</v>
      </c>
      <c r="F62" s="219">
        <f t="shared" si="13"/>
        <v>87.14258360990554</v>
      </c>
      <c r="G62" s="220"/>
    </row>
    <row r="63" spans="1:7" ht="13.5" customHeight="1" thickTop="1">
      <c r="A63" s="186"/>
      <c r="B63" s="221" t="s">
        <v>109</v>
      </c>
      <c r="C63" s="222">
        <f>SUM(J43)</f>
        <v>793371</v>
      </c>
      <c r="D63" s="222">
        <f>SUM(Q13)</f>
        <v>863644</v>
      </c>
      <c r="E63" s="223">
        <f>SUM(C63/R26*100)</f>
        <v>91.38808064192855</v>
      </c>
      <c r="F63" s="224">
        <f t="shared" si="13"/>
        <v>91.86319826224695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6" t="s">
        <v>209</v>
      </c>
      <c r="I2" s="131"/>
      <c r="J2" s="408" t="s">
        <v>202</v>
      </c>
      <c r="K2" s="5"/>
      <c r="L2" s="241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199</v>
      </c>
      <c r="I3" s="131"/>
      <c r="J3" s="247" t="s">
        <v>200</v>
      </c>
      <c r="K3" s="5"/>
      <c r="L3" s="405" t="s">
        <v>199</v>
      </c>
      <c r="M3" s="1"/>
      <c r="N3" s="142"/>
      <c r="O3" s="142"/>
      <c r="S3" s="33"/>
      <c r="T3" s="33"/>
      <c r="U3" s="33"/>
    </row>
    <row r="4" spans="8:21" ht="13.5">
      <c r="H4" s="60">
        <v>21891</v>
      </c>
      <c r="I4" s="131">
        <v>26</v>
      </c>
      <c r="J4" s="334" t="s">
        <v>43</v>
      </c>
      <c r="K4" s="192">
        <f>SUM(I4)</f>
        <v>26</v>
      </c>
      <c r="L4" s="347">
        <v>21318</v>
      </c>
      <c r="M4" s="63"/>
      <c r="N4" s="143"/>
      <c r="O4" s="143"/>
      <c r="S4" s="33"/>
      <c r="T4" s="33"/>
      <c r="U4" s="33"/>
    </row>
    <row r="5" spans="8:21" ht="13.5">
      <c r="H5" s="61">
        <v>15248</v>
      </c>
      <c r="I5" s="131">
        <v>33</v>
      </c>
      <c r="J5" s="334" t="s">
        <v>0</v>
      </c>
      <c r="K5" s="192">
        <f aca="true" t="shared" si="0" ref="K5:K13">SUM(I5)</f>
        <v>33</v>
      </c>
      <c r="L5" s="348">
        <v>13811</v>
      </c>
      <c r="M5" s="63"/>
      <c r="N5" s="143"/>
      <c r="O5" s="143"/>
      <c r="S5" s="33"/>
      <c r="T5" s="33"/>
      <c r="U5" s="33"/>
    </row>
    <row r="6" spans="8:21" ht="13.5">
      <c r="H6" s="61">
        <v>12014</v>
      </c>
      <c r="I6" s="131">
        <v>16</v>
      </c>
      <c r="J6" s="334" t="s">
        <v>3</v>
      </c>
      <c r="K6" s="192">
        <f t="shared" si="0"/>
        <v>16</v>
      </c>
      <c r="L6" s="348">
        <v>14558</v>
      </c>
      <c r="M6" s="63"/>
      <c r="N6" s="407"/>
      <c r="O6" s="143"/>
      <c r="S6" s="33"/>
      <c r="T6" s="33"/>
      <c r="U6" s="33"/>
    </row>
    <row r="7" spans="8:21" ht="13.5">
      <c r="H7" s="140">
        <v>5536</v>
      </c>
      <c r="I7" s="131">
        <v>14</v>
      </c>
      <c r="J7" s="334" t="s">
        <v>32</v>
      </c>
      <c r="K7" s="192">
        <f t="shared" si="0"/>
        <v>14</v>
      </c>
      <c r="L7" s="348">
        <v>7196</v>
      </c>
      <c r="M7" s="63"/>
      <c r="N7" s="143"/>
      <c r="O7" s="143"/>
      <c r="S7" s="33"/>
      <c r="T7" s="33"/>
      <c r="U7" s="33"/>
    </row>
    <row r="8" spans="8:21" ht="13.5">
      <c r="H8" s="140">
        <v>5206</v>
      </c>
      <c r="I8" s="131">
        <v>38</v>
      </c>
      <c r="J8" s="334" t="s">
        <v>52</v>
      </c>
      <c r="K8" s="192">
        <f t="shared" si="0"/>
        <v>38</v>
      </c>
      <c r="L8" s="348">
        <v>4844</v>
      </c>
      <c r="M8" s="63"/>
      <c r="N8" s="143"/>
      <c r="O8" s="143"/>
      <c r="S8" s="33"/>
      <c r="T8" s="33"/>
      <c r="U8" s="33"/>
    </row>
    <row r="9" spans="8:21" ht="13.5">
      <c r="H9" s="61">
        <v>4596</v>
      </c>
      <c r="I9" s="131">
        <v>24</v>
      </c>
      <c r="J9" s="334" t="s">
        <v>41</v>
      </c>
      <c r="K9" s="192">
        <f t="shared" si="0"/>
        <v>24</v>
      </c>
      <c r="L9" s="348">
        <v>3104</v>
      </c>
      <c r="M9" s="63"/>
      <c r="N9" s="143"/>
      <c r="O9" s="143"/>
      <c r="S9" s="33"/>
      <c r="T9" s="33"/>
      <c r="U9" s="33"/>
    </row>
    <row r="10" spans="8:21" ht="13.5">
      <c r="H10" s="140">
        <v>3547</v>
      </c>
      <c r="I10" s="235">
        <v>17</v>
      </c>
      <c r="J10" s="338" t="s">
        <v>34</v>
      </c>
      <c r="K10" s="192">
        <f t="shared" si="0"/>
        <v>17</v>
      </c>
      <c r="L10" s="348">
        <v>1964</v>
      </c>
      <c r="S10" s="33"/>
      <c r="T10" s="33"/>
      <c r="U10" s="33"/>
    </row>
    <row r="11" spans="8:21" ht="13.5">
      <c r="H11" s="141">
        <v>1887</v>
      </c>
      <c r="I11" s="436">
        <v>40</v>
      </c>
      <c r="J11" s="335" t="s">
        <v>2</v>
      </c>
      <c r="K11" s="192">
        <f t="shared" si="0"/>
        <v>40</v>
      </c>
      <c r="L11" s="348">
        <v>1307</v>
      </c>
      <c r="M11" s="63"/>
      <c r="N11" s="143"/>
      <c r="O11" s="143"/>
      <c r="S11" s="33"/>
      <c r="T11" s="33"/>
      <c r="U11" s="33"/>
    </row>
    <row r="12" spans="8:21" ht="13.5">
      <c r="H12" s="360">
        <v>1298</v>
      </c>
      <c r="I12" s="235">
        <v>36</v>
      </c>
      <c r="J12" s="338" t="s">
        <v>5</v>
      </c>
      <c r="K12" s="192">
        <f t="shared" si="0"/>
        <v>36</v>
      </c>
      <c r="L12" s="348">
        <v>738</v>
      </c>
      <c r="M12" s="63"/>
      <c r="N12" s="143"/>
      <c r="O12" s="143"/>
      <c r="S12" s="33"/>
      <c r="T12" s="33"/>
      <c r="U12" s="33"/>
    </row>
    <row r="13" spans="8:21" ht="14.25" thickBot="1">
      <c r="H13" s="440">
        <v>1212</v>
      </c>
      <c r="I13" s="229">
        <v>34</v>
      </c>
      <c r="J13" s="339" t="s">
        <v>1</v>
      </c>
      <c r="K13" s="192">
        <f t="shared" si="0"/>
        <v>34</v>
      </c>
      <c r="L13" s="348">
        <v>1179</v>
      </c>
      <c r="M13" s="63"/>
      <c r="N13" s="143"/>
      <c r="O13" s="143"/>
      <c r="S13" s="33"/>
      <c r="T13" s="33"/>
      <c r="U13" s="33"/>
    </row>
    <row r="14" spans="8:21" ht="14.25" thickTop="1">
      <c r="H14" s="439">
        <v>1039</v>
      </c>
      <c r="I14" s="199">
        <v>25</v>
      </c>
      <c r="J14" s="384" t="s">
        <v>42</v>
      </c>
      <c r="K14" s="167" t="s">
        <v>9</v>
      </c>
      <c r="L14" s="349">
        <v>78735</v>
      </c>
      <c r="S14" s="33"/>
      <c r="T14" s="33"/>
      <c r="U14" s="33"/>
    </row>
    <row r="15" spans="8:21" ht="13.5">
      <c r="H15" s="61">
        <v>916</v>
      </c>
      <c r="I15" s="131">
        <v>37</v>
      </c>
      <c r="J15" s="334" t="s">
        <v>51</v>
      </c>
      <c r="K15" s="70"/>
      <c r="L15" s="1" t="s">
        <v>90</v>
      </c>
      <c r="M15" s="342" t="s">
        <v>180</v>
      </c>
      <c r="N15" s="59" t="s">
        <v>113</v>
      </c>
      <c r="S15" s="33"/>
      <c r="T15" s="33"/>
      <c r="U15" s="33"/>
    </row>
    <row r="16" spans="8:21" ht="13.5">
      <c r="H16" s="61">
        <v>681</v>
      </c>
      <c r="I16" s="131">
        <v>18</v>
      </c>
      <c r="J16" s="334" t="s">
        <v>35</v>
      </c>
      <c r="K16" s="192">
        <f>SUM(I4)</f>
        <v>26</v>
      </c>
      <c r="L16" s="334" t="s">
        <v>43</v>
      </c>
      <c r="M16" s="366">
        <v>25633</v>
      </c>
      <c r="N16" s="141">
        <f>SUM(H4)</f>
        <v>21891</v>
      </c>
      <c r="O16" s="63"/>
      <c r="P16" s="23"/>
      <c r="S16" s="33"/>
      <c r="T16" s="33"/>
      <c r="U16" s="33"/>
    </row>
    <row r="17" spans="8:21" ht="13.5">
      <c r="H17" s="140">
        <v>620</v>
      </c>
      <c r="I17" s="131">
        <v>19</v>
      </c>
      <c r="J17" s="334" t="s">
        <v>36</v>
      </c>
      <c r="K17" s="192">
        <f aca="true" t="shared" si="1" ref="K17:K25">SUM(I5)</f>
        <v>33</v>
      </c>
      <c r="L17" s="334" t="s">
        <v>0</v>
      </c>
      <c r="M17" s="367">
        <v>14100</v>
      </c>
      <c r="N17" s="141">
        <f aca="true" t="shared" si="2" ref="N17:N25">SUM(H5)</f>
        <v>15248</v>
      </c>
      <c r="O17" s="63"/>
      <c r="P17" s="23"/>
      <c r="S17" s="33"/>
      <c r="T17" s="33"/>
      <c r="U17" s="33"/>
    </row>
    <row r="18" spans="8:21" ht="13.5">
      <c r="H18" s="62">
        <v>429</v>
      </c>
      <c r="I18" s="131">
        <v>15</v>
      </c>
      <c r="J18" s="334" t="s">
        <v>33</v>
      </c>
      <c r="K18" s="192">
        <f t="shared" si="1"/>
        <v>16</v>
      </c>
      <c r="L18" s="334" t="s">
        <v>3</v>
      </c>
      <c r="M18" s="367">
        <v>12661</v>
      </c>
      <c r="N18" s="141">
        <f t="shared" si="2"/>
        <v>12014</v>
      </c>
      <c r="O18" s="63"/>
      <c r="P18" s="23"/>
      <c r="S18" s="33"/>
      <c r="T18" s="33"/>
      <c r="U18" s="33"/>
    </row>
    <row r="19" spans="8:21" ht="13.5">
      <c r="H19" s="5">
        <v>268</v>
      </c>
      <c r="I19" s="131">
        <v>22</v>
      </c>
      <c r="J19" s="334" t="s">
        <v>39</v>
      </c>
      <c r="K19" s="192">
        <f t="shared" si="1"/>
        <v>14</v>
      </c>
      <c r="L19" s="334" t="s">
        <v>32</v>
      </c>
      <c r="M19" s="367">
        <v>5763</v>
      </c>
      <c r="N19" s="141">
        <f t="shared" si="2"/>
        <v>5536</v>
      </c>
      <c r="O19" s="63"/>
      <c r="P19" s="23"/>
      <c r="S19" s="33"/>
      <c r="T19" s="33"/>
      <c r="U19" s="33"/>
    </row>
    <row r="20" spans="8:21" ht="14.25" thickBot="1">
      <c r="H20" s="61">
        <v>172</v>
      </c>
      <c r="I20" s="131">
        <v>23</v>
      </c>
      <c r="J20" s="334" t="s">
        <v>40</v>
      </c>
      <c r="K20" s="192">
        <f t="shared" si="1"/>
        <v>38</v>
      </c>
      <c r="L20" s="334" t="s">
        <v>52</v>
      </c>
      <c r="M20" s="367">
        <v>5616</v>
      </c>
      <c r="N20" s="141">
        <f t="shared" si="2"/>
        <v>5206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140">
        <v>93</v>
      </c>
      <c r="I21" s="131">
        <v>21</v>
      </c>
      <c r="J21" s="334" t="s">
        <v>38</v>
      </c>
      <c r="K21" s="192">
        <f t="shared" si="1"/>
        <v>24</v>
      </c>
      <c r="L21" s="334" t="s">
        <v>41</v>
      </c>
      <c r="M21" s="367">
        <v>3662</v>
      </c>
      <c r="N21" s="141">
        <f t="shared" si="2"/>
        <v>4596</v>
      </c>
      <c r="O21" s="63"/>
      <c r="P21" s="23"/>
      <c r="S21" s="33"/>
      <c r="T21" s="33"/>
      <c r="U21" s="33"/>
    </row>
    <row r="22" spans="1:21" ht="13.5">
      <c r="A22" s="87">
        <v>1</v>
      </c>
      <c r="B22" s="334" t="s">
        <v>43</v>
      </c>
      <c r="C22" s="60">
        <f aca="true" t="shared" si="3" ref="C22:C31">SUM(H4)</f>
        <v>21891</v>
      </c>
      <c r="D22" s="141">
        <f>SUM(L4)</f>
        <v>21318</v>
      </c>
      <c r="E22" s="75">
        <f aca="true" t="shared" si="4" ref="E22:E32">SUM(N16/M16*100)</f>
        <v>85.40163071041236</v>
      </c>
      <c r="F22" s="81">
        <f>SUM(C22/D22*100)</f>
        <v>102.68786940613566</v>
      </c>
      <c r="G22" s="5"/>
      <c r="H22" s="212">
        <v>83</v>
      </c>
      <c r="I22" s="131">
        <v>6</v>
      </c>
      <c r="J22" s="334" t="s">
        <v>25</v>
      </c>
      <c r="K22" s="192">
        <f t="shared" si="1"/>
        <v>17</v>
      </c>
      <c r="L22" s="338" t="s">
        <v>34</v>
      </c>
      <c r="M22" s="367">
        <v>3446</v>
      </c>
      <c r="N22" s="141">
        <f t="shared" si="2"/>
        <v>3547</v>
      </c>
      <c r="O22" s="63"/>
      <c r="P22" s="23"/>
      <c r="S22" s="33"/>
      <c r="T22" s="33"/>
      <c r="U22" s="33"/>
    </row>
    <row r="23" spans="1:21" ht="13.5">
      <c r="A23" s="87">
        <v>2</v>
      </c>
      <c r="B23" s="334" t="s">
        <v>0</v>
      </c>
      <c r="C23" s="60">
        <f t="shared" si="3"/>
        <v>15248</v>
      </c>
      <c r="D23" s="141">
        <f aca="true" t="shared" si="5" ref="D23:D31">SUM(L5)</f>
        <v>13811</v>
      </c>
      <c r="E23" s="75">
        <f t="shared" si="4"/>
        <v>108.1418439716312</v>
      </c>
      <c r="F23" s="81">
        <f aca="true" t="shared" si="6" ref="F23:F32">SUM(C23/D23*100)</f>
        <v>110.40474983708638</v>
      </c>
      <c r="G23" s="5"/>
      <c r="H23" s="212">
        <v>82</v>
      </c>
      <c r="I23" s="131">
        <v>2</v>
      </c>
      <c r="J23" s="334" t="s">
        <v>6</v>
      </c>
      <c r="K23" s="192">
        <f t="shared" si="1"/>
        <v>40</v>
      </c>
      <c r="L23" s="335" t="s">
        <v>2</v>
      </c>
      <c r="M23" s="367">
        <v>1753</v>
      </c>
      <c r="N23" s="141">
        <f t="shared" si="2"/>
        <v>1887</v>
      </c>
      <c r="O23" s="63"/>
      <c r="P23" s="23"/>
      <c r="S23" s="33"/>
      <c r="T23" s="33"/>
      <c r="U23" s="33"/>
    </row>
    <row r="24" spans="1:21" ht="13.5">
      <c r="A24" s="87">
        <v>3</v>
      </c>
      <c r="B24" s="334" t="s">
        <v>3</v>
      </c>
      <c r="C24" s="60">
        <f t="shared" si="3"/>
        <v>12014</v>
      </c>
      <c r="D24" s="141">
        <f t="shared" si="5"/>
        <v>14558</v>
      </c>
      <c r="E24" s="75">
        <f t="shared" si="4"/>
        <v>94.88981912961061</v>
      </c>
      <c r="F24" s="81">
        <f t="shared" si="6"/>
        <v>82.52507212529193</v>
      </c>
      <c r="G24" s="5"/>
      <c r="H24" s="144">
        <v>32</v>
      </c>
      <c r="I24" s="131">
        <v>4</v>
      </c>
      <c r="J24" s="334" t="s">
        <v>23</v>
      </c>
      <c r="K24" s="192">
        <f t="shared" si="1"/>
        <v>36</v>
      </c>
      <c r="L24" s="338" t="s">
        <v>5</v>
      </c>
      <c r="M24" s="367">
        <v>1521</v>
      </c>
      <c r="N24" s="141">
        <f t="shared" si="2"/>
        <v>1298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4" t="s">
        <v>32</v>
      </c>
      <c r="C25" s="60">
        <f t="shared" si="3"/>
        <v>5536</v>
      </c>
      <c r="D25" s="141">
        <f t="shared" si="5"/>
        <v>7196</v>
      </c>
      <c r="E25" s="75">
        <f t="shared" si="4"/>
        <v>96.06107929897622</v>
      </c>
      <c r="F25" s="81">
        <f t="shared" si="6"/>
        <v>76.93162868260146</v>
      </c>
      <c r="G25" s="5"/>
      <c r="H25" s="144">
        <v>28</v>
      </c>
      <c r="I25" s="131">
        <v>32</v>
      </c>
      <c r="J25" s="334" t="s">
        <v>49</v>
      </c>
      <c r="K25" s="192">
        <f t="shared" si="1"/>
        <v>34</v>
      </c>
      <c r="L25" s="339" t="s">
        <v>1</v>
      </c>
      <c r="M25" s="368">
        <v>959</v>
      </c>
      <c r="N25" s="360">
        <f t="shared" si="2"/>
        <v>1212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4" t="s">
        <v>52</v>
      </c>
      <c r="C26" s="60">
        <f t="shared" si="3"/>
        <v>5206</v>
      </c>
      <c r="D26" s="141">
        <f t="shared" si="5"/>
        <v>4844</v>
      </c>
      <c r="E26" s="75">
        <f t="shared" si="4"/>
        <v>92.6994301994302</v>
      </c>
      <c r="F26" s="81">
        <f t="shared" si="6"/>
        <v>107.47316267547482</v>
      </c>
      <c r="G26" s="16"/>
      <c r="H26" s="212">
        <v>24</v>
      </c>
      <c r="I26" s="131">
        <v>9</v>
      </c>
      <c r="J26" s="334" t="s">
        <v>28</v>
      </c>
      <c r="K26" s="191"/>
      <c r="L26" s="5" t="s">
        <v>96</v>
      </c>
      <c r="M26" s="424">
        <v>80478</v>
      </c>
      <c r="N26" s="425">
        <f>SUM(H44)</f>
        <v>76934</v>
      </c>
      <c r="S26" s="33"/>
      <c r="T26" s="33"/>
      <c r="U26" s="33"/>
    </row>
    <row r="27" spans="1:21" ht="13.5">
      <c r="A27" s="87">
        <v>6</v>
      </c>
      <c r="B27" s="334" t="s">
        <v>41</v>
      </c>
      <c r="C27" s="60">
        <f t="shared" si="3"/>
        <v>4596</v>
      </c>
      <c r="D27" s="141">
        <f t="shared" si="5"/>
        <v>3104</v>
      </c>
      <c r="E27" s="75">
        <f t="shared" si="4"/>
        <v>125.50518842162752</v>
      </c>
      <c r="F27" s="81">
        <f t="shared" si="6"/>
        <v>148.06701030927834</v>
      </c>
      <c r="G27" s="5"/>
      <c r="H27" s="212">
        <v>19</v>
      </c>
      <c r="I27" s="131">
        <v>12</v>
      </c>
      <c r="J27" s="334" t="s">
        <v>31</v>
      </c>
      <c r="L27" s="66"/>
      <c r="M27" s="33"/>
      <c r="S27" s="33"/>
      <c r="T27" s="33"/>
      <c r="U27" s="33"/>
    </row>
    <row r="28" spans="1:21" ht="13.5">
      <c r="A28" s="87">
        <v>7</v>
      </c>
      <c r="B28" s="338" t="s">
        <v>34</v>
      </c>
      <c r="C28" s="60">
        <f t="shared" si="3"/>
        <v>3547</v>
      </c>
      <c r="D28" s="141">
        <f t="shared" si="5"/>
        <v>1964</v>
      </c>
      <c r="E28" s="75">
        <f t="shared" si="4"/>
        <v>102.93093441671503</v>
      </c>
      <c r="F28" s="81">
        <f t="shared" si="6"/>
        <v>180.60081466395113</v>
      </c>
      <c r="G28" s="5"/>
      <c r="H28" s="144">
        <v>13</v>
      </c>
      <c r="I28" s="131">
        <v>1</v>
      </c>
      <c r="J28" s="334" t="s">
        <v>4</v>
      </c>
      <c r="S28" s="33"/>
      <c r="T28" s="33"/>
      <c r="U28" s="33"/>
    </row>
    <row r="29" spans="1:21" ht="13.5">
      <c r="A29" s="87">
        <v>8</v>
      </c>
      <c r="B29" s="335" t="s">
        <v>2</v>
      </c>
      <c r="C29" s="60">
        <f t="shared" si="3"/>
        <v>1887</v>
      </c>
      <c r="D29" s="141">
        <f t="shared" si="5"/>
        <v>1307</v>
      </c>
      <c r="E29" s="75">
        <f t="shared" si="4"/>
        <v>107.64403879064461</v>
      </c>
      <c r="F29" s="81">
        <f t="shared" si="6"/>
        <v>144.37643458301454</v>
      </c>
      <c r="G29" s="15"/>
      <c r="H29" s="144">
        <v>0</v>
      </c>
      <c r="I29" s="131">
        <v>3</v>
      </c>
      <c r="J29" s="334" t="s">
        <v>22</v>
      </c>
      <c r="L29" s="66"/>
      <c r="M29" s="33"/>
      <c r="S29" s="33"/>
      <c r="T29" s="33"/>
      <c r="U29" s="33"/>
    </row>
    <row r="30" spans="1:21" ht="13.5">
      <c r="A30" s="87">
        <v>9</v>
      </c>
      <c r="B30" s="338" t="s">
        <v>5</v>
      </c>
      <c r="C30" s="60">
        <f t="shared" si="3"/>
        <v>1298</v>
      </c>
      <c r="D30" s="141">
        <f t="shared" si="5"/>
        <v>738</v>
      </c>
      <c r="E30" s="75">
        <f t="shared" si="4"/>
        <v>85.33859303090073</v>
      </c>
      <c r="F30" s="81">
        <f t="shared" si="6"/>
        <v>175.88075880758808</v>
      </c>
      <c r="G30" s="16"/>
      <c r="H30" s="431">
        <v>0</v>
      </c>
      <c r="I30" s="131">
        <v>5</v>
      </c>
      <c r="J30" s="334" t="s">
        <v>24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9" t="s">
        <v>1</v>
      </c>
      <c r="C31" s="60">
        <f t="shared" si="3"/>
        <v>1212</v>
      </c>
      <c r="D31" s="141">
        <f t="shared" si="5"/>
        <v>1179</v>
      </c>
      <c r="E31" s="75">
        <f t="shared" si="4"/>
        <v>126.38164754953077</v>
      </c>
      <c r="F31" s="82">
        <f t="shared" si="6"/>
        <v>102.79898218829517</v>
      </c>
      <c r="G31" s="145"/>
      <c r="H31" s="144">
        <v>0</v>
      </c>
      <c r="I31" s="131">
        <v>7</v>
      </c>
      <c r="J31" s="334" t="s">
        <v>26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76934</v>
      </c>
      <c r="D32" s="93">
        <f>SUM(L14)</f>
        <v>78735</v>
      </c>
      <c r="E32" s="96">
        <f t="shared" si="4"/>
        <v>95.59631203558736</v>
      </c>
      <c r="F32" s="94">
        <f t="shared" si="6"/>
        <v>97.7125801740014</v>
      </c>
      <c r="G32" s="95"/>
      <c r="H32" s="430">
        <v>0</v>
      </c>
      <c r="I32" s="131">
        <v>8</v>
      </c>
      <c r="J32" s="334" t="s">
        <v>27</v>
      </c>
      <c r="L32" s="66"/>
      <c r="M32" s="33"/>
      <c r="S32" s="33"/>
      <c r="T32" s="33"/>
      <c r="U32" s="33"/>
    </row>
    <row r="33" spans="8:21" ht="13.5">
      <c r="H33" s="144">
        <v>0</v>
      </c>
      <c r="I33" s="131">
        <v>10</v>
      </c>
      <c r="J33" s="334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11</v>
      </c>
      <c r="J34" s="334" t="s">
        <v>30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13</v>
      </c>
      <c r="J35" s="334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432">
        <v>0</v>
      </c>
      <c r="I36" s="131">
        <v>20</v>
      </c>
      <c r="J36" s="334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27</v>
      </c>
      <c r="J37" s="334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432">
        <v>0</v>
      </c>
      <c r="I38" s="131">
        <v>28</v>
      </c>
      <c r="J38" s="334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4" t="s">
        <v>187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30</v>
      </c>
      <c r="J40" s="334" t="s">
        <v>47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31</v>
      </c>
      <c r="J41" s="334" t="s">
        <v>205</v>
      </c>
      <c r="L41" s="66"/>
      <c r="M41" s="33"/>
      <c r="S41" s="33"/>
      <c r="T41" s="33"/>
      <c r="U41" s="33"/>
    </row>
    <row r="42" spans="8:21" ht="13.5">
      <c r="H42" s="61">
        <v>0</v>
      </c>
      <c r="I42" s="131">
        <v>35</v>
      </c>
      <c r="J42" s="334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1">
        <v>39</v>
      </c>
      <c r="J43" s="334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76934</v>
      </c>
      <c r="I44" s="131"/>
      <c r="J44" s="359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9" t="s">
        <v>209</v>
      </c>
      <c r="I47" s="131"/>
      <c r="J47" s="393" t="s">
        <v>106</v>
      </c>
      <c r="K47" s="5"/>
      <c r="L47" s="391" t="s">
        <v>217</v>
      </c>
      <c r="S47" s="33"/>
      <c r="T47" s="33"/>
      <c r="U47" s="33"/>
      <c r="V47" s="33"/>
    </row>
    <row r="48" spans="8:22" ht="13.5">
      <c r="H48" s="410" t="s">
        <v>199</v>
      </c>
      <c r="I48" s="199"/>
      <c r="J48" s="392" t="s">
        <v>77</v>
      </c>
      <c r="K48" s="382"/>
      <c r="L48" s="394" t="s">
        <v>199</v>
      </c>
      <c r="S48" s="33"/>
      <c r="T48" s="33"/>
      <c r="U48" s="33"/>
      <c r="V48" s="33"/>
    </row>
    <row r="49" spans="8:22" ht="13.5">
      <c r="H49" s="60">
        <v>79401</v>
      </c>
      <c r="I49" s="131">
        <v>26</v>
      </c>
      <c r="J49" s="334" t="s">
        <v>43</v>
      </c>
      <c r="K49" s="5">
        <f>SUM(I49)</f>
        <v>26</v>
      </c>
      <c r="L49" s="350">
        <v>108548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15690</v>
      </c>
      <c r="I50" s="131">
        <v>13</v>
      </c>
      <c r="J50" s="334" t="s">
        <v>7</v>
      </c>
      <c r="K50" s="5">
        <f aca="true" t="shared" si="7" ref="K50:K58">SUM(I50)</f>
        <v>13</v>
      </c>
      <c r="L50" s="350">
        <v>20926</v>
      </c>
      <c r="M50" s="33"/>
      <c r="N50" s="143"/>
      <c r="O50" s="143"/>
      <c r="S50" s="33"/>
      <c r="T50" s="33"/>
      <c r="U50" s="33"/>
      <c r="V50" s="33"/>
    </row>
    <row r="51" spans="8:22" ht="13.5">
      <c r="H51" s="140">
        <v>13139</v>
      </c>
      <c r="I51" s="131">
        <v>34</v>
      </c>
      <c r="J51" s="334" t="s">
        <v>1</v>
      </c>
      <c r="K51" s="5">
        <f t="shared" si="7"/>
        <v>34</v>
      </c>
      <c r="L51" s="350">
        <v>14373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61">
        <v>12972</v>
      </c>
      <c r="I52" s="131">
        <v>16</v>
      </c>
      <c r="J52" s="334" t="s">
        <v>3</v>
      </c>
      <c r="K52" s="5">
        <f t="shared" si="7"/>
        <v>16</v>
      </c>
      <c r="L52" s="350">
        <v>4305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61">
        <v>8104</v>
      </c>
      <c r="I53" s="131">
        <v>33</v>
      </c>
      <c r="J53" s="334" t="s">
        <v>0</v>
      </c>
      <c r="K53" s="5">
        <f t="shared" si="7"/>
        <v>33</v>
      </c>
      <c r="L53" s="350">
        <v>9408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4" t="s">
        <v>43</v>
      </c>
      <c r="C54" s="60">
        <f aca="true" t="shared" si="8" ref="C54:C63">SUM(H49)</f>
        <v>79401</v>
      </c>
      <c r="D54" s="153">
        <f>SUM(L49)</f>
        <v>108548</v>
      </c>
      <c r="E54" s="75">
        <f aca="true" t="shared" si="9" ref="E54:E64">SUM(N63/M63*100)</f>
        <v>89.44374352273239</v>
      </c>
      <c r="F54" s="75">
        <f>SUM(C54/D54*100)</f>
        <v>73.14828462984117</v>
      </c>
      <c r="G54" s="5"/>
      <c r="H54" s="140">
        <v>7158</v>
      </c>
      <c r="I54" s="131">
        <v>25</v>
      </c>
      <c r="J54" s="334" t="s">
        <v>42</v>
      </c>
      <c r="K54" s="5">
        <f t="shared" si="7"/>
        <v>25</v>
      </c>
      <c r="L54" s="350">
        <v>7164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4" t="s">
        <v>7</v>
      </c>
      <c r="C55" s="60">
        <f t="shared" si="8"/>
        <v>15690</v>
      </c>
      <c r="D55" s="153">
        <f aca="true" t="shared" si="10" ref="D55:D64">SUM(L50)</f>
        <v>20926</v>
      </c>
      <c r="E55" s="75">
        <f t="shared" si="9"/>
        <v>95.2583328273936</v>
      </c>
      <c r="F55" s="75">
        <f aca="true" t="shared" si="11" ref="F55:F64">SUM(C55/D55*100)</f>
        <v>74.97849565134283</v>
      </c>
      <c r="G55" s="5"/>
      <c r="H55" s="140">
        <v>5092</v>
      </c>
      <c r="I55" s="131">
        <v>24</v>
      </c>
      <c r="J55" s="334" t="s">
        <v>41</v>
      </c>
      <c r="K55" s="5">
        <f t="shared" si="7"/>
        <v>24</v>
      </c>
      <c r="L55" s="350">
        <v>5228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4" t="s">
        <v>1</v>
      </c>
      <c r="C56" s="60">
        <f t="shared" si="8"/>
        <v>13139</v>
      </c>
      <c r="D56" s="153">
        <f t="shared" si="10"/>
        <v>14373</v>
      </c>
      <c r="E56" s="75">
        <f t="shared" si="9"/>
        <v>106.3714378238342</v>
      </c>
      <c r="F56" s="75">
        <f t="shared" si="11"/>
        <v>91.41445766367494</v>
      </c>
      <c r="G56" s="5"/>
      <c r="H56" s="140">
        <v>2780</v>
      </c>
      <c r="I56" s="131">
        <v>40</v>
      </c>
      <c r="J56" s="334" t="s">
        <v>2</v>
      </c>
      <c r="K56" s="5">
        <f t="shared" si="7"/>
        <v>40</v>
      </c>
      <c r="L56" s="350">
        <v>2426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4" t="s">
        <v>3</v>
      </c>
      <c r="C57" s="60">
        <f t="shared" si="8"/>
        <v>12972</v>
      </c>
      <c r="D57" s="153">
        <f t="shared" si="10"/>
        <v>4305</v>
      </c>
      <c r="E57" s="75">
        <f t="shared" si="9"/>
        <v>88.51586489252816</v>
      </c>
      <c r="F57" s="75">
        <f t="shared" si="11"/>
        <v>301.3240418118467</v>
      </c>
      <c r="G57" s="5"/>
      <c r="H57" s="144">
        <v>1973</v>
      </c>
      <c r="I57" s="131">
        <v>36</v>
      </c>
      <c r="J57" s="334" t="s">
        <v>5</v>
      </c>
      <c r="K57" s="5">
        <f t="shared" si="7"/>
        <v>36</v>
      </c>
      <c r="L57" s="350">
        <v>1165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4" t="s">
        <v>0</v>
      </c>
      <c r="C58" s="60">
        <f t="shared" si="8"/>
        <v>8104</v>
      </c>
      <c r="D58" s="153">
        <f t="shared" si="10"/>
        <v>9408</v>
      </c>
      <c r="E58" s="75">
        <f t="shared" si="9"/>
        <v>99.1921664626683</v>
      </c>
      <c r="F58" s="75">
        <f t="shared" si="11"/>
        <v>86.13945578231292</v>
      </c>
      <c r="G58" s="16"/>
      <c r="H58" s="437">
        <v>1306</v>
      </c>
      <c r="I58" s="229">
        <v>12</v>
      </c>
      <c r="J58" s="339" t="s">
        <v>31</v>
      </c>
      <c r="K58" s="18">
        <f t="shared" si="7"/>
        <v>12</v>
      </c>
      <c r="L58" s="351">
        <v>744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4" t="s">
        <v>42</v>
      </c>
      <c r="C59" s="60">
        <f t="shared" si="8"/>
        <v>7158</v>
      </c>
      <c r="D59" s="153">
        <f t="shared" si="10"/>
        <v>7164</v>
      </c>
      <c r="E59" s="75">
        <f t="shared" si="9"/>
        <v>61.28424657534246</v>
      </c>
      <c r="F59" s="75">
        <f t="shared" si="11"/>
        <v>99.91624790619765</v>
      </c>
      <c r="G59" s="5"/>
      <c r="H59" s="144">
        <v>1190</v>
      </c>
      <c r="I59" s="239">
        <v>21</v>
      </c>
      <c r="J59" s="384" t="s">
        <v>38</v>
      </c>
      <c r="K59" s="12" t="s">
        <v>100</v>
      </c>
      <c r="L59" s="352">
        <v>183821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4" t="s">
        <v>41</v>
      </c>
      <c r="C60" s="60">
        <f t="shared" si="8"/>
        <v>5092</v>
      </c>
      <c r="D60" s="153">
        <f t="shared" si="10"/>
        <v>5228</v>
      </c>
      <c r="E60" s="75">
        <f t="shared" si="9"/>
        <v>116.09667122663019</v>
      </c>
      <c r="F60" s="75">
        <f t="shared" si="11"/>
        <v>97.39862280030604</v>
      </c>
      <c r="G60" s="5"/>
      <c r="H60" s="144">
        <v>977</v>
      </c>
      <c r="I60" s="239">
        <v>15</v>
      </c>
      <c r="J60" s="334" t="s">
        <v>33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4" t="s">
        <v>2</v>
      </c>
      <c r="C61" s="60">
        <f t="shared" si="8"/>
        <v>2780</v>
      </c>
      <c r="D61" s="153">
        <f t="shared" si="10"/>
        <v>2426</v>
      </c>
      <c r="E61" s="75">
        <f t="shared" si="9"/>
        <v>109.23379174852653</v>
      </c>
      <c r="F61" s="75">
        <f t="shared" si="11"/>
        <v>114.5919208573784</v>
      </c>
      <c r="G61" s="15"/>
      <c r="H61" s="144">
        <v>968</v>
      </c>
      <c r="I61" s="239">
        <v>38</v>
      </c>
      <c r="J61" s="334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4" t="s">
        <v>5</v>
      </c>
      <c r="C62" s="60">
        <f t="shared" si="8"/>
        <v>1973</v>
      </c>
      <c r="D62" s="153">
        <f t="shared" si="10"/>
        <v>1165</v>
      </c>
      <c r="E62" s="75">
        <f t="shared" si="9"/>
        <v>84.71446972949764</v>
      </c>
      <c r="F62" s="75">
        <f t="shared" si="11"/>
        <v>169.35622317596565</v>
      </c>
      <c r="G62" s="16"/>
      <c r="H62" s="144">
        <v>938</v>
      </c>
      <c r="I62" s="383">
        <v>28</v>
      </c>
      <c r="J62" s="334" t="s">
        <v>45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9" t="s">
        <v>31</v>
      </c>
      <c r="C63" s="60">
        <f t="shared" si="8"/>
        <v>1306</v>
      </c>
      <c r="D63" s="236">
        <f t="shared" si="10"/>
        <v>744</v>
      </c>
      <c r="E63" s="89">
        <f t="shared" si="9"/>
        <v>92.68985095812633</v>
      </c>
      <c r="F63" s="75">
        <f t="shared" si="11"/>
        <v>175.53763440860214</v>
      </c>
      <c r="G63" s="145"/>
      <c r="H63" s="144">
        <v>472</v>
      </c>
      <c r="I63" s="131">
        <v>23</v>
      </c>
      <c r="J63" s="334" t="s">
        <v>40</v>
      </c>
      <c r="K63" s="5">
        <f>SUM(K49)</f>
        <v>26</v>
      </c>
      <c r="L63" s="334" t="s">
        <v>43</v>
      </c>
      <c r="M63" s="364">
        <v>88772</v>
      </c>
      <c r="N63" s="141">
        <f>SUM(H49)</f>
        <v>79401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154070</v>
      </c>
      <c r="D64" s="237">
        <f t="shared" si="10"/>
        <v>183821</v>
      </c>
      <c r="E64" s="89">
        <f t="shared" si="9"/>
        <v>90.02150185804099</v>
      </c>
      <c r="F64" s="96">
        <f t="shared" si="11"/>
        <v>83.81523329761016</v>
      </c>
      <c r="G64" s="95"/>
      <c r="H64" s="428">
        <v>437</v>
      </c>
      <c r="I64" s="131">
        <v>3</v>
      </c>
      <c r="J64" s="334" t="s">
        <v>22</v>
      </c>
      <c r="K64" s="5">
        <f aca="true" t="shared" si="12" ref="K64:K72">SUM(K50)</f>
        <v>13</v>
      </c>
      <c r="L64" s="334" t="s">
        <v>7</v>
      </c>
      <c r="M64" s="364">
        <v>16471</v>
      </c>
      <c r="N64" s="141">
        <f aca="true" t="shared" si="13" ref="N64:N72">SUM(H50)</f>
        <v>15690</v>
      </c>
      <c r="O64" s="60"/>
      <c r="S64" s="33"/>
      <c r="T64" s="33"/>
      <c r="U64" s="33"/>
      <c r="V64" s="33"/>
    </row>
    <row r="65" spans="8:22" ht="13.5">
      <c r="H65" s="141">
        <v>400</v>
      </c>
      <c r="I65" s="131">
        <v>1</v>
      </c>
      <c r="J65" s="334" t="s">
        <v>4</v>
      </c>
      <c r="K65" s="5">
        <f t="shared" si="12"/>
        <v>34</v>
      </c>
      <c r="L65" s="334" t="s">
        <v>1</v>
      </c>
      <c r="M65" s="364">
        <v>12352</v>
      </c>
      <c r="N65" s="141">
        <f t="shared" si="13"/>
        <v>13139</v>
      </c>
      <c r="O65" s="61"/>
      <c r="S65" s="33"/>
      <c r="T65" s="33"/>
      <c r="U65" s="33"/>
      <c r="V65" s="33"/>
    </row>
    <row r="66" spans="8:22" ht="13.5">
      <c r="H66" s="61">
        <v>294</v>
      </c>
      <c r="I66" s="131">
        <v>30</v>
      </c>
      <c r="J66" s="334" t="s">
        <v>47</v>
      </c>
      <c r="K66" s="5">
        <f t="shared" si="12"/>
        <v>16</v>
      </c>
      <c r="L66" s="334" t="s">
        <v>3</v>
      </c>
      <c r="M66" s="364">
        <v>14655</v>
      </c>
      <c r="N66" s="141">
        <f t="shared" si="13"/>
        <v>12972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244</v>
      </c>
      <c r="I67" s="131">
        <v>31</v>
      </c>
      <c r="J67" s="334" t="s">
        <v>188</v>
      </c>
      <c r="K67" s="5">
        <f t="shared" si="12"/>
        <v>33</v>
      </c>
      <c r="L67" s="334" t="s">
        <v>0</v>
      </c>
      <c r="M67" s="364">
        <v>8170</v>
      </c>
      <c r="N67" s="141">
        <f t="shared" si="13"/>
        <v>8104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195</v>
      </c>
      <c r="I68" s="131">
        <v>17</v>
      </c>
      <c r="J68" s="334" t="s">
        <v>34</v>
      </c>
      <c r="K68" s="5">
        <f t="shared" si="12"/>
        <v>25</v>
      </c>
      <c r="L68" s="334" t="s">
        <v>42</v>
      </c>
      <c r="M68" s="364">
        <v>11680</v>
      </c>
      <c r="N68" s="141">
        <f t="shared" si="13"/>
        <v>7158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157</v>
      </c>
      <c r="I69" s="131">
        <v>14</v>
      </c>
      <c r="J69" s="334" t="s">
        <v>32</v>
      </c>
      <c r="K69" s="5">
        <f t="shared" si="12"/>
        <v>24</v>
      </c>
      <c r="L69" s="334" t="s">
        <v>41</v>
      </c>
      <c r="M69" s="364">
        <v>4386</v>
      </c>
      <c r="N69" s="141">
        <f t="shared" si="13"/>
        <v>5092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73</v>
      </c>
      <c r="I70" s="131">
        <v>37</v>
      </c>
      <c r="J70" s="334" t="s">
        <v>51</v>
      </c>
      <c r="K70" s="5">
        <f t="shared" si="12"/>
        <v>40</v>
      </c>
      <c r="L70" s="334" t="s">
        <v>2</v>
      </c>
      <c r="M70" s="364">
        <v>2545</v>
      </c>
      <c r="N70" s="141">
        <f t="shared" si="13"/>
        <v>2780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140">
        <v>46</v>
      </c>
      <c r="I71" s="131">
        <v>27</v>
      </c>
      <c r="J71" s="334" t="s">
        <v>44</v>
      </c>
      <c r="K71" s="5">
        <f t="shared" si="12"/>
        <v>36</v>
      </c>
      <c r="L71" s="334" t="s">
        <v>5</v>
      </c>
      <c r="M71" s="364">
        <v>2329</v>
      </c>
      <c r="N71" s="141">
        <f t="shared" si="13"/>
        <v>1973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45</v>
      </c>
      <c r="I72" s="131">
        <v>29</v>
      </c>
      <c r="J72" s="334" t="s">
        <v>187</v>
      </c>
      <c r="K72" s="5">
        <f t="shared" si="12"/>
        <v>12</v>
      </c>
      <c r="L72" s="339" t="s">
        <v>31</v>
      </c>
      <c r="M72" s="365">
        <v>1409</v>
      </c>
      <c r="N72" s="360">
        <f t="shared" si="13"/>
        <v>1306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17</v>
      </c>
      <c r="I73" s="131">
        <v>19</v>
      </c>
      <c r="J73" s="334" t="s">
        <v>36</v>
      </c>
      <c r="K73" s="60"/>
      <c r="L73" s="361" t="s">
        <v>168</v>
      </c>
      <c r="M73" s="363">
        <v>171148</v>
      </c>
      <c r="N73" s="362">
        <f>SUM(H89)</f>
        <v>154070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</v>
      </c>
      <c r="I74" s="131">
        <v>11</v>
      </c>
      <c r="J74" s="334" t="s">
        <v>30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1</v>
      </c>
      <c r="I75" s="131">
        <v>35</v>
      </c>
      <c r="J75" s="334" t="s">
        <v>50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0">
        <v>0</v>
      </c>
      <c r="I76" s="131">
        <v>2</v>
      </c>
      <c r="J76" s="334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4</v>
      </c>
      <c r="J77" s="334" t="s">
        <v>23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5</v>
      </c>
      <c r="J78" s="334" t="s">
        <v>24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6</v>
      </c>
      <c r="J79" s="334" t="s">
        <v>25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00">
        <v>0</v>
      </c>
      <c r="I80" s="131">
        <v>7</v>
      </c>
      <c r="J80" s="334" t="s">
        <v>26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8</v>
      </c>
      <c r="J81" s="334" t="s">
        <v>27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9</v>
      </c>
      <c r="J82" s="334" t="s">
        <v>28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10</v>
      </c>
      <c r="J83" s="334" t="s">
        <v>29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18</v>
      </c>
      <c r="J84" s="334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20</v>
      </c>
      <c r="J85" s="334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22</v>
      </c>
      <c r="J86" s="334" t="s">
        <v>39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32</v>
      </c>
      <c r="J87" s="334" t="s">
        <v>49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4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154070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8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2" t="s">
        <v>209</v>
      </c>
      <c r="I2" s="131"/>
      <c r="J2" s="411" t="s">
        <v>203</v>
      </c>
      <c r="K2" s="5"/>
      <c r="L2" s="395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0" t="s">
        <v>199</v>
      </c>
      <c r="I3" s="131"/>
      <c r="J3" s="247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39398</v>
      </c>
      <c r="I4" s="131">
        <v>33</v>
      </c>
      <c r="J4" s="44" t="s">
        <v>0</v>
      </c>
      <c r="K4" s="192">
        <f>SUM(I4)</f>
        <v>33</v>
      </c>
      <c r="L4" s="369">
        <v>37342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25667</v>
      </c>
      <c r="I5" s="131">
        <v>31</v>
      </c>
      <c r="J5" s="44" t="s">
        <v>94</v>
      </c>
      <c r="K5" s="192">
        <f aca="true" t="shared" si="0" ref="K5:K13">SUM(I5)</f>
        <v>31</v>
      </c>
      <c r="L5" s="369">
        <v>29933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20360</v>
      </c>
      <c r="I6" s="131">
        <v>2</v>
      </c>
      <c r="J6" s="44" t="s">
        <v>6</v>
      </c>
      <c r="K6" s="192">
        <f t="shared" si="0"/>
        <v>2</v>
      </c>
      <c r="L6" s="369">
        <v>13873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18900</v>
      </c>
      <c r="I7" s="131">
        <v>3</v>
      </c>
      <c r="J7" s="44" t="s">
        <v>22</v>
      </c>
      <c r="K7" s="192">
        <f t="shared" si="0"/>
        <v>3</v>
      </c>
      <c r="L7" s="369">
        <v>31126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16380</v>
      </c>
      <c r="I8" s="131">
        <v>13</v>
      </c>
      <c r="J8" s="44" t="s">
        <v>7</v>
      </c>
      <c r="K8" s="192">
        <f t="shared" si="0"/>
        <v>13</v>
      </c>
      <c r="L8" s="369">
        <v>16051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15059</v>
      </c>
      <c r="I9" s="131">
        <v>38</v>
      </c>
      <c r="J9" s="44" t="s">
        <v>52</v>
      </c>
      <c r="K9" s="192">
        <f t="shared" si="0"/>
        <v>38</v>
      </c>
      <c r="L9" s="369">
        <v>11445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61">
        <v>11203</v>
      </c>
      <c r="I10" s="131">
        <v>17</v>
      </c>
      <c r="J10" s="44" t="s">
        <v>34</v>
      </c>
      <c r="K10" s="192">
        <f t="shared" si="0"/>
        <v>17</v>
      </c>
      <c r="L10" s="369">
        <v>9871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10965</v>
      </c>
      <c r="I11" s="131">
        <v>36</v>
      </c>
      <c r="J11" s="44" t="s">
        <v>5</v>
      </c>
      <c r="K11" s="192">
        <f t="shared" si="0"/>
        <v>36</v>
      </c>
      <c r="L11" s="369">
        <v>7513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10864</v>
      </c>
      <c r="I12" s="131">
        <v>40</v>
      </c>
      <c r="J12" s="44" t="s">
        <v>2</v>
      </c>
      <c r="K12" s="192">
        <f t="shared" si="0"/>
        <v>40</v>
      </c>
      <c r="L12" s="369">
        <v>13764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10835</v>
      </c>
      <c r="I13" s="229">
        <v>34</v>
      </c>
      <c r="J13" s="80" t="s">
        <v>1</v>
      </c>
      <c r="K13" s="192">
        <f t="shared" si="0"/>
        <v>34</v>
      </c>
      <c r="L13" s="370">
        <v>10934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8641</v>
      </c>
      <c r="I14" s="199">
        <v>16</v>
      </c>
      <c r="J14" s="79" t="s">
        <v>3</v>
      </c>
      <c r="K14" s="167" t="s">
        <v>9</v>
      </c>
      <c r="L14" s="371">
        <v>218170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7172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61">
        <v>2526</v>
      </c>
      <c r="I16" s="131">
        <v>9</v>
      </c>
      <c r="J16" s="44" t="s">
        <v>28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2060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1909</v>
      </c>
      <c r="I18" s="131">
        <v>24</v>
      </c>
      <c r="J18" s="44" t="s">
        <v>41</v>
      </c>
      <c r="K18" s="1"/>
      <c r="L18" s="413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1552</v>
      </c>
      <c r="I19" s="131">
        <v>39</v>
      </c>
      <c r="J19" s="44" t="s">
        <v>53</v>
      </c>
      <c r="K19" s="192">
        <f>SUM(I4)</f>
        <v>33</v>
      </c>
      <c r="L19" s="44" t="s">
        <v>0</v>
      </c>
      <c r="M19" s="347">
        <v>34459</v>
      </c>
      <c r="N19" s="141">
        <f>SUM(H4)</f>
        <v>39398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140">
        <v>1542</v>
      </c>
      <c r="I20" s="131">
        <v>4</v>
      </c>
      <c r="J20" s="44" t="s">
        <v>23</v>
      </c>
      <c r="K20" s="192">
        <f aca="true" t="shared" si="1" ref="K20:K28">SUM(I5)</f>
        <v>31</v>
      </c>
      <c r="L20" s="44" t="s">
        <v>94</v>
      </c>
      <c r="M20" s="348">
        <v>28193</v>
      </c>
      <c r="N20" s="141">
        <f aca="true" t="shared" si="2" ref="N20:N28">SUM(H5)</f>
        <v>25667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39398</v>
      </c>
      <c r="D21" s="9">
        <f>SUM(L4)</f>
        <v>37342</v>
      </c>
      <c r="E21" s="75">
        <f aca="true" t="shared" si="3" ref="E21:E30">SUM(N19/M19*100)</f>
        <v>114.33297542006441</v>
      </c>
      <c r="F21" s="75">
        <f aca="true" t="shared" si="4" ref="F21:F31">SUM(C21/D21*100)</f>
        <v>105.50586470997804</v>
      </c>
      <c r="G21" s="88"/>
      <c r="H21" s="140">
        <v>1482</v>
      </c>
      <c r="I21" s="131">
        <v>12</v>
      </c>
      <c r="J21" s="44" t="s">
        <v>31</v>
      </c>
      <c r="K21" s="192">
        <f t="shared" si="1"/>
        <v>2</v>
      </c>
      <c r="L21" s="44" t="s">
        <v>6</v>
      </c>
      <c r="M21" s="348">
        <v>21559</v>
      </c>
      <c r="N21" s="141">
        <f t="shared" si="2"/>
        <v>20360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25667</v>
      </c>
      <c r="D22" s="9">
        <f aca="true" t="shared" si="6" ref="D22:D30">SUM(L5)</f>
        <v>29933</v>
      </c>
      <c r="E22" s="75">
        <f t="shared" si="3"/>
        <v>91.0403291597205</v>
      </c>
      <c r="F22" s="75">
        <f t="shared" si="4"/>
        <v>85.7481709150436</v>
      </c>
      <c r="G22" s="88"/>
      <c r="H22" s="140">
        <v>1064</v>
      </c>
      <c r="I22" s="131">
        <v>14</v>
      </c>
      <c r="J22" s="44" t="s">
        <v>32</v>
      </c>
      <c r="K22" s="192">
        <f t="shared" si="1"/>
        <v>3</v>
      </c>
      <c r="L22" s="44" t="s">
        <v>22</v>
      </c>
      <c r="M22" s="348">
        <v>39984</v>
      </c>
      <c r="N22" s="141">
        <f t="shared" si="2"/>
        <v>18900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6</v>
      </c>
      <c r="C23" s="60">
        <f t="shared" si="5"/>
        <v>20360</v>
      </c>
      <c r="D23" s="9">
        <f t="shared" si="6"/>
        <v>13873</v>
      </c>
      <c r="E23" s="75">
        <f t="shared" si="3"/>
        <v>94.43851755647293</v>
      </c>
      <c r="F23" s="75">
        <f t="shared" si="4"/>
        <v>146.75989331795574</v>
      </c>
      <c r="G23" s="88"/>
      <c r="H23" s="140">
        <v>570</v>
      </c>
      <c r="I23" s="131">
        <v>19</v>
      </c>
      <c r="J23" s="44" t="s">
        <v>36</v>
      </c>
      <c r="K23" s="192">
        <f t="shared" si="1"/>
        <v>13</v>
      </c>
      <c r="L23" s="44" t="s">
        <v>7</v>
      </c>
      <c r="M23" s="348">
        <v>16328</v>
      </c>
      <c r="N23" s="141">
        <f t="shared" si="2"/>
        <v>16380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22</v>
      </c>
      <c r="C24" s="60">
        <f t="shared" si="5"/>
        <v>18900</v>
      </c>
      <c r="D24" s="9">
        <f t="shared" si="6"/>
        <v>31126</v>
      </c>
      <c r="E24" s="75">
        <f t="shared" si="3"/>
        <v>47.26890756302521</v>
      </c>
      <c r="F24" s="75">
        <f t="shared" si="4"/>
        <v>60.72094069266851</v>
      </c>
      <c r="G24" s="88"/>
      <c r="H24" s="140">
        <v>416</v>
      </c>
      <c r="I24" s="131">
        <v>22</v>
      </c>
      <c r="J24" s="44" t="s">
        <v>39</v>
      </c>
      <c r="K24" s="192">
        <f t="shared" si="1"/>
        <v>38</v>
      </c>
      <c r="L24" s="44" t="s">
        <v>52</v>
      </c>
      <c r="M24" s="348">
        <v>9281</v>
      </c>
      <c r="N24" s="141">
        <f t="shared" si="2"/>
        <v>15059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16380</v>
      </c>
      <c r="D25" s="9">
        <f t="shared" si="6"/>
        <v>16051</v>
      </c>
      <c r="E25" s="75">
        <f t="shared" si="3"/>
        <v>100.31847133757962</v>
      </c>
      <c r="F25" s="75">
        <f t="shared" si="4"/>
        <v>102.0497165285652</v>
      </c>
      <c r="G25" s="98"/>
      <c r="H25" s="140">
        <v>341</v>
      </c>
      <c r="I25" s="131">
        <v>21</v>
      </c>
      <c r="J25" s="44" t="s">
        <v>38</v>
      </c>
      <c r="K25" s="192">
        <f t="shared" si="1"/>
        <v>17</v>
      </c>
      <c r="L25" s="44" t="s">
        <v>34</v>
      </c>
      <c r="M25" s="348">
        <v>12364</v>
      </c>
      <c r="N25" s="141">
        <f t="shared" si="2"/>
        <v>11203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52</v>
      </c>
      <c r="C26" s="60">
        <f t="shared" si="5"/>
        <v>15059</v>
      </c>
      <c r="D26" s="9">
        <f t="shared" si="6"/>
        <v>11445</v>
      </c>
      <c r="E26" s="75">
        <f t="shared" si="3"/>
        <v>162.25622238982868</v>
      </c>
      <c r="F26" s="75">
        <f t="shared" si="4"/>
        <v>131.57710790738312</v>
      </c>
      <c r="G26" s="88"/>
      <c r="H26" s="140">
        <v>324</v>
      </c>
      <c r="I26" s="131">
        <v>10</v>
      </c>
      <c r="J26" s="44" t="s">
        <v>29</v>
      </c>
      <c r="K26" s="192">
        <f t="shared" si="1"/>
        <v>36</v>
      </c>
      <c r="L26" s="44" t="s">
        <v>5</v>
      </c>
      <c r="M26" s="348">
        <v>9350</v>
      </c>
      <c r="N26" s="141">
        <f t="shared" si="2"/>
        <v>10965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34</v>
      </c>
      <c r="C27" s="60">
        <f t="shared" si="5"/>
        <v>11203</v>
      </c>
      <c r="D27" s="9">
        <f t="shared" si="6"/>
        <v>9871</v>
      </c>
      <c r="E27" s="75">
        <f t="shared" si="3"/>
        <v>90.6098350048528</v>
      </c>
      <c r="F27" s="75">
        <f t="shared" si="4"/>
        <v>113.49407354877926</v>
      </c>
      <c r="G27" s="88"/>
      <c r="H27" s="61">
        <v>308</v>
      </c>
      <c r="I27" s="131">
        <v>1</v>
      </c>
      <c r="J27" s="44" t="s">
        <v>4</v>
      </c>
      <c r="K27" s="192">
        <f t="shared" si="1"/>
        <v>40</v>
      </c>
      <c r="L27" s="44" t="s">
        <v>2</v>
      </c>
      <c r="M27" s="348">
        <v>12708</v>
      </c>
      <c r="N27" s="141">
        <f t="shared" si="2"/>
        <v>10864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5</v>
      </c>
      <c r="C28" s="60">
        <f t="shared" si="5"/>
        <v>10965</v>
      </c>
      <c r="D28" s="9">
        <f t="shared" si="6"/>
        <v>7513</v>
      </c>
      <c r="E28" s="75">
        <f t="shared" si="3"/>
        <v>117.27272727272727</v>
      </c>
      <c r="F28" s="75">
        <f t="shared" si="4"/>
        <v>145.94702515639557</v>
      </c>
      <c r="G28" s="99"/>
      <c r="H28" s="140">
        <v>242</v>
      </c>
      <c r="I28" s="131">
        <v>18</v>
      </c>
      <c r="J28" s="44" t="s">
        <v>35</v>
      </c>
      <c r="K28" s="396">
        <f t="shared" si="1"/>
        <v>34</v>
      </c>
      <c r="L28" s="80" t="s">
        <v>1</v>
      </c>
      <c r="M28" s="397">
        <v>11372</v>
      </c>
      <c r="N28" s="360">
        <f t="shared" si="2"/>
        <v>10835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10864</v>
      </c>
      <c r="D29" s="9">
        <f t="shared" si="6"/>
        <v>13764</v>
      </c>
      <c r="E29" s="75">
        <f t="shared" si="3"/>
        <v>85.48945546112685</v>
      </c>
      <c r="F29" s="75">
        <f t="shared" si="4"/>
        <v>78.93054344667247</v>
      </c>
      <c r="G29" s="98"/>
      <c r="H29" s="140">
        <v>147</v>
      </c>
      <c r="I29" s="131">
        <v>32</v>
      </c>
      <c r="J29" s="44" t="s">
        <v>49</v>
      </c>
      <c r="K29" s="186"/>
      <c r="L29" s="186" t="s">
        <v>92</v>
      </c>
      <c r="M29" s="398">
        <v>244679</v>
      </c>
      <c r="N29" s="375">
        <f>SUM(H44)</f>
        <v>210302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1</v>
      </c>
      <c r="C30" s="60">
        <f t="shared" si="5"/>
        <v>10835</v>
      </c>
      <c r="D30" s="9">
        <f t="shared" si="6"/>
        <v>10934</v>
      </c>
      <c r="E30" s="83">
        <f t="shared" si="3"/>
        <v>95.27787548364404</v>
      </c>
      <c r="F30" s="89">
        <f t="shared" si="4"/>
        <v>99.09456740442656</v>
      </c>
      <c r="G30" s="101"/>
      <c r="H30" s="61">
        <v>109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210302</v>
      </c>
      <c r="D31" s="93">
        <f>SUM(L14)</f>
        <v>218170</v>
      </c>
      <c r="E31" s="96">
        <f>SUM(N29/M29*100)</f>
        <v>85.95016327514826</v>
      </c>
      <c r="F31" s="89">
        <f t="shared" si="4"/>
        <v>96.3936379887244</v>
      </c>
      <c r="G31" s="97"/>
      <c r="H31" s="140">
        <v>84</v>
      </c>
      <c r="I31" s="131">
        <v>11</v>
      </c>
      <c r="J31" s="168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69</v>
      </c>
      <c r="I32" s="131">
        <v>37</v>
      </c>
      <c r="J32" s="168" t="s">
        <v>51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64</v>
      </c>
      <c r="I33" s="131">
        <v>27</v>
      </c>
      <c r="J33" s="168" t="s">
        <v>44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26</v>
      </c>
      <c r="I34" s="131">
        <v>5</v>
      </c>
      <c r="J34" s="168" t="s">
        <v>24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10</v>
      </c>
      <c r="I35" s="131">
        <v>6</v>
      </c>
      <c r="J35" s="168" t="s">
        <v>25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10</v>
      </c>
      <c r="I36" s="131">
        <v>15</v>
      </c>
      <c r="J36" s="168" t="s">
        <v>33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2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1</v>
      </c>
      <c r="I38" s="131">
        <v>28</v>
      </c>
      <c r="J38" s="168" t="s">
        <v>45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7</v>
      </c>
      <c r="J39" s="168" t="s">
        <v>26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8</v>
      </c>
      <c r="J40" s="168" t="s">
        <v>27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210302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4" t="s">
        <v>209</v>
      </c>
      <c r="I48" s="131"/>
      <c r="J48" s="415" t="s">
        <v>162</v>
      </c>
      <c r="K48" s="5"/>
      <c r="L48" s="391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7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54441</v>
      </c>
      <c r="I50" s="131">
        <v>16</v>
      </c>
      <c r="J50" s="44" t="s">
        <v>3</v>
      </c>
      <c r="K50" s="197">
        <f>SUM(I50)</f>
        <v>16</v>
      </c>
      <c r="L50" s="350">
        <v>54066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4172</v>
      </c>
      <c r="I51" s="131">
        <v>26</v>
      </c>
      <c r="J51" s="44" t="s">
        <v>43</v>
      </c>
      <c r="K51" s="197">
        <f aca="true" t="shared" si="7" ref="K51:K59">SUM(I51)</f>
        <v>26</v>
      </c>
      <c r="L51" s="350">
        <v>4760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4110</v>
      </c>
      <c r="I52" s="131">
        <v>40</v>
      </c>
      <c r="J52" s="44" t="s">
        <v>2</v>
      </c>
      <c r="K52" s="197">
        <f t="shared" si="7"/>
        <v>40</v>
      </c>
      <c r="L52" s="350">
        <v>4399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61">
        <v>2572</v>
      </c>
      <c r="I53" s="131">
        <v>33</v>
      </c>
      <c r="J53" s="44" t="s">
        <v>0</v>
      </c>
      <c r="K53" s="197">
        <f t="shared" si="7"/>
        <v>33</v>
      </c>
      <c r="L53" s="350">
        <v>2819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54441</v>
      </c>
      <c r="D54" s="153">
        <f>SUM(L50)</f>
        <v>54066</v>
      </c>
      <c r="E54" s="75">
        <f aca="true" t="shared" si="8" ref="E54:E63">SUM(N67/M67*100)</f>
        <v>99.18019347434004</v>
      </c>
      <c r="F54" s="75">
        <f aca="true" t="shared" si="9" ref="F54:F61">SUM(C54/D54*100)</f>
        <v>100.69359671512596</v>
      </c>
      <c r="G54" s="88"/>
      <c r="H54" s="140">
        <v>1523</v>
      </c>
      <c r="I54" s="131">
        <v>36</v>
      </c>
      <c r="J54" s="44" t="s">
        <v>5</v>
      </c>
      <c r="K54" s="197">
        <f t="shared" si="7"/>
        <v>36</v>
      </c>
      <c r="L54" s="350">
        <v>1900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4172</v>
      </c>
      <c r="D55" s="153">
        <f aca="true" t="shared" si="11" ref="D55:D63">SUM(L51)</f>
        <v>4760</v>
      </c>
      <c r="E55" s="75">
        <f t="shared" si="8"/>
        <v>87.7576777450568</v>
      </c>
      <c r="F55" s="75">
        <f t="shared" si="9"/>
        <v>87.6470588235294</v>
      </c>
      <c r="G55" s="88"/>
      <c r="H55" s="61">
        <v>1453</v>
      </c>
      <c r="I55" s="131">
        <v>34</v>
      </c>
      <c r="J55" s="44" t="s">
        <v>1</v>
      </c>
      <c r="K55" s="197">
        <f t="shared" si="7"/>
        <v>34</v>
      </c>
      <c r="L55" s="350">
        <v>1109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4110</v>
      </c>
      <c r="D56" s="153">
        <f t="shared" si="11"/>
        <v>4399</v>
      </c>
      <c r="E56" s="75">
        <f t="shared" si="8"/>
        <v>91.55713967476052</v>
      </c>
      <c r="F56" s="75">
        <f t="shared" si="9"/>
        <v>93.43032507388043</v>
      </c>
      <c r="G56" s="88"/>
      <c r="H56" s="61">
        <v>989</v>
      </c>
      <c r="I56" s="131">
        <v>25</v>
      </c>
      <c r="J56" s="44" t="s">
        <v>42</v>
      </c>
      <c r="K56" s="197">
        <f t="shared" si="7"/>
        <v>25</v>
      </c>
      <c r="L56" s="350">
        <v>1043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2572</v>
      </c>
      <c r="D57" s="153">
        <f t="shared" si="11"/>
        <v>2819</v>
      </c>
      <c r="E57" s="75">
        <f t="shared" si="8"/>
        <v>77.21404983488442</v>
      </c>
      <c r="F57" s="75">
        <f t="shared" si="9"/>
        <v>91.23802766938631</v>
      </c>
      <c r="G57" s="88"/>
      <c r="H57" s="61">
        <v>385</v>
      </c>
      <c r="I57" s="131">
        <v>24</v>
      </c>
      <c r="J57" s="44" t="s">
        <v>41</v>
      </c>
      <c r="K57" s="197">
        <f t="shared" si="7"/>
        <v>24</v>
      </c>
      <c r="L57" s="350">
        <v>484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1523</v>
      </c>
      <c r="D58" s="153">
        <f t="shared" si="11"/>
        <v>1900</v>
      </c>
      <c r="E58" s="75">
        <f t="shared" si="8"/>
        <v>97.94212218649517</v>
      </c>
      <c r="F58" s="75">
        <f t="shared" si="9"/>
        <v>80.15789473684211</v>
      </c>
      <c r="G58" s="98"/>
      <c r="H58" s="61">
        <v>336</v>
      </c>
      <c r="I58" s="131">
        <v>1</v>
      </c>
      <c r="J58" s="44" t="s">
        <v>4</v>
      </c>
      <c r="K58" s="197">
        <f t="shared" si="7"/>
        <v>1</v>
      </c>
      <c r="L58" s="350">
        <v>210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1453</v>
      </c>
      <c r="D59" s="153">
        <f t="shared" si="11"/>
        <v>1109</v>
      </c>
      <c r="E59" s="75">
        <f t="shared" si="8"/>
        <v>129.15555555555557</v>
      </c>
      <c r="F59" s="75">
        <f t="shared" si="9"/>
        <v>131.01893597835888</v>
      </c>
      <c r="G59" s="88"/>
      <c r="H59" s="433">
        <v>329</v>
      </c>
      <c r="I59" s="229">
        <v>38</v>
      </c>
      <c r="J59" s="80" t="s">
        <v>52</v>
      </c>
      <c r="K59" s="376">
        <f t="shared" si="7"/>
        <v>38</v>
      </c>
      <c r="L59" s="351">
        <v>1087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989</v>
      </c>
      <c r="D60" s="153">
        <f t="shared" si="11"/>
        <v>1043</v>
      </c>
      <c r="E60" s="75">
        <f t="shared" si="8"/>
        <v>124.24623115577889</v>
      </c>
      <c r="F60" s="75">
        <f t="shared" si="9"/>
        <v>94.82262703739214</v>
      </c>
      <c r="G60" s="88"/>
      <c r="H60" s="140">
        <v>290</v>
      </c>
      <c r="I60" s="199">
        <v>31</v>
      </c>
      <c r="J60" s="79" t="s">
        <v>208</v>
      </c>
      <c r="K60" s="377" t="s">
        <v>9</v>
      </c>
      <c r="L60" s="378">
        <v>73440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41</v>
      </c>
      <c r="C61" s="60">
        <f t="shared" si="10"/>
        <v>385</v>
      </c>
      <c r="D61" s="153">
        <f t="shared" si="11"/>
        <v>484</v>
      </c>
      <c r="E61" s="75">
        <f t="shared" si="8"/>
        <v>107.54189944134079</v>
      </c>
      <c r="F61" s="75">
        <f t="shared" si="9"/>
        <v>79.54545454545455</v>
      </c>
      <c r="G61" s="99"/>
      <c r="H61" s="61">
        <v>231</v>
      </c>
      <c r="I61" s="131">
        <v>15</v>
      </c>
      <c r="J61" s="44" t="s">
        <v>33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4</v>
      </c>
      <c r="C62" s="60">
        <f t="shared" si="10"/>
        <v>336</v>
      </c>
      <c r="D62" s="153">
        <f t="shared" si="11"/>
        <v>210</v>
      </c>
      <c r="E62" s="75">
        <f t="shared" si="8"/>
        <v>105.32915360501566</v>
      </c>
      <c r="F62" s="75">
        <f>SUM(C62/D62*100)</f>
        <v>160</v>
      </c>
      <c r="G62" s="98"/>
      <c r="H62" s="61">
        <v>220</v>
      </c>
      <c r="I62" s="131">
        <v>11</v>
      </c>
      <c r="J62" s="44" t="s">
        <v>30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52</v>
      </c>
      <c r="C63" s="60">
        <f t="shared" si="10"/>
        <v>329</v>
      </c>
      <c r="D63" s="153">
        <f t="shared" si="11"/>
        <v>1087</v>
      </c>
      <c r="E63" s="83">
        <f t="shared" si="8"/>
        <v>85.67708333333334</v>
      </c>
      <c r="F63" s="83">
        <f>SUM(C63/D63*100)</f>
        <v>30.266789328426864</v>
      </c>
      <c r="G63" s="101"/>
      <c r="H63" s="61">
        <v>217</v>
      </c>
      <c r="I63" s="131">
        <v>14</v>
      </c>
      <c r="J63" s="44" t="s">
        <v>32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71920</v>
      </c>
      <c r="D64" s="93">
        <f>SUM(L60)</f>
        <v>73440</v>
      </c>
      <c r="E64" s="96">
        <f>SUM(N77/M77*100)</f>
        <v>97.90628658553186</v>
      </c>
      <c r="F64" s="96">
        <f>SUM(C64/D64*100)</f>
        <v>97.93028322440087</v>
      </c>
      <c r="G64" s="97"/>
      <c r="H64" s="62">
        <v>213</v>
      </c>
      <c r="I64" s="131">
        <v>12</v>
      </c>
      <c r="J64" s="44" t="s">
        <v>31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41">
        <v>147</v>
      </c>
      <c r="I65" s="131">
        <v>19</v>
      </c>
      <c r="J65" s="44" t="s">
        <v>36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133</v>
      </c>
      <c r="I66" s="131">
        <v>13</v>
      </c>
      <c r="J66" s="44" t="s">
        <v>7</v>
      </c>
      <c r="K66" s="1"/>
      <c r="L66" s="416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120</v>
      </c>
      <c r="I67" s="131">
        <v>17</v>
      </c>
      <c r="J67" s="44" t="s">
        <v>34</v>
      </c>
      <c r="K67" s="5">
        <f>SUM(I50)</f>
        <v>16</v>
      </c>
      <c r="L67" s="44" t="s">
        <v>3</v>
      </c>
      <c r="M67" s="372">
        <v>54891</v>
      </c>
      <c r="N67" s="141">
        <f>SUM(H50)</f>
        <v>54441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140">
        <v>25</v>
      </c>
      <c r="I68" s="131">
        <v>9</v>
      </c>
      <c r="J68" s="44" t="s">
        <v>28</v>
      </c>
      <c r="K68" s="5">
        <f aca="true" t="shared" si="12" ref="K68:K76">SUM(I51)</f>
        <v>26</v>
      </c>
      <c r="L68" s="44" t="s">
        <v>43</v>
      </c>
      <c r="M68" s="373">
        <v>4754</v>
      </c>
      <c r="N68" s="141">
        <f aca="true" t="shared" si="13" ref="N68:N76">SUM(H51)</f>
        <v>4172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13</v>
      </c>
      <c r="I69" s="131">
        <v>4</v>
      </c>
      <c r="J69" s="44" t="s">
        <v>23</v>
      </c>
      <c r="K69" s="5">
        <f t="shared" si="12"/>
        <v>40</v>
      </c>
      <c r="L69" s="44" t="s">
        <v>2</v>
      </c>
      <c r="M69" s="373">
        <v>4489</v>
      </c>
      <c r="N69" s="141">
        <f t="shared" si="13"/>
        <v>4110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1</v>
      </c>
      <c r="I70" s="131">
        <v>23</v>
      </c>
      <c r="J70" s="44" t="s">
        <v>40</v>
      </c>
      <c r="K70" s="5">
        <f t="shared" si="12"/>
        <v>33</v>
      </c>
      <c r="L70" s="44" t="s">
        <v>0</v>
      </c>
      <c r="M70" s="373">
        <v>3331</v>
      </c>
      <c r="N70" s="141">
        <f t="shared" si="13"/>
        <v>2572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140">
        <v>0</v>
      </c>
      <c r="I71" s="131">
        <v>2</v>
      </c>
      <c r="J71" s="44" t="s">
        <v>6</v>
      </c>
      <c r="K71" s="5">
        <f t="shared" si="12"/>
        <v>36</v>
      </c>
      <c r="L71" s="44" t="s">
        <v>5</v>
      </c>
      <c r="M71" s="373">
        <v>1555</v>
      </c>
      <c r="N71" s="141">
        <f t="shared" si="13"/>
        <v>1523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3</v>
      </c>
      <c r="J72" s="44" t="s">
        <v>22</v>
      </c>
      <c r="K72" s="5">
        <f t="shared" si="12"/>
        <v>34</v>
      </c>
      <c r="L72" s="44" t="s">
        <v>1</v>
      </c>
      <c r="M72" s="373">
        <v>1125</v>
      </c>
      <c r="N72" s="141">
        <f t="shared" si="13"/>
        <v>1453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5</v>
      </c>
      <c r="J73" s="44" t="s">
        <v>24</v>
      </c>
      <c r="K73" s="5">
        <f t="shared" si="12"/>
        <v>25</v>
      </c>
      <c r="L73" s="44" t="s">
        <v>42</v>
      </c>
      <c r="M73" s="373">
        <v>796</v>
      </c>
      <c r="N73" s="141">
        <f t="shared" si="13"/>
        <v>989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6</v>
      </c>
      <c r="J74" s="44" t="s">
        <v>25</v>
      </c>
      <c r="K74" s="5">
        <f t="shared" si="12"/>
        <v>24</v>
      </c>
      <c r="L74" s="44" t="s">
        <v>41</v>
      </c>
      <c r="M74" s="373">
        <v>358</v>
      </c>
      <c r="N74" s="141">
        <f t="shared" si="13"/>
        <v>385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7</v>
      </c>
      <c r="J75" s="44" t="s">
        <v>26</v>
      </c>
      <c r="K75" s="5">
        <f t="shared" si="12"/>
        <v>1</v>
      </c>
      <c r="L75" s="44" t="s">
        <v>4</v>
      </c>
      <c r="M75" s="373">
        <v>319</v>
      </c>
      <c r="N75" s="141">
        <f t="shared" si="13"/>
        <v>336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8</v>
      </c>
      <c r="J76" s="44" t="s">
        <v>27</v>
      </c>
      <c r="K76" s="18">
        <f t="shared" si="12"/>
        <v>38</v>
      </c>
      <c r="L76" s="80" t="s">
        <v>52</v>
      </c>
      <c r="M76" s="374">
        <v>384</v>
      </c>
      <c r="N76" s="360">
        <f t="shared" si="13"/>
        <v>329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10</v>
      </c>
      <c r="J77" s="44" t="s">
        <v>29</v>
      </c>
      <c r="K77" s="5"/>
      <c r="L77" s="186" t="s">
        <v>92</v>
      </c>
      <c r="M77" s="379">
        <v>73458</v>
      </c>
      <c r="N77" s="375">
        <f>SUM(H90)</f>
        <v>71920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40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200">
        <v>0</v>
      </c>
      <c r="I80" s="131">
        <v>21</v>
      </c>
      <c r="J80" s="44" t="s">
        <v>107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40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71920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5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9" t="s">
        <v>218</v>
      </c>
      <c r="I2" s="5"/>
      <c r="J2" s="404" t="s">
        <v>201</v>
      </c>
      <c r="K2" s="129"/>
      <c r="L2" s="391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7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73045</v>
      </c>
      <c r="I4" s="131">
        <v>33</v>
      </c>
      <c r="J4" s="335" t="s">
        <v>0</v>
      </c>
      <c r="K4" s="198">
        <f>SUM(I4)</f>
        <v>33</v>
      </c>
      <c r="L4" s="350">
        <v>71821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16240</v>
      </c>
      <c r="I5" s="131">
        <v>34</v>
      </c>
      <c r="J5" s="335" t="s">
        <v>1</v>
      </c>
      <c r="K5" s="198">
        <f aca="true" t="shared" si="0" ref="K5:K13">SUM(I5)</f>
        <v>34</v>
      </c>
      <c r="L5" s="380">
        <v>15814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10832</v>
      </c>
      <c r="I6" s="131">
        <v>40</v>
      </c>
      <c r="J6" s="335" t="s">
        <v>2</v>
      </c>
      <c r="K6" s="198">
        <f t="shared" si="0"/>
        <v>40</v>
      </c>
      <c r="L6" s="380">
        <v>16896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6731</v>
      </c>
      <c r="I7" s="131">
        <v>13</v>
      </c>
      <c r="J7" s="335" t="s">
        <v>7</v>
      </c>
      <c r="K7" s="198">
        <f t="shared" si="0"/>
        <v>13</v>
      </c>
      <c r="L7" s="380">
        <v>5112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6392</v>
      </c>
      <c r="I8" s="131">
        <v>24</v>
      </c>
      <c r="J8" s="335" t="s">
        <v>41</v>
      </c>
      <c r="K8" s="198">
        <f t="shared" si="0"/>
        <v>24</v>
      </c>
      <c r="L8" s="380">
        <v>8281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4042</v>
      </c>
      <c r="I9" s="131">
        <v>25</v>
      </c>
      <c r="J9" s="335" t="s">
        <v>42</v>
      </c>
      <c r="K9" s="198">
        <f t="shared" si="0"/>
        <v>25</v>
      </c>
      <c r="L9" s="380">
        <v>5614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3664</v>
      </c>
      <c r="I10" s="131">
        <v>14</v>
      </c>
      <c r="J10" s="335" t="s">
        <v>32</v>
      </c>
      <c r="K10" s="198">
        <f t="shared" si="0"/>
        <v>14</v>
      </c>
      <c r="L10" s="380">
        <v>2923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2444</v>
      </c>
      <c r="I11" s="131">
        <v>20</v>
      </c>
      <c r="J11" s="335" t="s">
        <v>37</v>
      </c>
      <c r="K11" s="198">
        <f t="shared" si="0"/>
        <v>20</v>
      </c>
      <c r="L11" s="380">
        <v>147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2068</v>
      </c>
      <c r="I12" s="131">
        <v>12</v>
      </c>
      <c r="J12" s="335" t="s">
        <v>31</v>
      </c>
      <c r="K12" s="198">
        <f t="shared" si="0"/>
        <v>12</v>
      </c>
      <c r="L12" s="380">
        <v>2195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2056</v>
      </c>
      <c r="I13" s="229">
        <v>26</v>
      </c>
      <c r="J13" s="340" t="s">
        <v>43</v>
      </c>
      <c r="K13" s="400">
        <f t="shared" si="0"/>
        <v>26</v>
      </c>
      <c r="L13" s="351">
        <v>1816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1997</v>
      </c>
      <c r="I14" s="199">
        <v>22</v>
      </c>
      <c r="J14" s="423" t="s">
        <v>39</v>
      </c>
      <c r="K14" s="129" t="s">
        <v>9</v>
      </c>
      <c r="L14" s="403">
        <v>143139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1422</v>
      </c>
      <c r="I15" s="131">
        <v>9</v>
      </c>
      <c r="J15" s="335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1106</v>
      </c>
      <c r="I16" s="131">
        <v>31</v>
      </c>
      <c r="J16" s="335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923</v>
      </c>
      <c r="I17" s="131">
        <v>36</v>
      </c>
      <c r="J17" s="335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784</v>
      </c>
      <c r="I18" s="131">
        <v>21</v>
      </c>
      <c r="J18" s="3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772</v>
      </c>
      <c r="I19" s="131">
        <v>17</v>
      </c>
      <c r="J19" s="335" t="s">
        <v>34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436</v>
      </c>
      <c r="I20" s="131">
        <v>6</v>
      </c>
      <c r="J20" s="335" t="s">
        <v>25</v>
      </c>
      <c r="K20" s="198">
        <f>SUM(I4)</f>
        <v>33</v>
      </c>
      <c r="L20" s="335" t="s">
        <v>0</v>
      </c>
      <c r="M20" s="345">
        <v>72840</v>
      </c>
      <c r="N20" s="141">
        <f>SUM(H4)</f>
        <v>73045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143</v>
      </c>
      <c r="I21" s="131">
        <v>32</v>
      </c>
      <c r="J21" s="335" t="s">
        <v>49</v>
      </c>
      <c r="K21" s="198">
        <f aca="true" t="shared" si="1" ref="K21:K29">SUM(I5)</f>
        <v>34</v>
      </c>
      <c r="L21" s="335" t="s">
        <v>1</v>
      </c>
      <c r="M21" s="346">
        <v>17387</v>
      </c>
      <c r="N21" s="141">
        <f aca="true" t="shared" si="2" ref="N21:N29">SUM(H5)</f>
        <v>16240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5" t="s">
        <v>0</v>
      </c>
      <c r="C22" s="60">
        <f>SUM(H4)</f>
        <v>73045</v>
      </c>
      <c r="D22" s="153">
        <f>SUM(L4)</f>
        <v>71821</v>
      </c>
      <c r="E22" s="81">
        <f aca="true" t="shared" si="3" ref="E22:E31">SUM(N20/M20*100)</f>
        <v>100.28143876990666</v>
      </c>
      <c r="F22" s="75">
        <f aca="true" t="shared" si="4" ref="F22:F32">SUM(C22/D22*100)</f>
        <v>101.70423692234863</v>
      </c>
      <c r="G22" s="88"/>
      <c r="H22" s="140">
        <v>139</v>
      </c>
      <c r="I22" s="131">
        <v>38</v>
      </c>
      <c r="J22" s="335" t="s">
        <v>52</v>
      </c>
      <c r="K22" s="198">
        <f t="shared" si="1"/>
        <v>40</v>
      </c>
      <c r="L22" s="335" t="s">
        <v>2</v>
      </c>
      <c r="M22" s="346">
        <v>8727</v>
      </c>
      <c r="N22" s="141">
        <f t="shared" si="2"/>
        <v>10832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5" t="s">
        <v>1</v>
      </c>
      <c r="C23" s="60">
        <f aca="true" t="shared" si="5" ref="C23:C31">SUM(H5)</f>
        <v>16240</v>
      </c>
      <c r="D23" s="153">
        <f aca="true" t="shared" si="6" ref="D23:D31">SUM(L5)</f>
        <v>15814</v>
      </c>
      <c r="E23" s="81">
        <f t="shared" si="3"/>
        <v>93.4031172715247</v>
      </c>
      <c r="F23" s="75">
        <f t="shared" si="4"/>
        <v>102.69381560642468</v>
      </c>
      <c r="G23" s="88"/>
      <c r="H23" s="140">
        <v>135</v>
      </c>
      <c r="I23" s="131">
        <v>1</v>
      </c>
      <c r="J23" s="335" t="s">
        <v>4</v>
      </c>
      <c r="K23" s="198">
        <f t="shared" si="1"/>
        <v>13</v>
      </c>
      <c r="L23" s="335" t="s">
        <v>7</v>
      </c>
      <c r="M23" s="346">
        <v>3890</v>
      </c>
      <c r="N23" s="141">
        <f t="shared" si="2"/>
        <v>6731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5" t="s">
        <v>2</v>
      </c>
      <c r="C24" s="60">
        <f t="shared" si="5"/>
        <v>10832</v>
      </c>
      <c r="D24" s="153">
        <f t="shared" si="6"/>
        <v>16896</v>
      </c>
      <c r="E24" s="81">
        <f t="shared" si="3"/>
        <v>124.12054543371147</v>
      </c>
      <c r="F24" s="75">
        <f t="shared" si="4"/>
        <v>64.10984848484848</v>
      </c>
      <c r="G24" s="88"/>
      <c r="H24" s="140">
        <v>118</v>
      </c>
      <c r="I24" s="131">
        <v>18</v>
      </c>
      <c r="J24" s="335" t="s">
        <v>35</v>
      </c>
      <c r="K24" s="198">
        <f t="shared" si="1"/>
        <v>24</v>
      </c>
      <c r="L24" s="335" t="s">
        <v>41</v>
      </c>
      <c r="M24" s="346">
        <v>7180</v>
      </c>
      <c r="N24" s="141">
        <f t="shared" si="2"/>
        <v>6392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5" t="s">
        <v>7</v>
      </c>
      <c r="C25" s="60">
        <f t="shared" si="5"/>
        <v>6731</v>
      </c>
      <c r="D25" s="153">
        <f t="shared" si="6"/>
        <v>5112</v>
      </c>
      <c r="E25" s="81">
        <f t="shared" si="3"/>
        <v>173.03341902313625</v>
      </c>
      <c r="F25" s="75">
        <f t="shared" si="4"/>
        <v>131.67057902973397</v>
      </c>
      <c r="G25" s="88"/>
      <c r="H25" s="140">
        <v>95</v>
      </c>
      <c r="I25" s="131">
        <v>11</v>
      </c>
      <c r="J25" s="335" t="s">
        <v>30</v>
      </c>
      <c r="K25" s="198">
        <f t="shared" si="1"/>
        <v>25</v>
      </c>
      <c r="L25" s="335" t="s">
        <v>42</v>
      </c>
      <c r="M25" s="346">
        <v>4544</v>
      </c>
      <c r="N25" s="141">
        <f t="shared" si="2"/>
        <v>4042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5" t="s">
        <v>41</v>
      </c>
      <c r="C26" s="60">
        <f t="shared" si="5"/>
        <v>6392</v>
      </c>
      <c r="D26" s="153">
        <f t="shared" si="6"/>
        <v>8281</v>
      </c>
      <c r="E26" s="81">
        <f t="shared" si="3"/>
        <v>89.025069637883</v>
      </c>
      <c r="F26" s="75">
        <f t="shared" si="4"/>
        <v>77.18874532061345</v>
      </c>
      <c r="G26" s="98"/>
      <c r="H26" s="140">
        <v>66</v>
      </c>
      <c r="I26" s="131">
        <v>29</v>
      </c>
      <c r="J26" s="335" t="s">
        <v>187</v>
      </c>
      <c r="K26" s="198">
        <f t="shared" si="1"/>
        <v>14</v>
      </c>
      <c r="L26" s="335" t="s">
        <v>32</v>
      </c>
      <c r="M26" s="346">
        <v>3829</v>
      </c>
      <c r="N26" s="141">
        <f t="shared" si="2"/>
        <v>3664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5" t="s">
        <v>42</v>
      </c>
      <c r="C27" s="60">
        <f t="shared" si="5"/>
        <v>4042</v>
      </c>
      <c r="D27" s="153">
        <f t="shared" si="6"/>
        <v>5614</v>
      </c>
      <c r="E27" s="81">
        <f t="shared" si="3"/>
        <v>88.9524647887324</v>
      </c>
      <c r="F27" s="75">
        <f t="shared" si="4"/>
        <v>71.99857499109369</v>
      </c>
      <c r="G27" s="102"/>
      <c r="H27" s="140">
        <v>50</v>
      </c>
      <c r="I27" s="131">
        <v>16</v>
      </c>
      <c r="J27" s="335" t="s">
        <v>3</v>
      </c>
      <c r="K27" s="198">
        <f t="shared" si="1"/>
        <v>20</v>
      </c>
      <c r="L27" s="335" t="s">
        <v>37</v>
      </c>
      <c r="M27" s="346">
        <v>3678</v>
      </c>
      <c r="N27" s="141">
        <f t="shared" si="2"/>
        <v>2444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5" t="s">
        <v>32</v>
      </c>
      <c r="C28" s="60">
        <f t="shared" si="5"/>
        <v>3664</v>
      </c>
      <c r="D28" s="153">
        <f t="shared" si="6"/>
        <v>2923</v>
      </c>
      <c r="E28" s="81">
        <f t="shared" si="3"/>
        <v>95.690780882737</v>
      </c>
      <c r="F28" s="75">
        <f t="shared" si="4"/>
        <v>125.35066712281902</v>
      </c>
      <c r="G28" s="88"/>
      <c r="H28" s="140">
        <v>43</v>
      </c>
      <c r="I28" s="131">
        <v>15</v>
      </c>
      <c r="J28" s="335" t="s">
        <v>33</v>
      </c>
      <c r="K28" s="198">
        <f t="shared" si="1"/>
        <v>12</v>
      </c>
      <c r="L28" s="335" t="s">
        <v>31</v>
      </c>
      <c r="M28" s="346">
        <v>1148</v>
      </c>
      <c r="N28" s="141">
        <f t="shared" si="2"/>
        <v>2068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5" t="s">
        <v>37</v>
      </c>
      <c r="C29" s="60">
        <f t="shared" si="5"/>
        <v>2444</v>
      </c>
      <c r="D29" s="153">
        <f t="shared" si="6"/>
        <v>147</v>
      </c>
      <c r="E29" s="81">
        <f t="shared" si="3"/>
        <v>66.44915715062534</v>
      </c>
      <c r="F29" s="75">
        <f t="shared" si="4"/>
        <v>1662.5850340136053</v>
      </c>
      <c r="G29" s="99"/>
      <c r="H29" s="140">
        <v>39</v>
      </c>
      <c r="I29" s="131">
        <v>4</v>
      </c>
      <c r="J29" s="335" t="s">
        <v>23</v>
      </c>
      <c r="K29" s="400">
        <f t="shared" si="1"/>
        <v>26</v>
      </c>
      <c r="L29" s="340" t="s">
        <v>43</v>
      </c>
      <c r="M29" s="401">
        <v>2239</v>
      </c>
      <c r="N29" s="360">
        <f t="shared" si="2"/>
        <v>2056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5" t="s">
        <v>31</v>
      </c>
      <c r="C30" s="60">
        <f t="shared" si="5"/>
        <v>2068</v>
      </c>
      <c r="D30" s="153">
        <f t="shared" si="6"/>
        <v>2195</v>
      </c>
      <c r="E30" s="81">
        <f t="shared" si="3"/>
        <v>180.13937282229966</v>
      </c>
      <c r="F30" s="75">
        <f t="shared" si="4"/>
        <v>94.21412300683372</v>
      </c>
      <c r="G30" s="98"/>
      <c r="H30" s="140">
        <v>1</v>
      </c>
      <c r="I30" s="131">
        <v>23</v>
      </c>
      <c r="J30" s="335" t="s">
        <v>40</v>
      </c>
      <c r="K30" s="186"/>
      <c r="L30" s="340"/>
      <c r="M30" s="402">
        <v>134414</v>
      </c>
      <c r="N30" s="427">
        <f>SUM(H44)</f>
        <v>135783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0" t="s">
        <v>43</v>
      </c>
      <c r="C31" s="60">
        <f t="shared" si="5"/>
        <v>2056</v>
      </c>
      <c r="D31" s="153">
        <f t="shared" si="6"/>
        <v>1816</v>
      </c>
      <c r="E31" s="82">
        <f t="shared" si="3"/>
        <v>91.82670835194283</v>
      </c>
      <c r="F31" s="89">
        <f t="shared" si="4"/>
        <v>113.215859030837</v>
      </c>
      <c r="G31" s="101"/>
      <c r="H31" s="140">
        <v>0</v>
      </c>
      <c r="I31" s="131">
        <v>2</v>
      </c>
      <c r="J31" s="335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135783</v>
      </c>
      <c r="D32" s="93">
        <f>SUM(L14)</f>
        <v>143139</v>
      </c>
      <c r="E32" s="94">
        <f>SUM(N30/M30*100)</f>
        <v>101.01849509723691</v>
      </c>
      <c r="F32" s="89">
        <f t="shared" si="4"/>
        <v>94.86093936662964</v>
      </c>
      <c r="G32" s="97"/>
      <c r="H32" s="141">
        <v>0</v>
      </c>
      <c r="I32" s="131">
        <v>3</v>
      </c>
      <c r="J32" s="335" t="s">
        <v>22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5</v>
      </c>
      <c r="J33" s="335" t="s">
        <v>24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0</v>
      </c>
      <c r="I34" s="131">
        <v>7</v>
      </c>
      <c r="J34" s="335" t="s">
        <v>26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8</v>
      </c>
      <c r="J35" s="335" t="s">
        <v>27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10</v>
      </c>
      <c r="J36" s="335" t="s">
        <v>29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19</v>
      </c>
      <c r="J37" s="335" t="s">
        <v>36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27</v>
      </c>
      <c r="J38" s="335" t="s">
        <v>44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28</v>
      </c>
      <c r="J39" s="335" t="s">
        <v>45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5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5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5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5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135783</v>
      </c>
      <c r="I44" s="5"/>
      <c r="J44" s="334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6" t="s">
        <v>209</v>
      </c>
      <c r="I48" s="5"/>
      <c r="J48" s="393" t="s">
        <v>204</v>
      </c>
      <c r="K48" s="129"/>
      <c r="L48" s="417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7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23004</v>
      </c>
      <c r="I50" s="335">
        <v>36</v>
      </c>
      <c r="J50" s="334" t="s">
        <v>5</v>
      </c>
      <c r="K50" s="201">
        <f>SUM(I50)</f>
        <v>36</v>
      </c>
      <c r="L50" s="418">
        <v>25810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20883</v>
      </c>
      <c r="I51" s="335">
        <v>16</v>
      </c>
      <c r="J51" s="334" t="s">
        <v>3</v>
      </c>
      <c r="K51" s="201">
        <f aca="true" t="shared" si="7" ref="K51:K59">SUM(I51)</f>
        <v>16</v>
      </c>
      <c r="L51" s="419">
        <v>43228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19569</v>
      </c>
      <c r="I52" s="335">
        <v>26</v>
      </c>
      <c r="J52" s="334" t="s">
        <v>43</v>
      </c>
      <c r="K52" s="201">
        <f t="shared" si="7"/>
        <v>26</v>
      </c>
      <c r="L52" s="419">
        <v>37213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15405</v>
      </c>
      <c r="I53" s="335">
        <v>17</v>
      </c>
      <c r="J53" s="334" t="s">
        <v>34</v>
      </c>
      <c r="K53" s="201">
        <f t="shared" si="7"/>
        <v>17</v>
      </c>
      <c r="L53" s="419">
        <v>9712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12659</v>
      </c>
      <c r="I54" s="335">
        <v>33</v>
      </c>
      <c r="J54" s="334" t="s">
        <v>0</v>
      </c>
      <c r="K54" s="201">
        <f t="shared" si="7"/>
        <v>33</v>
      </c>
      <c r="L54" s="419">
        <v>6937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4" t="s">
        <v>5</v>
      </c>
      <c r="C55" s="60">
        <f>SUM(H50)</f>
        <v>23004</v>
      </c>
      <c r="D55" s="9">
        <f>SUM(L50)</f>
        <v>25810</v>
      </c>
      <c r="E55" s="75">
        <f>SUM(N66/M66*100)</f>
        <v>117.34339930626403</v>
      </c>
      <c r="F55" s="75">
        <f aca="true" t="shared" si="8" ref="F55:F65">SUM(C55/D55*100)</f>
        <v>89.12824486633087</v>
      </c>
      <c r="G55" s="88"/>
      <c r="H55" s="140">
        <v>8474</v>
      </c>
      <c r="I55" s="335">
        <v>38</v>
      </c>
      <c r="J55" s="334" t="s">
        <v>52</v>
      </c>
      <c r="K55" s="201">
        <f t="shared" si="7"/>
        <v>38</v>
      </c>
      <c r="L55" s="419">
        <v>8648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4" t="s">
        <v>3</v>
      </c>
      <c r="C56" s="60">
        <f aca="true" t="shared" si="9" ref="C56:C64">SUM(H51)</f>
        <v>20883</v>
      </c>
      <c r="D56" s="9">
        <f aca="true" t="shared" si="10" ref="D56:D64">SUM(L51)</f>
        <v>43228</v>
      </c>
      <c r="E56" s="75">
        <f aca="true" t="shared" si="11" ref="E56:E65">SUM(N67/M67*100)</f>
        <v>56.315732700501584</v>
      </c>
      <c r="F56" s="75">
        <f t="shared" si="8"/>
        <v>48.30896641065976</v>
      </c>
      <c r="G56" s="88"/>
      <c r="H56" s="140">
        <v>8293</v>
      </c>
      <c r="I56" s="335">
        <v>40</v>
      </c>
      <c r="J56" s="334" t="s">
        <v>2</v>
      </c>
      <c r="K56" s="201">
        <f t="shared" si="7"/>
        <v>40</v>
      </c>
      <c r="L56" s="419">
        <v>6382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4" t="s">
        <v>43</v>
      </c>
      <c r="C57" s="60">
        <f t="shared" si="9"/>
        <v>19569</v>
      </c>
      <c r="D57" s="9">
        <f t="shared" si="10"/>
        <v>37213</v>
      </c>
      <c r="E57" s="75">
        <f t="shared" si="11"/>
        <v>78.89135254988913</v>
      </c>
      <c r="F57" s="75">
        <f t="shared" si="8"/>
        <v>52.58646172036654</v>
      </c>
      <c r="G57" s="88"/>
      <c r="H57" s="140">
        <v>7147</v>
      </c>
      <c r="I57" s="334">
        <v>25</v>
      </c>
      <c r="J57" s="334" t="s">
        <v>42</v>
      </c>
      <c r="K57" s="201">
        <f t="shared" si="7"/>
        <v>25</v>
      </c>
      <c r="L57" s="419">
        <v>1284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4" t="s">
        <v>34</v>
      </c>
      <c r="C58" s="60">
        <f t="shared" si="9"/>
        <v>15405</v>
      </c>
      <c r="D58" s="9">
        <f t="shared" si="10"/>
        <v>9712</v>
      </c>
      <c r="E58" s="75">
        <f t="shared" si="11"/>
        <v>123.51667735728032</v>
      </c>
      <c r="F58" s="75">
        <f t="shared" si="8"/>
        <v>158.6182042833608</v>
      </c>
      <c r="G58" s="88"/>
      <c r="H58" s="238">
        <v>6755</v>
      </c>
      <c r="I58" s="441">
        <v>24</v>
      </c>
      <c r="J58" s="338" t="s">
        <v>41</v>
      </c>
      <c r="K58" s="201">
        <f t="shared" si="7"/>
        <v>24</v>
      </c>
      <c r="L58" s="419">
        <v>7452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4" t="s">
        <v>0</v>
      </c>
      <c r="C59" s="60">
        <f t="shared" si="9"/>
        <v>12659</v>
      </c>
      <c r="D59" s="9">
        <f t="shared" si="10"/>
        <v>6937</v>
      </c>
      <c r="E59" s="75">
        <f t="shared" si="11"/>
        <v>83.64609488568786</v>
      </c>
      <c r="F59" s="75">
        <f t="shared" si="8"/>
        <v>182.48522416029985</v>
      </c>
      <c r="G59" s="98"/>
      <c r="H59" s="230">
        <v>3396</v>
      </c>
      <c r="I59" s="340">
        <v>37</v>
      </c>
      <c r="J59" s="339" t="s">
        <v>51</v>
      </c>
      <c r="K59" s="201">
        <f t="shared" si="7"/>
        <v>37</v>
      </c>
      <c r="L59" s="420">
        <v>4218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4" t="s">
        <v>52</v>
      </c>
      <c r="C60" s="60">
        <f t="shared" si="9"/>
        <v>8474</v>
      </c>
      <c r="D60" s="9">
        <f t="shared" si="10"/>
        <v>8648</v>
      </c>
      <c r="E60" s="75">
        <f t="shared" si="11"/>
        <v>90.61163387510693</v>
      </c>
      <c r="F60" s="75">
        <f t="shared" si="8"/>
        <v>97.98797409805735</v>
      </c>
      <c r="G60" s="88"/>
      <c r="H60" s="140">
        <v>2945</v>
      </c>
      <c r="I60" s="423">
        <v>30</v>
      </c>
      <c r="J60" s="384" t="s">
        <v>197</v>
      </c>
      <c r="K60" s="129" t="s">
        <v>9</v>
      </c>
      <c r="L60" s="421">
        <v>166339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4" t="s">
        <v>2</v>
      </c>
      <c r="C61" s="60">
        <f t="shared" si="9"/>
        <v>8293</v>
      </c>
      <c r="D61" s="9">
        <f t="shared" si="10"/>
        <v>6382</v>
      </c>
      <c r="E61" s="75">
        <f t="shared" si="11"/>
        <v>93.60045146726861</v>
      </c>
      <c r="F61" s="75">
        <f t="shared" si="8"/>
        <v>129.94359135067378</v>
      </c>
      <c r="G61" s="88"/>
      <c r="H61" s="140">
        <v>2819</v>
      </c>
      <c r="I61" s="335">
        <v>14</v>
      </c>
      <c r="J61" s="334" t="s">
        <v>32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4" t="s">
        <v>42</v>
      </c>
      <c r="C62" s="60">
        <f t="shared" si="9"/>
        <v>7147</v>
      </c>
      <c r="D62" s="9">
        <f t="shared" si="10"/>
        <v>1284</v>
      </c>
      <c r="E62" s="75">
        <f t="shared" si="11"/>
        <v>104.7026076765309</v>
      </c>
      <c r="F62" s="75">
        <f t="shared" si="8"/>
        <v>556.619937694704</v>
      </c>
      <c r="G62" s="99"/>
      <c r="H62" s="140">
        <v>2231</v>
      </c>
      <c r="I62" s="335">
        <v>35</v>
      </c>
      <c r="J62" s="334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8" t="s">
        <v>41</v>
      </c>
      <c r="C63" s="60">
        <f t="shared" si="9"/>
        <v>6755</v>
      </c>
      <c r="D63" s="9">
        <f t="shared" si="10"/>
        <v>7452</v>
      </c>
      <c r="E63" s="75">
        <f t="shared" si="11"/>
        <v>79.11688920121809</v>
      </c>
      <c r="F63" s="75">
        <f t="shared" si="8"/>
        <v>90.64680622651638</v>
      </c>
      <c r="G63" s="98"/>
      <c r="H63" s="140">
        <v>2198</v>
      </c>
      <c r="I63" s="334">
        <v>15</v>
      </c>
      <c r="J63" s="334" t="s">
        <v>33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9" t="s">
        <v>51</v>
      </c>
      <c r="C64" s="60">
        <f t="shared" si="9"/>
        <v>3396</v>
      </c>
      <c r="D64" s="9">
        <f t="shared" si="10"/>
        <v>4218</v>
      </c>
      <c r="E64" s="83">
        <f t="shared" si="11"/>
        <v>75.60106856634016</v>
      </c>
      <c r="F64" s="83">
        <f t="shared" si="8"/>
        <v>80.51209103840684</v>
      </c>
      <c r="G64" s="101"/>
      <c r="H64" s="200">
        <v>2093</v>
      </c>
      <c r="I64" s="335">
        <v>29</v>
      </c>
      <c r="J64" s="334" t="s">
        <v>187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144362</v>
      </c>
      <c r="D65" s="93">
        <f>SUM(L60)</f>
        <v>166339</v>
      </c>
      <c r="E65" s="96">
        <f t="shared" si="11"/>
        <v>88.04869569460286</v>
      </c>
      <c r="F65" s="96">
        <f t="shared" si="8"/>
        <v>86.78782486368199</v>
      </c>
      <c r="G65" s="97"/>
      <c r="H65" s="141">
        <v>1666</v>
      </c>
      <c r="I65" s="335">
        <v>34</v>
      </c>
      <c r="J65" s="334" t="s">
        <v>1</v>
      </c>
      <c r="K65" s="1"/>
      <c r="L65" s="422" t="s">
        <v>204</v>
      </c>
      <c r="M65" s="242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1026</v>
      </c>
      <c r="I66" s="334">
        <v>39</v>
      </c>
      <c r="J66" s="334" t="s">
        <v>53</v>
      </c>
      <c r="K66" s="192">
        <f>SUM(I50)</f>
        <v>36</v>
      </c>
      <c r="L66" s="334" t="s">
        <v>5</v>
      </c>
      <c r="M66" s="354">
        <v>19604</v>
      </c>
      <c r="N66" s="141">
        <f>SUM(H50)</f>
        <v>23004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999</v>
      </c>
      <c r="I67" s="334">
        <v>9</v>
      </c>
      <c r="J67" s="334" t="s">
        <v>28</v>
      </c>
      <c r="K67" s="192">
        <f aca="true" t="shared" si="12" ref="K67:K75">SUM(I51)</f>
        <v>16</v>
      </c>
      <c r="L67" s="334" t="s">
        <v>3</v>
      </c>
      <c r="M67" s="355">
        <v>37082</v>
      </c>
      <c r="N67" s="141">
        <f aca="true" t="shared" si="13" ref="N67:N75">SUM(H51)</f>
        <v>20883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956</v>
      </c>
      <c r="I68" s="334">
        <v>1</v>
      </c>
      <c r="J68" s="334" t="s">
        <v>4</v>
      </c>
      <c r="K68" s="192">
        <f t="shared" si="12"/>
        <v>26</v>
      </c>
      <c r="L68" s="334" t="s">
        <v>43</v>
      </c>
      <c r="M68" s="355">
        <v>24805</v>
      </c>
      <c r="N68" s="141">
        <f t="shared" si="13"/>
        <v>19569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557</v>
      </c>
      <c r="I69" s="334">
        <v>22</v>
      </c>
      <c r="J69" s="334" t="s">
        <v>39</v>
      </c>
      <c r="K69" s="192">
        <f t="shared" si="12"/>
        <v>17</v>
      </c>
      <c r="L69" s="334" t="s">
        <v>34</v>
      </c>
      <c r="M69" s="355">
        <v>12472</v>
      </c>
      <c r="N69" s="141">
        <f t="shared" si="13"/>
        <v>15405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362</v>
      </c>
      <c r="I70" s="334">
        <v>28</v>
      </c>
      <c r="J70" s="334" t="s">
        <v>45</v>
      </c>
      <c r="K70" s="192">
        <f t="shared" si="12"/>
        <v>33</v>
      </c>
      <c r="L70" s="334" t="s">
        <v>0</v>
      </c>
      <c r="M70" s="355">
        <v>15134</v>
      </c>
      <c r="N70" s="141">
        <f t="shared" si="13"/>
        <v>12659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348</v>
      </c>
      <c r="I71" s="334">
        <v>13</v>
      </c>
      <c r="J71" s="334" t="s">
        <v>7</v>
      </c>
      <c r="K71" s="192">
        <f t="shared" si="12"/>
        <v>38</v>
      </c>
      <c r="L71" s="334" t="s">
        <v>52</v>
      </c>
      <c r="M71" s="355">
        <v>9352</v>
      </c>
      <c r="N71" s="141">
        <f t="shared" si="13"/>
        <v>8474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209</v>
      </c>
      <c r="I72" s="334">
        <v>27</v>
      </c>
      <c r="J72" s="334" t="s">
        <v>44</v>
      </c>
      <c r="K72" s="192">
        <f t="shared" si="12"/>
        <v>40</v>
      </c>
      <c r="L72" s="334" t="s">
        <v>2</v>
      </c>
      <c r="M72" s="355">
        <v>8860</v>
      </c>
      <c r="N72" s="141">
        <f t="shared" si="13"/>
        <v>8293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120</v>
      </c>
      <c r="I73" s="334">
        <v>21</v>
      </c>
      <c r="J73" s="334" t="s">
        <v>38</v>
      </c>
      <c r="K73" s="192">
        <f t="shared" si="12"/>
        <v>25</v>
      </c>
      <c r="L73" s="334" t="s">
        <v>42</v>
      </c>
      <c r="M73" s="355">
        <v>6826</v>
      </c>
      <c r="N73" s="141">
        <f t="shared" si="13"/>
        <v>7147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106</v>
      </c>
      <c r="I74" s="334">
        <v>20</v>
      </c>
      <c r="J74" s="334" t="s">
        <v>37</v>
      </c>
      <c r="K74" s="192">
        <f t="shared" si="12"/>
        <v>24</v>
      </c>
      <c r="L74" s="338" t="s">
        <v>41</v>
      </c>
      <c r="M74" s="355">
        <v>8538</v>
      </c>
      <c r="N74" s="141">
        <f t="shared" si="13"/>
        <v>6755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89</v>
      </c>
      <c r="I75" s="334">
        <v>4</v>
      </c>
      <c r="J75" s="334" t="s">
        <v>23</v>
      </c>
      <c r="K75" s="192">
        <f t="shared" si="12"/>
        <v>37</v>
      </c>
      <c r="L75" s="339" t="s">
        <v>51</v>
      </c>
      <c r="M75" s="356">
        <v>4492</v>
      </c>
      <c r="N75" s="141">
        <f t="shared" si="13"/>
        <v>3396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26</v>
      </c>
      <c r="I76" s="334">
        <v>3</v>
      </c>
      <c r="J76" s="334" t="s">
        <v>22</v>
      </c>
      <c r="K76" s="5"/>
      <c r="L76" s="339" t="s">
        <v>226</v>
      </c>
      <c r="M76" s="357">
        <v>163957</v>
      </c>
      <c r="N76" s="353">
        <f>SUM(H90)</f>
        <v>144362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25</v>
      </c>
      <c r="I77" s="334">
        <v>23</v>
      </c>
      <c r="J77" s="334" t="s">
        <v>40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2</v>
      </c>
      <c r="I78" s="334">
        <v>11</v>
      </c>
      <c r="J78" s="334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0</v>
      </c>
      <c r="I79" s="334">
        <v>2</v>
      </c>
      <c r="J79" s="334" t="s">
        <v>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0</v>
      </c>
      <c r="I80" s="334">
        <v>5</v>
      </c>
      <c r="J80" s="334" t="s">
        <v>24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4">
        <v>6</v>
      </c>
      <c r="J81" s="334" t="s">
        <v>25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4">
        <v>7</v>
      </c>
      <c r="J82" s="334" t="s">
        <v>26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4">
        <v>8</v>
      </c>
      <c r="J83" s="334" t="s">
        <v>27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4">
        <v>10</v>
      </c>
      <c r="J84" s="334" t="s">
        <v>29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5">
        <v>12</v>
      </c>
      <c r="J85" s="335" t="s">
        <v>31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4">
        <v>18</v>
      </c>
      <c r="J86" s="334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4">
        <v>19</v>
      </c>
      <c r="J87" s="334" t="s">
        <v>36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4">
        <v>31</v>
      </c>
      <c r="J88" s="334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4">
        <v>32</v>
      </c>
      <c r="J89" s="334" t="s">
        <v>49</v>
      </c>
      <c r="K89" s="63"/>
      <c r="L89" s="33"/>
    </row>
    <row r="90" spans="8:12" ht="13.5" customHeight="1">
      <c r="H90" s="194">
        <f>SUM(H50:H89)</f>
        <v>144362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3" t="s">
        <v>238</v>
      </c>
      <c r="B1" s="463"/>
      <c r="C1" s="463"/>
      <c r="D1" s="463"/>
      <c r="E1" s="463"/>
      <c r="F1" s="463"/>
      <c r="G1" s="463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4" t="s">
        <v>209</v>
      </c>
      <c r="J2" s="244" t="s">
        <v>220</v>
      </c>
      <c r="K2" s="241" t="s">
        <v>195</v>
      </c>
      <c r="L2" s="241" t="s">
        <v>221</v>
      </c>
    </row>
    <row r="3" spans="9:12" ht="13.5">
      <c r="I3" s="44" t="s">
        <v>117</v>
      </c>
      <c r="J3" s="193">
        <v>231094</v>
      </c>
      <c r="K3" s="44" t="s">
        <v>117</v>
      </c>
      <c r="L3" s="205">
        <v>238009</v>
      </c>
    </row>
    <row r="4" spans="9:12" ht="13.5">
      <c r="I4" s="44" t="s">
        <v>172</v>
      </c>
      <c r="J4" s="193">
        <v>122500</v>
      </c>
      <c r="K4" s="44" t="s">
        <v>172</v>
      </c>
      <c r="L4" s="205">
        <v>89246</v>
      </c>
    </row>
    <row r="5" spans="9:12" ht="13.5">
      <c r="I5" s="44" t="s">
        <v>170</v>
      </c>
      <c r="J5" s="193">
        <v>102600</v>
      </c>
      <c r="K5" s="44" t="s">
        <v>170</v>
      </c>
      <c r="L5" s="205">
        <v>94731</v>
      </c>
    </row>
    <row r="6" spans="9:12" ht="13.5">
      <c r="I6" s="44" t="s">
        <v>167</v>
      </c>
      <c r="J6" s="193">
        <v>80703</v>
      </c>
      <c r="K6" s="44" t="s">
        <v>167</v>
      </c>
      <c r="L6" s="205">
        <v>84779</v>
      </c>
    </row>
    <row r="7" spans="9:12" ht="13.5">
      <c r="I7" s="44" t="s">
        <v>120</v>
      </c>
      <c r="J7" s="193">
        <v>71849</v>
      </c>
      <c r="K7" s="44" t="s">
        <v>120</v>
      </c>
      <c r="L7" s="205">
        <v>61984</v>
      </c>
    </row>
    <row r="8" spans="9:12" ht="13.5">
      <c r="I8" s="44" t="s">
        <v>169</v>
      </c>
      <c r="J8" s="193">
        <v>60642</v>
      </c>
      <c r="K8" s="44" t="s">
        <v>169</v>
      </c>
      <c r="L8" s="205">
        <v>52973</v>
      </c>
    </row>
    <row r="9" spans="9:12" ht="13.5">
      <c r="I9" s="44" t="s">
        <v>185</v>
      </c>
      <c r="J9" s="193">
        <v>53050</v>
      </c>
      <c r="K9" s="44" t="s">
        <v>185</v>
      </c>
      <c r="L9" s="205">
        <v>48908</v>
      </c>
    </row>
    <row r="10" spans="9:12" ht="13.5">
      <c r="I10" s="5" t="s">
        <v>177</v>
      </c>
      <c r="J10" s="193">
        <v>47781</v>
      </c>
      <c r="K10" s="5" t="s">
        <v>177</v>
      </c>
      <c r="L10" s="205">
        <v>35022</v>
      </c>
    </row>
    <row r="11" spans="9:12" ht="13.5">
      <c r="I11" s="114" t="s">
        <v>183</v>
      </c>
      <c r="J11" s="193">
        <v>41969</v>
      </c>
      <c r="K11" s="114" t="s">
        <v>183</v>
      </c>
      <c r="L11" s="205">
        <v>40025</v>
      </c>
    </row>
    <row r="12" spans="9:12" ht="14.25" thickBot="1">
      <c r="I12" s="114" t="s">
        <v>181</v>
      </c>
      <c r="J12" s="202">
        <v>40625</v>
      </c>
      <c r="K12" s="114" t="s">
        <v>181</v>
      </c>
      <c r="L12" s="206">
        <v>34986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1177281</v>
      </c>
      <c r="K13" s="39" t="s">
        <v>19</v>
      </c>
      <c r="L13" s="210">
        <v>1127973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3">
        <f>SUM(J3)</f>
        <v>231094</v>
      </c>
      <c r="J24" s="44" t="s">
        <v>117</v>
      </c>
      <c r="K24" s="193">
        <f>SUM(I24)</f>
        <v>231094</v>
      </c>
      <c r="L24" s="232">
        <v>236688</v>
      </c>
      <c r="M24" s="155"/>
      <c r="N24" s="1"/>
    </row>
    <row r="25" spans="9:14" ht="13.5">
      <c r="I25" s="193">
        <f aca="true" t="shared" si="0" ref="I25:I33">SUM(J4)</f>
        <v>122500</v>
      </c>
      <c r="J25" s="44" t="s">
        <v>172</v>
      </c>
      <c r="K25" s="193">
        <f aca="true" t="shared" si="1" ref="K25:K33">SUM(I25)</f>
        <v>122500</v>
      </c>
      <c r="L25" s="232">
        <v>118311</v>
      </c>
      <c r="M25" s="214"/>
      <c r="N25" s="1"/>
    </row>
    <row r="26" spans="9:14" ht="13.5">
      <c r="I26" s="193">
        <f t="shared" si="0"/>
        <v>102600</v>
      </c>
      <c r="J26" s="44" t="s">
        <v>170</v>
      </c>
      <c r="K26" s="193">
        <f t="shared" si="1"/>
        <v>102600</v>
      </c>
      <c r="L26" s="232">
        <v>87109</v>
      </c>
      <c r="M26" s="155"/>
      <c r="N26" s="1"/>
    </row>
    <row r="27" spans="9:14" ht="13.5">
      <c r="I27" s="193">
        <f t="shared" si="0"/>
        <v>80703</v>
      </c>
      <c r="J27" s="44" t="s">
        <v>167</v>
      </c>
      <c r="K27" s="193">
        <f t="shared" si="1"/>
        <v>80703</v>
      </c>
      <c r="L27" s="232">
        <v>76903</v>
      </c>
      <c r="M27" s="155"/>
      <c r="N27" s="1"/>
    </row>
    <row r="28" spans="9:14" ht="13.5">
      <c r="I28" s="193">
        <f t="shared" si="0"/>
        <v>71849</v>
      </c>
      <c r="J28" s="44" t="s">
        <v>120</v>
      </c>
      <c r="K28" s="193">
        <f t="shared" si="1"/>
        <v>71849</v>
      </c>
      <c r="L28" s="232">
        <v>68994</v>
      </c>
      <c r="M28" s="155"/>
      <c r="N28" s="2"/>
    </row>
    <row r="29" spans="9:14" ht="13.5">
      <c r="I29" s="193">
        <f t="shared" si="0"/>
        <v>60642</v>
      </c>
      <c r="J29" s="44" t="s">
        <v>169</v>
      </c>
      <c r="K29" s="193">
        <f t="shared" si="1"/>
        <v>60642</v>
      </c>
      <c r="L29" s="232">
        <v>56988</v>
      </c>
      <c r="M29" s="155"/>
      <c r="N29" s="1"/>
    </row>
    <row r="30" spans="9:14" ht="13.5">
      <c r="I30" s="193">
        <f t="shared" si="0"/>
        <v>53050</v>
      </c>
      <c r="J30" s="44" t="s">
        <v>185</v>
      </c>
      <c r="K30" s="193">
        <f t="shared" si="1"/>
        <v>53050</v>
      </c>
      <c r="L30" s="232">
        <v>51339</v>
      </c>
      <c r="M30" s="155"/>
      <c r="N30" s="1"/>
    </row>
    <row r="31" spans="9:14" ht="13.5">
      <c r="I31" s="193">
        <f t="shared" si="0"/>
        <v>47781</v>
      </c>
      <c r="J31" s="5" t="s">
        <v>177</v>
      </c>
      <c r="K31" s="193">
        <f t="shared" si="1"/>
        <v>47781</v>
      </c>
      <c r="L31" s="232">
        <v>44824</v>
      </c>
      <c r="M31" s="155"/>
      <c r="N31" s="1"/>
    </row>
    <row r="32" spans="9:14" ht="13.5">
      <c r="I32" s="193">
        <f t="shared" si="0"/>
        <v>41969</v>
      </c>
      <c r="J32" s="114" t="s">
        <v>183</v>
      </c>
      <c r="K32" s="193">
        <f t="shared" si="1"/>
        <v>41969</v>
      </c>
      <c r="L32" s="233">
        <v>36670</v>
      </c>
      <c r="M32" s="155"/>
      <c r="N32" s="41"/>
    </row>
    <row r="33" spans="9:14" ht="13.5">
      <c r="I33" s="193">
        <f t="shared" si="0"/>
        <v>40625</v>
      </c>
      <c r="J33" s="114" t="s">
        <v>181</v>
      </c>
      <c r="K33" s="193">
        <f t="shared" si="1"/>
        <v>40625</v>
      </c>
      <c r="L33" s="232">
        <v>40196</v>
      </c>
      <c r="M33" s="155"/>
      <c r="N33" s="41"/>
    </row>
    <row r="34" spans="8:12" ht="14.25" thickBot="1">
      <c r="H34" s="8"/>
      <c r="I34" s="203">
        <f>SUM(J13-(I24+I25+I26+I27+I28+I29+I30+I31+I32+I33))</f>
        <v>324468</v>
      </c>
      <c r="J34" s="204" t="s">
        <v>101</v>
      </c>
      <c r="K34" s="203">
        <f>SUM(I34)</f>
        <v>324468</v>
      </c>
      <c r="L34" s="203" t="s">
        <v>119</v>
      </c>
    </row>
    <row r="35" spans="8:12" ht="15.75" thickBot="1" thickTop="1">
      <c r="H35" s="8"/>
      <c r="I35" s="179">
        <f>SUM(I24:I34)</f>
        <v>1177281</v>
      </c>
      <c r="J35" s="227" t="s">
        <v>9</v>
      </c>
      <c r="K35" s="207">
        <f>SUM(J13)</f>
        <v>1177281</v>
      </c>
      <c r="L35" s="231">
        <v>1142639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5">
        <f>SUM(L3)</f>
        <v>238009</v>
      </c>
      <c r="J38" s="44" t="s">
        <v>117</v>
      </c>
      <c r="K38" s="205">
        <f>SUM(I38)</f>
        <v>238009</v>
      </c>
    </row>
    <row r="39" spans="9:11" ht="13.5">
      <c r="I39" s="205">
        <f aca="true" t="shared" si="2" ref="I39:I47">SUM(L4)</f>
        <v>89246</v>
      </c>
      <c r="J39" s="44" t="s">
        <v>172</v>
      </c>
      <c r="K39" s="205">
        <f aca="true" t="shared" si="3" ref="K39:K47">SUM(I39)</f>
        <v>89246</v>
      </c>
    </row>
    <row r="40" spans="9:11" ht="13.5">
      <c r="I40" s="205">
        <f t="shared" si="2"/>
        <v>94731</v>
      </c>
      <c r="J40" s="44" t="s">
        <v>170</v>
      </c>
      <c r="K40" s="205">
        <f t="shared" si="3"/>
        <v>94731</v>
      </c>
    </row>
    <row r="41" spans="9:11" ht="13.5">
      <c r="I41" s="205">
        <f t="shared" si="2"/>
        <v>84779</v>
      </c>
      <c r="J41" s="44" t="s">
        <v>167</v>
      </c>
      <c r="K41" s="205">
        <f t="shared" si="3"/>
        <v>84779</v>
      </c>
    </row>
    <row r="42" spans="9:11" ht="13.5">
      <c r="I42" s="205">
        <f t="shared" si="2"/>
        <v>61984</v>
      </c>
      <c r="J42" s="44" t="s">
        <v>120</v>
      </c>
      <c r="K42" s="205">
        <f t="shared" si="3"/>
        <v>61984</v>
      </c>
    </row>
    <row r="43" spans="9:11" ht="13.5">
      <c r="I43" s="205">
        <f>SUM(L8)</f>
        <v>52973</v>
      </c>
      <c r="J43" s="44" t="s">
        <v>169</v>
      </c>
      <c r="K43" s="205">
        <f t="shared" si="3"/>
        <v>52973</v>
      </c>
    </row>
    <row r="44" spans="9:11" ht="13.5">
      <c r="I44" s="205">
        <f t="shared" si="2"/>
        <v>48908</v>
      </c>
      <c r="J44" s="44" t="s">
        <v>185</v>
      </c>
      <c r="K44" s="205">
        <f t="shared" si="3"/>
        <v>48908</v>
      </c>
    </row>
    <row r="45" spans="9:11" ht="13.5">
      <c r="I45" s="205">
        <f>SUM(L10)</f>
        <v>35022</v>
      </c>
      <c r="J45" s="5" t="s">
        <v>177</v>
      </c>
      <c r="K45" s="205">
        <f t="shared" si="3"/>
        <v>35022</v>
      </c>
    </row>
    <row r="46" spans="9:13" ht="13.5">
      <c r="I46" s="205">
        <f t="shared" si="2"/>
        <v>40025</v>
      </c>
      <c r="J46" s="114" t="s">
        <v>183</v>
      </c>
      <c r="K46" s="205">
        <f t="shared" si="3"/>
        <v>40025</v>
      </c>
      <c r="M46" s="8"/>
    </row>
    <row r="47" spans="9:13" ht="14.25" thickBot="1">
      <c r="I47" s="205">
        <f t="shared" si="2"/>
        <v>34986</v>
      </c>
      <c r="J47" s="114" t="s">
        <v>181</v>
      </c>
      <c r="K47" s="205">
        <f t="shared" si="3"/>
        <v>34986</v>
      </c>
      <c r="M47" s="8"/>
    </row>
    <row r="48" spans="9:11" ht="15" thickBot="1" thickTop="1">
      <c r="I48" s="176">
        <f>SUM(L13-(I38+I39+I40+I41+I42+I43+I44+I45+I46+I47))</f>
        <v>347310</v>
      </c>
      <c r="J48" s="114" t="s">
        <v>181</v>
      </c>
      <c r="K48" s="177">
        <f>SUM(I48)</f>
        <v>347310</v>
      </c>
    </row>
    <row r="49" spans="9:12" ht="15" thickBot="1" thickTop="1">
      <c r="I49" s="429">
        <f>SUM(I38:I48)</f>
        <v>1127973</v>
      </c>
      <c r="J49" s="178"/>
      <c r="K49" s="209">
        <f>SUM(L13)</f>
        <v>1127973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2">SUM(J3)</f>
        <v>231094</v>
      </c>
      <c r="D52" s="6">
        <f aca="true" t="shared" si="5" ref="D52:D61">SUM(I38)</f>
        <v>238009</v>
      </c>
      <c r="E52" s="45">
        <f aca="true" t="shared" si="6" ref="E52:E61">SUM(K24/L24*100)</f>
        <v>97.63655107145271</v>
      </c>
      <c r="F52" s="45">
        <f aca="true" t="shared" si="7" ref="F52:F62">SUM(C52/D52*100)</f>
        <v>97.0946476813902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122500</v>
      </c>
      <c r="D53" s="6">
        <f t="shared" si="5"/>
        <v>89246</v>
      </c>
      <c r="E53" s="45">
        <f t="shared" si="6"/>
        <v>103.54066823879435</v>
      </c>
      <c r="F53" s="45">
        <f t="shared" si="7"/>
        <v>137.2610537166932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102600</v>
      </c>
      <c r="D54" s="6">
        <f t="shared" si="5"/>
        <v>94731</v>
      </c>
      <c r="E54" s="45">
        <f t="shared" si="6"/>
        <v>117.78346669115705</v>
      </c>
      <c r="F54" s="45">
        <f t="shared" si="7"/>
        <v>108.30667891186623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80703</v>
      </c>
      <c r="D55" s="6">
        <f t="shared" si="5"/>
        <v>84779</v>
      </c>
      <c r="E55" s="45">
        <f t="shared" si="6"/>
        <v>104.94128967660559</v>
      </c>
      <c r="F55" s="45">
        <f t="shared" si="7"/>
        <v>95.19220561695703</v>
      </c>
      <c r="G55" s="44"/>
    </row>
    <row r="56" spans="1:7" ht="13.5">
      <c r="A56" s="30">
        <v>5</v>
      </c>
      <c r="B56" s="44" t="s">
        <v>120</v>
      </c>
      <c r="C56" s="6">
        <f t="shared" si="4"/>
        <v>71849</v>
      </c>
      <c r="D56" s="6">
        <f t="shared" si="5"/>
        <v>61984</v>
      </c>
      <c r="E56" s="45">
        <f t="shared" si="6"/>
        <v>104.13804098907151</v>
      </c>
      <c r="F56" s="45">
        <f t="shared" si="7"/>
        <v>115.91539752194116</v>
      </c>
      <c r="G56" s="44"/>
    </row>
    <row r="57" spans="1:7" ht="13.5">
      <c r="A57" s="30">
        <v>6</v>
      </c>
      <c r="B57" s="44" t="s">
        <v>169</v>
      </c>
      <c r="C57" s="6">
        <f t="shared" si="4"/>
        <v>60642</v>
      </c>
      <c r="D57" s="6">
        <f t="shared" si="5"/>
        <v>52973</v>
      </c>
      <c r="E57" s="45">
        <f t="shared" si="6"/>
        <v>106.41187618445989</v>
      </c>
      <c r="F57" s="45">
        <f t="shared" si="7"/>
        <v>114.47718649123138</v>
      </c>
      <c r="G57" s="44"/>
    </row>
    <row r="58" spans="1:7" ht="13.5">
      <c r="A58" s="30">
        <v>7</v>
      </c>
      <c r="B58" s="44" t="s">
        <v>185</v>
      </c>
      <c r="C58" s="6">
        <f t="shared" si="4"/>
        <v>53050</v>
      </c>
      <c r="D58" s="6">
        <f t="shared" si="5"/>
        <v>48908</v>
      </c>
      <c r="E58" s="45">
        <f t="shared" si="6"/>
        <v>103.3327489822552</v>
      </c>
      <c r="F58" s="45">
        <f t="shared" si="7"/>
        <v>108.46896213298439</v>
      </c>
      <c r="G58" s="44"/>
    </row>
    <row r="59" spans="1:7" ht="13.5">
      <c r="A59" s="30">
        <v>8</v>
      </c>
      <c r="B59" s="5" t="s">
        <v>177</v>
      </c>
      <c r="C59" s="6">
        <f t="shared" si="4"/>
        <v>47781</v>
      </c>
      <c r="D59" s="6">
        <f t="shared" si="5"/>
        <v>35022</v>
      </c>
      <c r="E59" s="45">
        <f t="shared" si="6"/>
        <v>106.59691236837408</v>
      </c>
      <c r="F59" s="45">
        <f t="shared" si="7"/>
        <v>136.4313859859517</v>
      </c>
      <c r="G59" s="44"/>
    </row>
    <row r="60" spans="1:7" ht="13.5">
      <c r="A60" s="30">
        <v>9</v>
      </c>
      <c r="B60" s="114" t="s">
        <v>183</v>
      </c>
      <c r="C60" s="6">
        <f t="shared" si="4"/>
        <v>41969</v>
      </c>
      <c r="D60" s="6">
        <f t="shared" si="5"/>
        <v>40025</v>
      </c>
      <c r="E60" s="45">
        <f t="shared" si="6"/>
        <v>114.45050449959095</v>
      </c>
      <c r="F60" s="45">
        <f t="shared" si="7"/>
        <v>104.85696439725172</v>
      </c>
      <c r="G60" s="44"/>
    </row>
    <row r="61" spans="1:7" ht="14.25" thickBot="1">
      <c r="A61" s="119">
        <v>10</v>
      </c>
      <c r="B61" s="114" t="s">
        <v>181</v>
      </c>
      <c r="C61" s="123">
        <f t="shared" si="4"/>
        <v>40625</v>
      </c>
      <c r="D61" s="123">
        <f t="shared" si="5"/>
        <v>34986</v>
      </c>
      <c r="E61" s="113">
        <f t="shared" si="6"/>
        <v>101.0672703751617</v>
      </c>
      <c r="F61" s="113">
        <f t="shared" si="7"/>
        <v>116.11787572171725</v>
      </c>
      <c r="G61" s="114"/>
    </row>
    <row r="62" spans="1:7" ht="14.25" thickTop="1">
      <c r="A62" s="225"/>
      <c r="B62" s="186" t="s">
        <v>110</v>
      </c>
      <c r="C62" s="226">
        <f t="shared" si="4"/>
        <v>1177281</v>
      </c>
      <c r="D62" s="226">
        <f>SUM(L13)</f>
        <v>1127973</v>
      </c>
      <c r="E62" s="228">
        <f>SUM(C62/L35)*100</f>
        <v>103.03175368598481</v>
      </c>
      <c r="F62" s="228">
        <f t="shared" si="7"/>
        <v>104.37138122986987</v>
      </c>
      <c r="G62" s="240">
        <v>66.9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2008-07-07T05:38:17Z</cp:lastPrinted>
  <dcterms:created xsi:type="dcterms:W3CDTF">2004-08-12T01:21:30Z</dcterms:created>
  <dcterms:modified xsi:type="dcterms:W3CDTF">2008-07-08T01:46:22Z</dcterms:modified>
  <cp:category/>
  <cp:version/>
  <cp:contentType/>
  <cp:contentStatus/>
</cp:coreProperties>
</file>