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<sst xmlns="http://schemas.openxmlformats.org/spreadsheetml/2006/main" count="1215" uniqueCount="239">
  <si>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</si>
  <si>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</si>
  <si>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</si>
  <si>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</si>
  <si>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</si>
  <si>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</si>
  <si>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</si>
  <si>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</si>
  <si>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</si>
  <si>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</si>
  <si>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</si>
  <si>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</si>
  <si>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</si>
  <si>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</si>
  <si>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</si>
  <si>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</si>
  <si>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</si>
  <si>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</si>
  <si>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</si>
  <si>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</si>
  <si>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</si>
  <si>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</si>
  <si>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</si>
  <si>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</si>
  <si>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</si>
  <si>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</si>
  <si>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</si>
  <si>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</si>
  <si>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</si>
  <si>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</si>
  <si>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</si>
  <si>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</si>
  <si>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</si>
  <si>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</si>
  <si>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</si>
  <si>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</si>
  <si>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</si>
  <si>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</si>
  <si>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</si>
  <si>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</si>
  <si>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</si>
  <si>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</si>
  <si>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</si>
  <si>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</si>
  <si>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</si>
  <si>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</si>
  <si>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</si>
  <si>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</si>
  <si>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</si>
  <si>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</si>
  <si>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</si>
  <si>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</si>
  <si>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</si>
  <si>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</si>
  <si>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</si>
  <si>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</si>
  <si>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</si>
  <si>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</si>
  <si>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</si>
  <si>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</si>
  <si>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</si>
  <si>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</si>
  <si>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</si>
  <si>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</si>
  <si>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</si>
  <si>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</si>
  <si>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</si>
  <si>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</si>
  <si>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</si>
  <si>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</si>
  <si>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</si>
  <si>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</si>
  <si>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</si>
  <si>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</si>
  <si>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</si>
  <si>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</si>
  <si>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</si>
  <si>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</si>
  <si>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</si>
  <si>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</si>
  <si>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</si>
  <si>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</si>
  <si>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</si>
  <si>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</si>
  <si>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</si>
  <si>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</si>
  <si>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</si>
  <si>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</si>
  <si>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</si>
  <si>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</si>
  <si>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</si>
  <si>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</si>
  <si>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</si>
  <si>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</si>
  <si>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</si>
  <si>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</si>
  <si>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</si>
  <si>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</si>
  <si>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</si>
  <si>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</si>
  <si>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</si>
  <si>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</si>
  <si>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</si>
  <si>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</si>
  <si>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</si>
  <si>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</si>
  <si>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</si>
  <si>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</si>
  <si>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</si>
  <si>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</si>
  <si>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</si>
  <si>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</si>
  <si>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</si>
  <si>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</si>
  <si>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</si>
  <si>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</si>
  <si>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</si>
  <si>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</si>
  <si>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</si>
  <si>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</si>
  <si>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</si>
  <si>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</si>
  <si>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</si>
  <si>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</si>
  <si>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</si>
  <si>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</si>
  <si>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</si>
  <si>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</si>
  <si>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</si>
  <si>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</si>
  <si>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</si>
  <si>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</si>
  <si>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</si>
  <si>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</si>
  <si>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</si>
  <si>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</si>
  <si>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</si>
  <si>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</si>
  <si>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</si>
  <si>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</si>
  <si>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</si>
  <si>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所管面積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</si>
  <si>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</si>
  <si>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</si>
  <si>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</si>
  <si>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</si>
  <si>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</si>
  <si>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</si>
  <si>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</si>
  <si>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</si>
  <si>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</si>
  <si>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</si>
  <si>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</si>
  <si>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</si>
  <si>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</si>
  <si>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</si>
  <si>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</si>
  <si>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</si>
  <si>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</si>
  <si>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</si>
  <si>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</si>
  <si>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</si>
  <si>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</si>
  <si>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</si>
  <si>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</si>
  <si>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</si>
  <si>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</si>
  <si>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</si>
  <si>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</si>
  <si>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</si>
  <si>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</si>
  <si>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</si>
  <si>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</si>
  <si>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</si>
  <si>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</si>
  <si>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</si>
  <si>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</si>
  <si>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</si>
  <si>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</si>
  <si>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</si>
  <si>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</si>
  <si>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</si>
  <si>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</si>
  <si>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</si>
  <si>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</si>
  <si>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</si>
  <si>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</si>
  <si>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</si>
  <si>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</si>
  <si>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</si>
  <si>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</si>
  <si>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</si>
  <si>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</si>
  <si>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</si>
  <si>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</si>
  <si>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</si>
  <si>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</si>
  <si>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</si>
  <si>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</si>
  <si>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</si>
  <si>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その他の農産物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</si>
  <si>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</si>
  <si>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</si>
  <si>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</si>
  <si>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</si>
  <si>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</si>
  <si>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</si>
  <si>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</si>
  <si>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</si>
  <si>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石油製品</t>
  </si>
  <si>
    <t>織物製品</t>
  </si>
  <si>
    <t>平均保管残高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</si>
  <si>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</si>
  <si>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</si>
  <si>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</si>
  <si>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</si>
  <si>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</si>
  <si>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</si>
  <si>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</si>
  <si>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</si>
  <si>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</si>
  <si>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</si>
  <si>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</si>
  <si>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</si>
  <si>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</si>
  <si>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</si>
  <si>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ゴム製品</t>
  </si>
  <si>
    <t>平成16年</t>
  </si>
  <si>
    <t>平成18年</t>
  </si>
  <si>
    <t>平成16年</t>
  </si>
  <si>
    <t>平成17年</t>
  </si>
  <si>
    <t>（平成20年2月分倉庫統計）</t>
  </si>
  <si>
    <t>平成20年2月</t>
  </si>
  <si>
    <t>4，804　㎡</t>
  </si>
  <si>
    <r>
      <t>122，938 m</t>
    </r>
    <r>
      <rPr>
        <sz val="8"/>
        <rFont val="ＭＳ Ｐゴシック"/>
        <family val="3"/>
      </rPr>
      <t>3</t>
    </r>
  </si>
  <si>
    <t>6，440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</si>
  <si>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</si>
  <si>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月末上位１０品目保管残高（県合計）　　　　　　　　　　静岡県倉庫協会</t>
    </r>
  </si>
  <si>
    <r>
      <t>4</t>
    </r>
    <r>
      <rPr>
        <sz val="11"/>
        <rFont val="ＭＳ Ｐゴシック"/>
        <family val="3"/>
      </rPr>
      <t>0品目合計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</si>
</sst>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16" xfId="16" applyBorder="1" applyAlignment="1">
      <alignment/>
    </xf>
    <xf numFmtId="38" fontId="0" fillId="0" borderId="35" xfId="16" applyBorder="1" applyAlignment="1">
      <alignment/>
    </xf>
    <xf numFmtId="38" fontId="0" fillId="0" borderId="39" xfId="0" applyNumberFormat="1" applyBorder="1" applyAlignment="1">
      <alignment/>
    </xf>
    <xf numFmtId="38" fontId="0" fillId="0" borderId="11" xfId="16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2" xfId="16" applyBorder="1" applyAlignment="1">
      <alignment/>
    </xf>
    <xf numFmtId="38" fontId="0" fillId="0" borderId="13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26" xfId="16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8205273"/>
        <c:axId val="6738594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60647347"/>
        <c:axId val="8955212"/>
      </c:lineChart>
      <c:catAx>
        <c:axId val="6064734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55212"/>
        <c:crossesAt val="100"/>
        <c:auto val="1"/>
        <c:lblOffset val="100"/>
        <c:noMultiLvlLbl val="0"/>
      </c:catAx>
      <c:valAx>
        <c:axId val="8955212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47347"/>
        <c:crossesAt val="1"/>
        <c:crossBetween val="between"/>
        <c:dispUnits/>
        <c:majorUnit val="10"/>
        <c:minorUnit val="2"/>
      </c:valAx>
      <c:catAx>
        <c:axId val="8205273"/>
        <c:scaling>
          <c:orientation val="minMax"/>
        </c:scaling>
        <c:axPos val="b"/>
        <c:delete val="1"/>
        <c:majorTickMark val="in"/>
        <c:minorTickMark val="none"/>
        <c:tickLblPos val="nextTo"/>
        <c:crossAx val="6738594"/>
        <c:crosses val="autoZero"/>
        <c:auto val="1"/>
        <c:lblOffset val="100"/>
        <c:noMultiLvlLbl val="0"/>
      </c:catAx>
      <c:valAx>
        <c:axId val="6738594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5273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東部支部平成20年2月入庫高上位１０品目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28861295"/>
        <c:axId val="58425064"/>
      </c:bar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5064"/>
        <c:crosses val="autoZero"/>
        <c:auto val="1"/>
        <c:lblOffset val="100"/>
        <c:noMultiLvlLbl val="0"/>
      </c:catAx>
      <c:valAx>
        <c:axId val="58425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61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5"/>
          <c:y val="0.169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/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/>
            </c:numRef>
          </c:val>
        </c:ser>
        <c:axId val="56063529"/>
        <c:axId val="34809714"/>
      </c:barChart>
      <c:catAx>
        <c:axId val="56063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09714"/>
        <c:crosses val="autoZero"/>
        <c:auto val="1"/>
        <c:lblOffset val="100"/>
        <c:noMultiLvlLbl val="0"/>
      </c:catAx>
      <c:valAx>
        <c:axId val="34809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3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25"/>
          <c:y val="0.12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清水支部平成20年2月入庫高上位１０品目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44851971"/>
        <c:axId val="1014556"/>
      </c:barChart>
      <c:catAx>
        <c:axId val="44851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4556"/>
        <c:crosses val="autoZero"/>
        <c:auto val="1"/>
        <c:lblOffset val="100"/>
        <c:noMultiLvlLbl val="0"/>
      </c:catAx>
      <c:valAx>
        <c:axId val="10145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51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"/>
          <c:y val="0.1662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131005"/>
        <c:axId val="15070182"/>
      </c:barChart>
      <c:catAx>
        <c:axId val="9131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0182"/>
        <c:crosses val="autoZero"/>
        <c:auto val="1"/>
        <c:lblOffset val="100"/>
        <c:noMultiLvlLbl val="0"/>
      </c:catAx>
      <c:valAx>
        <c:axId val="15070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1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駿遠支部平成20年2月入庫高上位１０品目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1413911"/>
        <c:axId val="12725200"/>
      </c:barChart>
      <c:catAx>
        <c:axId val="141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25200"/>
        <c:crosses val="autoZero"/>
        <c:auto val="1"/>
        <c:lblOffset val="100"/>
        <c:noMultiLvlLbl val="0"/>
      </c:catAx>
      <c:valAx>
        <c:axId val="12725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175"/>
          <c:y val="0.13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西部支部平成20年2月入庫高上位１０品目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417937"/>
        <c:axId val="24108250"/>
      </c:barChart>
      <c:catAx>
        <c:axId val="47417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08250"/>
        <c:crosses val="autoZero"/>
        <c:auto val="1"/>
        <c:lblOffset val="100"/>
        <c:noMultiLvlLbl val="0"/>
      </c:catAx>
      <c:valAx>
        <c:axId val="24108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17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15647659"/>
        <c:axId val="6611204"/>
      </c:barChart>
      <c:catAx>
        <c:axId val="1564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1204"/>
        <c:crosses val="autoZero"/>
        <c:auto val="1"/>
        <c:lblOffset val="100"/>
        <c:noMultiLvlLbl val="0"/>
      </c:catAx>
      <c:valAx>
        <c:axId val="6611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47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1327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平成１9年2月保管残高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平成20年2月保管残高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東部支部平成20年2月保管残高上位１０品目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59500837"/>
        <c:axId val="65745486"/>
      </c:barChart>
      <c:catAx>
        <c:axId val="59500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5486"/>
        <c:crosses val="autoZero"/>
        <c:auto val="1"/>
        <c:lblOffset val="100"/>
        <c:noMultiLvlLbl val="0"/>
      </c:catAx>
      <c:valAx>
        <c:axId val="65745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0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富士支部平成20年2月保管残高上位１０品目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4838463"/>
        <c:axId val="23784120"/>
      </c:barChart>
      <c:catAx>
        <c:axId val="54838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84120"/>
        <c:crosses val="autoZero"/>
        <c:auto val="1"/>
        <c:lblOffset val="100"/>
        <c:noMultiLvlLbl val="0"/>
      </c:catAx>
      <c:valAx>
        <c:axId val="23784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38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清水支部平成20年2月保管残高上位１０品目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12730489"/>
        <c:axId val="47465538"/>
      </c:barChart>
      <c:catAx>
        <c:axId val="12730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5538"/>
        <c:crosses val="autoZero"/>
        <c:auto val="1"/>
        <c:lblOffset val="100"/>
        <c:noMultiLvlLbl val="0"/>
      </c:catAx>
      <c:valAx>
        <c:axId val="47465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30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静岡支部平成20年2月保管残高上位１０品目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536659"/>
        <c:axId val="19503340"/>
      </c:barChart>
      <c:catAx>
        <c:axId val="24536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03340"/>
        <c:crosses val="autoZero"/>
        <c:auto val="1"/>
        <c:lblOffset val="100"/>
        <c:noMultiLvlLbl val="0"/>
      </c:catAx>
      <c:valAx>
        <c:axId val="19503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36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125"/>
          <c:y val="0.394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駿遠支部平成20年2月保管残高上位１０品目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41312333"/>
        <c:axId val="36266678"/>
      </c:barChart>
      <c:catAx>
        <c:axId val="4131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66678"/>
        <c:crosses val="autoZero"/>
        <c:auto val="1"/>
        <c:lblOffset val="100"/>
        <c:noMultiLvlLbl val="0"/>
      </c:catAx>
      <c:valAx>
        <c:axId val="3626667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1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西部支部平成20年2月保管残高上位１０品目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964647"/>
        <c:axId val="51919776"/>
      </c:barChart>
      <c:catAx>
        <c:axId val="57964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9776"/>
        <c:crosses val="autoZero"/>
        <c:auto val="1"/>
        <c:lblOffset val="100"/>
        <c:noMultiLvlLbl val="0"/>
      </c:catAx>
      <c:valAx>
        <c:axId val="51919776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64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64624801"/>
        <c:axId val="44752298"/>
      </c:lineChart>
      <c:catAx>
        <c:axId val="646248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2298"/>
        <c:crosses val="autoZero"/>
        <c:auto val="1"/>
        <c:lblOffset val="100"/>
        <c:noMultiLvlLbl val="0"/>
      </c:catAx>
      <c:valAx>
        <c:axId val="44752298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48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117499"/>
        <c:axId val="1057492"/>
      </c:lineChart>
      <c:catAx>
        <c:axId val="11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7492"/>
        <c:crosses val="autoZero"/>
        <c:auto val="1"/>
        <c:lblOffset val="100"/>
        <c:noMultiLvlLbl val="0"/>
      </c:catAx>
      <c:valAx>
        <c:axId val="1057492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517429"/>
        <c:axId val="18547998"/>
      </c:lineChart>
      <c:catAx>
        <c:axId val="951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7998"/>
        <c:crosses val="autoZero"/>
        <c:auto val="1"/>
        <c:lblOffset val="100"/>
        <c:noMultiLvlLbl val="0"/>
      </c:catAx>
      <c:valAx>
        <c:axId val="18547998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74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32714255"/>
        <c:axId val="25992840"/>
      </c:lineChart>
      <c:catAx>
        <c:axId val="327142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92840"/>
        <c:crosses val="autoZero"/>
        <c:auto val="1"/>
        <c:lblOffset val="100"/>
        <c:noMultiLvlLbl val="0"/>
      </c:catAx>
      <c:valAx>
        <c:axId val="2599284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142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32608969"/>
        <c:axId val="25045266"/>
      </c:lineChart>
      <c:catAx>
        <c:axId val="326089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45266"/>
        <c:crosses val="autoZero"/>
        <c:auto val="1"/>
        <c:lblOffset val="100"/>
        <c:noMultiLvlLbl val="0"/>
      </c:catAx>
      <c:valAx>
        <c:axId val="25045266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089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平成２０年２月倉庫使用状況(1～3類）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13488045"/>
        <c:axId val="54283542"/>
      </c:bar3DChart>
      <c:catAx>
        <c:axId val="1348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3542"/>
        <c:crosses val="autoZero"/>
        <c:auto val="1"/>
        <c:lblOffset val="100"/>
        <c:noMultiLvlLbl val="0"/>
      </c:catAx>
      <c:valAx>
        <c:axId val="542835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8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080803"/>
        <c:axId val="15400636"/>
      </c:lineChart>
      <c:catAx>
        <c:axId val="240808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0636"/>
        <c:crosses val="autoZero"/>
        <c:auto val="1"/>
        <c:lblOffset val="100"/>
        <c:noMultiLvlLbl val="0"/>
      </c:catAx>
      <c:valAx>
        <c:axId val="1540063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80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4387997"/>
        <c:axId val="39491974"/>
      </c:lineChart>
      <c:catAx>
        <c:axId val="43879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1974"/>
        <c:crosses val="autoZero"/>
        <c:auto val="1"/>
        <c:lblOffset val="100"/>
        <c:noMultiLvlLbl val="0"/>
      </c:catAx>
      <c:valAx>
        <c:axId val="3949197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9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19883447"/>
        <c:axId val="44733296"/>
      </c:lineChart>
      <c:catAx>
        <c:axId val="198834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33296"/>
        <c:crosses val="autoZero"/>
        <c:auto val="1"/>
        <c:lblOffset val="100"/>
        <c:noMultiLvlLbl val="0"/>
      </c:catAx>
      <c:valAx>
        <c:axId val="44733296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34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7055345"/>
        <c:axId val="66627194"/>
      </c:lineChart>
      <c:catAx>
        <c:axId val="670553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27194"/>
        <c:crosses val="autoZero"/>
        <c:auto val="1"/>
        <c:lblOffset val="100"/>
        <c:noMultiLvlLbl val="0"/>
      </c:catAx>
      <c:valAx>
        <c:axId val="6662719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553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62773835"/>
        <c:axId val="28093604"/>
      </c:lineChart>
      <c:catAx>
        <c:axId val="627738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3604"/>
        <c:crosses val="autoZero"/>
        <c:auto val="1"/>
        <c:lblOffset val="100"/>
        <c:noMultiLvlLbl val="0"/>
      </c:catAx>
      <c:valAx>
        <c:axId val="28093604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738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51515845"/>
        <c:axId val="60989422"/>
      </c:lineChart>
      <c:catAx>
        <c:axId val="515158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89422"/>
        <c:crosses val="autoZero"/>
        <c:auto val="1"/>
        <c:lblOffset val="100"/>
        <c:noMultiLvlLbl val="0"/>
      </c:catAx>
      <c:valAx>
        <c:axId val="60989422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158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033887"/>
        <c:axId val="41196120"/>
      </c:lineChart>
      <c:catAx>
        <c:axId val="120338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6120"/>
        <c:crosses val="autoZero"/>
        <c:auto val="1"/>
        <c:lblOffset val="100"/>
        <c:noMultiLvlLbl val="0"/>
      </c:catAx>
      <c:valAx>
        <c:axId val="41196120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38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35220761"/>
        <c:axId val="48551394"/>
      </c:lineChart>
      <c:catAx>
        <c:axId val="352207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1394"/>
        <c:crosses val="autoZero"/>
        <c:auto val="1"/>
        <c:lblOffset val="100"/>
        <c:noMultiLvlLbl val="0"/>
      </c:catAx>
      <c:valAx>
        <c:axId val="4855139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076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34309363"/>
        <c:axId val="40348812"/>
      </c:lineChart>
      <c:catAx>
        <c:axId val="343093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812"/>
        <c:crosses val="autoZero"/>
        <c:auto val="1"/>
        <c:lblOffset val="100"/>
        <c:noMultiLvlLbl val="0"/>
      </c:catAx>
      <c:valAx>
        <c:axId val="4034881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0936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594989"/>
        <c:axId val="47028310"/>
      </c:lineChart>
      <c:catAx>
        <c:axId val="27594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28310"/>
        <c:crosses val="autoZero"/>
        <c:auto val="1"/>
        <c:lblOffset val="100"/>
        <c:noMultiLvlLbl val="0"/>
      </c:catAx>
      <c:valAx>
        <c:axId val="47028310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49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18789831"/>
        <c:axId val="34890752"/>
      </c:lineChart>
      <c:catAx>
        <c:axId val="1878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90752"/>
        <c:crosses val="autoZero"/>
        <c:auto val="1"/>
        <c:lblOffset val="100"/>
        <c:noMultiLvlLbl val="0"/>
      </c:catAx>
      <c:valAx>
        <c:axId val="34890752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98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20601607"/>
        <c:axId val="51196736"/>
      </c:lineChart>
      <c:catAx>
        <c:axId val="206016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6736"/>
        <c:crosses val="autoZero"/>
        <c:auto val="1"/>
        <c:lblOffset val="100"/>
        <c:noMultiLvlLbl val="0"/>
      </c:catAx>
      <c:valAx>
        <c:axId val="51196736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160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58117441"/>
        <c:axId val="53294922"/>
      </c:lineChart>
      <c:catAx>
        <c:axId val="581174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4922"/>
        <c:crosses val="autoZero"/>
        <c:auto val="1"/>
        <c:lblOffset val="100"/>
        <c:noMultiLvlLbl val="0"/>
      </c:catAx>
      <c:valAx>
        <c:axId val="5329492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174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892251"/>
        <c:axId val="21921396"/>
      </c:lineChart>
      <c:catAx>
        <c:axId val="98922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1396"/>
        <c:crosses val="autoZero"/>
        <c:auto val="1"/>
        <c:lblOffset val="100"/>
        <c:noMultiLvlLbl val="0"/>
      </c:catAx>
      <c:valAx>
        <c:axId val="21921396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22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45581313"/>
        <c:axId val="7578634"/>
      </c:lineChart>
      <c:catAx>
        <c:axId val="4558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78634"/>
        <c:crosses val="autoZero"/>
        <c:auto val="1"/>
        <c:lblOffset val="100"/>
        <c:noMultiLvlLbl val="0"/>
      </c:catAx>
      <c:valAx>
        <c:axId val="7578634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13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98843"/>
        <c:axId val="9889588"/>
      </c:lineChart>
      <c:catAx>
        <c:axId val="109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9588"/>
        <c:crosses val="autoZero"/>
        <c:auto val="1"/>
        <c:lblOffset val="100"/>
        <c:noMultiLvlLbl val="0"/>
      </c:catAx>
      <c:valAx>
        <c:axId val="9889588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88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21897429"/>
        <c:axId val="62859134"/>
      </c:bar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9134"/>
        <c:crosses val="autoZero"/>
        <c:auto val="1"/>
        <c:lblOffset val="100"/>
        <c:noMultiLvlLbl val="0"/>
      </c:catAx>
      <c:valAx>
        <c:axId val="62859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97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5"/>
          <c:y val="0.152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平成19年2月入庫高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749,015トン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728,381トン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0.77675</cdr:x>
      <cdr:y>0</cdr:y>
    </cdr:from>
    <cdr:to>
      <cdr:x>0.9255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0.20125</cdr:x>
      <cdr:y>1</cdr:y>
    </cdr:from>
    <cdr:to>
      <cdr:x>0.23425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3400425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0.0145</cdr:y>
    </cdr:from>
    <cdr:to>
      <cdr:x>0.98075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0.006</cdr:y>
    </cdr:from>
    <cdr:to>
      <cdr:x>0.94675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0.00875</cdr:y>
    </cdr:from>
    <cdr:to>
      <cdr:x>0.92825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0.1255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0.20975</cdr:y>
    </cdr:from>
    <cdr:to>
      <cdr:x>0.80275</cdr:x>
      <cdr:y>0.32225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200150"/>
          <a:ext cx="291465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0.54175</cdr:x>
      <cdr:y>0.86675</cdr:y>
    </cdr:from>
    <cdr:to>
      <cdr:x>0.84175</cdr:x>
      <cdr:y>0.92925</cdr:y>
    </cdr:to>
    <cdr:sp>
      <cdr:nvSpPr>
        <cdr:cNvPr id="4" name="TextBox 5"/>
        <cdr:cNvSpPr txBox="1">
          <a:spLocks noChangeArrowheads="1"/>
        </cdr:cNvSpPr>
      </cdr:nvSpPr>
      <cdr:spPr>
        <a:xfrm>
          <a:off x="5362575" y="4991100"/>
          <a:ext cx="29718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0.12475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1，102，478トン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1，104，690トン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0.74425</cdr:x>
      <cdr:y>0</cdr:y>
    </cdr:from>
    <cdr:to>
      <cdr:x>0.89625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0.6385</cdr:y>
    </cdr:from>
    <cdr:to>
      <cdr:x>1</cdr:x>
      <cdr:y>0.70325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7811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0.9355</cdr:x>
      <cdr:y>0.57025</cdr:y>
    </cdr:from>
    <cdr:to>
      <cdr:x>1</cdr:x>
      <cdr:y>0.635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159067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0.93925</cdr:x>
      <cdr:y>0.705</cdr:y>
    </cdr:from>
    <cdr:to>
      <cdr:x>1</cdr:x>
      <cdr:y>0.76975</cdr:y>
    </cdr:to>
    <cdr:sp>
      <cdr:nvSpPr>
        <cdr:cNvPr id="3" name="TextBox 3"/>
        <cdr:cNvSpPr txBox="1">
          <a:spLocks noChangeArrowheads="1"/>
        </cdr:cNvSpPr>
      </cdr:nvSpPr>
      <cdr:spPr>
        <a:xfrm>
          <a:off x="7067550" y="1962150"/>
          <a:ext cx="533400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0.835</cdr:x>
      <cdr:y>0.028</cdr:y>
    </cdr:from>
    <cdr:to>
      <cdr:x>1</cdr:x>
      <cdr:y>0.1065</cdr:y>
    </cdr:to>
    <cdr:sp>
      <cdr:nvSpPr>
        <cdr:cNvPr id="4" name="TextBox 5"/>
        <cdr:cNvSpPr txBox="1">
          <a:spLocks noChangeArrowheads="1"/>
        </cdr:cNvSpPr>
      </cdr:nvSpPr>
      <cdr:spPr>
        <a:xfrm>
          <a:off x="6276975" y="76200"/>
          <a:ext cx="1247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0.93925</cdr:x>
      <cdr:y>0.7585</cdr:y>
    </cdr:from>
    <cdr:to>
      <cdr:x>1</cdr:x>
      <cdr:y>0.82325</cdr:y>
    </cdr:to>
    <cdr:sp>
      <cdr:nvSpPr>
        <cdr:cNvPr id="5" name="TextBox 6"/>
        <cdr:cNvSpPr txBox="1">
          <a:spLocks noChangeArrowheads="1"/>
        </cdr:cNvSpPr>
      </cdr:nvSpPr>
      <cdr:spPr>
        <a:xfrm>
          <a:off x="7067550" y="2114550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0.12625</cdr:x>
      <cdr:y>0.5045</cdr:y>
    </cdr:from>
    <cdr:to>
      <cdr:x>0.213</cdr:x>
      <cdr:y>0.616</cdr:y>
    </cdr:to>
    <cdr:sp>
      <cdr:nvSpPr>
        <cdr:cNvPr id="6" name="TextBox 7"/>
        <cdr:cNvSpPr txBox="1">
          <a:spLocks noChangeArrowheads="1"/>
        </cdr:cNvSpPr>
      </cdr:nvSpPr>
      <cdr:spPr>
        <a:xfrm>
          <a:off x="942975" y="1400175"/>
          <a:ext cx="657225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</cdr:x>
      <cdr:y>0.008</cdr:y>
    </cdr:from>
    <cdr:to>
      <cdr:x>0.9785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19050"/>
          <a:ext cx="1123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0.92875</cdr:x>
      <cdr:y>0.67875</cdr:y>
    </cdr:from>
    <cdr:to>
      <cdr:x>1</cdr:x>
      <cdr:y>0.74575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1685925"/>
          <a:ext cx="533400" cy="161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0.92875</cdr:x>
      <cdr:y>0.55525</cdr:y>
    </cdr:from>
    <cdr:to>
      <cdr:x>0.99975</cdr:x>
      <cdr:y>0.63075</cdr:y>
    </cdr:to>
    <cdr:sp>
      <cdr:nvSpPr>
        <cdr:cNvPr id="3" name="TextBox 4"/>
        <cdr:cNvSpPr txBox="1">
          <a:spLocks noChangeArrowheads="1"/>
        </cdr:cNvSpPr>
      </cdr:nvSpPr>
      <cdr:spPr>
        <a:xfrm>
          <a:off x="6981825" y="13716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0.9165</cdr:x>
      <cdr:y>0.61125</cdr:y>
    </cdr:from>
    <cdr:to>
      <cdr:x>0.99625</cdr:x>
      <cdr:y>0.67875</cdr:y>
    </cdr:to>
    <cdr:sp>
      <cdr:nvSpPr>
        <cdr:cNvPr id="4" name="TextBox 5"/>
        <cdr:cNvSpPr txBox="1">
          <a:spLocks noChangeArrowheads="1"/>
        </cdr:cNvSpPr>
      </cdr:nvSpPr>
      <cdr:spPr>
        <a:xfrm>
          <a:off x="6896100" y="1514475"/>
          <a:ext cx="600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0.909</cdr:x>
      <cdr:y>0.74575</cdr:y>
    </cdr:from>
    <cdr:to>
      <cdr:x>1</cdr:x>
      <cdr:y>0.80575</cdr:y>
    </cdr:to>
    <cdr:sp>
      <cdr:nvSpPr>
        <cdr:cNvPr id="5" name="TextBox 6"/>
        <cdr:cNvSpPr txBox="1">
          <a:spLocks noChangeArrowheads="1"/>
        </cdr:cNvSpPr>
      </cdr:nvSpPr>
      <cdr:spPr>
        <a:xfrm>
          <a:off x="6838950" y="184785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0.12975</cdr:x>
      <cdr:y>0.3795</cdr:y>
    </cdr:from>
    <cdr:to>
      <cdr:x>0.21175</cdr:x>
      <cdr:y>0.461</cdr:y>
    </cdr:to>
    <cdr:sp>
      <cdr:nvSpPr>
        <cdr:cNvPr id="6" name="TextBox 7"/>
        <cdr:cNvSpPr txBox="1">
          <a:spLocks noChangeArrowheads="1"/>
        </cdr:cNvSpPr>
      </cdr:nvSpPr>
      <cdr:spPr>
        <a:xfrm>
          <a:off x="971550" y="942975"/>
          <a:ext cx="61912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</cdr:x>
      <cdr:y>0</cdr:y>
    </cdr:from>
    <cdr:to>
      <cdr:x>0.99975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0"/>
          <a:ext cx="1076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0.9375</cdr:x>
      <cdr:y>0.4745</cdr:y>
    </cdr:from>
    <cdr:to>
      <cdr:x>1</cdr:x>
      <cdr:y>0.54825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343025"/>
          <a:ext cx="476250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0.94775</cdr:x>
      <cdr:y>0.412</cdr:y>
    </cdr:from>
    <cdr:to>
      <cdr:x>1</cdr:x>
      <cdr:y>0.47525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0" y="1171575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0.94775</cdr:x>
      <cdr:y>0.5205</cdr:y>
    </cdr:from>
    <cdr:to>
      <cdr:x>1</cdr:x>
      <cdr:y>0.6065</cdr:y>
    </cdr:to>
    <cdr:sp>
      <cdr:nvSpPr>
        <cdr:cNvPr id="4" name="TextBox 5"/>
        <cdr:cNvSpPr txBox="1">
          <a:spLocks noChangeArrowheads="1"/>
        </cdr:cNvSpPr>
      </cdr:nvSpPr>
      <cdr:spPr>
        <a:xfrm>
          <a:off x="7143750" y="1476375"/>
          <a:ext cx="390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0.93825</cdr:x>
      <cdr:y>0.58825</cdr:y>
    </cdr:from>
    <cdr:to>
      <cdr:x>1</cdr:x>
      <cdr:y>0.669</cdr:y>
    </cdr:to>
    <cdr:sp>
      <cdr:nvSpPr>
        <cdr:cNvPr id="5" name="TextBox 6"/>
        <cdr:cNvSpPr txBox="1">
          <a:spLocks noChangeArrowheads="1"/>
        </cdr:cNvSpPr>
      </cdr:nvSpPr>
      <cdr:spPr>
        <a:xfrm>
          <a:off x="7077075" y="16668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0.15025</cdr:x>
      <cdr:y>0.358</cdr:y>
    </cdr:from>
    <cdr:to>
      <cdr:x>0.238</cdr:x>
      <cdr:y>0.47525</cdr:y>
    </cdr:to>
    <cdr:sp>
      <cdr:nvSpPr>
        <cdr:cNvPr id="6" name="TextBox 7"/>
        <cdr:cNvSpPr txBox="1">
          <a:spLocks noChangeArrowheads="1"/>
        </cdr:cNvSpPr>
      </cdr:nvSpPr>
      <cdr:spPr>
        <a:xfrm>
          <a:off x="1123950" y="1019175"/>
          <a:ext cx="657225" cy="3333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0.6415</cdr:y>
    </cdr:from>
    <cdr:to>
      <cdr:x>0.99775</cdr:x>
      <cdr:y>0.7045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8383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0.70325</cdr:y>
    </cdr:from>
    <cdr:to>
      <cdr:x>0.99775</cdr:x>
      <cdr:y>0.76625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20193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平成１8年</a:t>
          </a:r>
        </a:p>
      </cdr:txBody>
    </cdr:sp>
  </cdr:relSizeAnchor>
  <cdr:relSizeAnchor xmlns:cdr="http://schemas.openxmlformats.org/drawingml/2006/chartDrawing">
    <cdr:from>
      <cdr:x>0.92675</cdr:x>
      <cdr:y>0.50525</cdr:y>
    </cdr:from>
    <cdr:to>
      <cdr:x>1</cdr:x>
      <cdr:y>0.555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1447800"/>
          <a:ext cx="552450" cy="142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
</a:t>
          </a:r>
        </a:p>
      </cdr:txBody>
    </cdr:sp>
  </cdr:relSizeAnchor>
  <cdr:relSizeAnchor xmlns:cdr="http://schemas.openxmlformats.org/drawingml/2006/chartDrawing">
    <cdr:from>
      <cdr:x>0.92675</cdr:x>
      <cdr:y>0.57325</cdr:y>
    </cdr:from>
    <cdr:to>
      <cdr:x>1</cdr:x>
      <cdr:y>0.63625</cdr:y>
    </cdr:to>
    <cdr:sp>
      <cdr:nvSpPr>
        <cdr:cNvPr id="5" name="TextBox 7"/>
        <cdr:cNvSpPr txBox="1">
          <a:spLocks noChangeArrowheads="1"/>
        </cdr:cNvSpPr>
      </cdr:nvSpPr>
      <cdr:spPr>
        <a:xfrm>
          <a:off x="6962775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0.13125</cdr:x>
      <cdr:y>0.59175</cdr:y>
    </cdr:from>
    <cdr:to>
      <cdr:x>0.218</cdr:x>
      <cdr:y>0.66225</cdr:y>
    </cdr:to>
    <cdr:sp>
      <cdr:nvSpPr>
        <cdr:cNvPr id="6" name="TextBox 8"/>
        <cdr:cNvSpPr txBox="1">
          <a:spLocks noChangeArrowheads="1"/>
        </cdr:cNvSpPr>
      </cdr:nvSpPr>
      <cdr:spPr>
        <a:xfrm>
          <a:off x="981075" y="1695450"/>
          <a:ext cx="647700" cy="20002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0.8635</cdr:x>
      <cdr:y>0.01375</cdr:y>
    </cdr:from>
    <cdr:to>
      <cdr:x>1</cdr:x>
      <cdr:y>0.08525</cdr:y>
    </cdr:to>
    <cdr:sp>
      <cdr:nvSpPr>
        <cdr:cNvPr id="7" name="TextBox 9"/>
        <cdr:cNvSpPr txBox="1">
          <a:spLocks noChangeArrowheads="1"/>
        </cdr:cNvSpPr>
      </cdr:nvSpPr>
      <cdr:spPr>
        <a:xfrm>
          <a:off x="6486525" y="38100"/>
          <a:ext cx="1028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0.852</cdr:x>
      <cdr:y>0</cdr:y>
    </cdr:from>
    <cdr:to>
      <cdr:x>1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410325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0.91875</cdr:x>
      <cdr:y>0.54075</cdr:y>
    </cdr:from>
    <cdr:to>
      <cdr:x>0.98475</cdr:x>
      <cdr:y>0.604</cdr:y>
    </cdr:to>
    <cdr:sp>
      <cdr:nvSpPr>
        <cdr:cNvPr id="7" name="TextBox 8"/>
        <cdr:cNvSpPr txBox="1">
          <a:spLocks noChangeArrowheads="1"/>
        </cdr:cNvSpPr>
      </cdr:nvSpPr>
      <cdr:spPr>
        <a:xfrm>
          <a:off x="6915150" y="1428750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0.91875</cdr:x>
      <cdr:y>0.596</cdr:y>
    </cdr:from>
    <cdr:to>
      <cdr:x>0.9975</cdr:x>
      <cdr:y>0.65925</cdr:y>
    </cdr:to>
    <cdr:sp>
      <cdr:nvSpPr>
        <cdr:cNvPr id="8" name="TextBox 9"/>
        <cdr:cNvSpPr txBox="1">
          <a:spLocks noChangeArrowheads="1"/>
        </cdr:cNvSpPr>
      </cdr:nvSpPr>
      <cdr:spPr>
        <a:xfrm>
          <a:off x="6915150" y="1581150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0.92425</cdr:x>
      <cdr:y>0.65925</cdr:y>
    </cdr:from>
    <cdr:to>
      <cdr:x>1</cdr:x>
      <cdr:y>0.7225</cdr:y>
    </cdr:to>
    <cdr:sp>
      <cdr:nvSpPr>
        <cdr:cNvPr id="9" name="TextBox 10"/>
        <cdr:cNvSpPr txBox="1">
          <a:spLocks noChangeArrowheads="1"/>
        </cdr:cNvSpPr>
      </cdr:nvSpPr>
      <cdr:spPr>
        <a:xfrm>
          <a:off x="6962775" y="1743075"/>
          <a:ext cx="571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0.13825</cdr:x>
      <cdr:y>0.54</cdr:y>
    </cdr:from>
    <cdr:to>
      <cdr:x>0.22525</cdr:x>
      <cdr:y>0.63525</cdr:y>
    </cdr:to>
    <cdr:sp>
      <cdr:nvSpPr>
        <cdr:cNvPr id="10" name="TextBox 12"/>
        <cdr:cNvSpPr txBox="1">
          <a:spLocks noChangeArrowheads="1"/>
        </cdr:cNvSpPr>
      </cdr:nvSpPr>
      <cdr:spPr>
        <a:xfrm>
          <a:off x="1038225" y="1428750"/>
          <a:ext cx="657225" cy="2571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0.91875</cdr:x>
      <cdr:y>0.48875</cdr:y>
    </cdr:from>
    <cdr:to>
      <cdr:x>0.99375</cdr:x>
      <cdr:y>0.54075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915150" y="1295400"/>
          <a:ext cx="5619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２,０７７,３３７㎡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平成20年2月所管面積（1～3類）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0.63725</cdr:y>
    </cdr:from>
    <cdr:to>
      <cdr:x>1</cdr:x>
      <cdr:y>0.702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0.9485</cdr:x>
      <cdr:y>0.70425</cdr:y>
    </cdr:from>
    <cdr:to>
      <cdr:x>1</cdr:x>
      <cdr:y>0.769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971675"/>
          <a:ext cx="5143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0.9485</cdr:x>
      <cdr:y>0.77125</cdr:y>
    </cdr:from>
    <cdr:to>
      <cdr:x>1</cdr:x>
      <cdr:y>0.836</cdr:y>
    </cdr:to>
    <cdr:sp>
      <cdr:nvSpPr>
        <cdr:cNvPr id="3" name="TextBox 4"/>
        <cdr:cNvSpPr txBox="1">
          <a:spLocks noChangeArrowheads="1"/>
        </cdr:cNvSpPr>
      </cdr:nvSpPr>
      <cdr:spPr>
        <a:xfrm>
          <a:off x="7105650" y="2152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0.00375</cdr:y>
    </cdr:from>
    <cdr:to>
      <cdr:x>1</cdr:x>
      <cdr:y>0.082</cdr:y>
    </cdr:to>
    <cdr:sp>
      <cdr:nvSpPr>
        <cdr:cNvPr id="5" name="TextBox 6"/>
        <cdr:cNvSpPr txBox="1">
          <a:spLocks noChangeArrowheads="1"/>
        </cdr:cNvSpPr>
      </cdr:nvSpPr>
      <cdr:spPr>
        <a:xfrm>
          <a:off x="633412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0.9485</cdr:x>
      <cdr:y>0.57</cdr:y>
    </cdr:from>
    <cdr:to>
      <cdr:x>1</cdr:x>
      <cdr:y>0.63475</cdr:y>
    </cdr:to>
    <cdr:sp>
      <cdr:nvSpPr>
        <cdr:cNvPr id="6" name="TextBox 7"/>
        <cdr:cNvSpPr txBox="1">
          <a:spLocks noChangeArrowheads="1"/>
        </cdr:cNvSpPr>
      </cdr:nvSpPr>
      <cdr:spPr>
        <a:xfrm>
          <a:off x="7105650" y="1590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0.13575</cdr:x>
      <cdr:y>0.7085</cdr:y>
    </cdr:from>
    <cdr:to>
      <cdr:x>0.20875</cdr:x>
      <cdr:y>0.77975</cdr:y>
    </cdr:to>
    <cdr:sp>
      <cdr:nvSpPr>
        <cdr:cNvPr id="7" name="TextBox 8"/>
        <cdr:cNvSpPr txBox="1">
          <a:spLocks noChangeArrowheads="1"/>
        </cdr:cNvSpPr>
      </cdr:nvSpPr>
      <cdr:spPr>
        <a:xfrm>
          <a:off x="1009650" y="1981200"/>
          <a:ext cx="542925" cy="2000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0.84725</cdr:x>
      <cdr:y>0.0315</cdr:y>
    </cdr:from>
    <cdr:to>
      <cdr:x>0.99525</cdr:x>
      <cdr:y>0.1065</cdr:y>
    </cdr:to>
    <cdr:sp>
      <cdr:nvSpPr>
        <cdr:cNvPr id="8" name="TextBox 11"/>
        <cdr:cNvSpPr txBox="1">
          <a:spLocks noChangeArrowheads="1"/>
        </cdr:cNvSpPr>
      </cdr:nvSpPr>
      <cdr:spPr>
        <a:xfrm>
          <a:off x="6343650" y="85725"/>
          <a:ext cx="1104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0.5645</cdr:y>
    </cdr:from>
    <cdr:to>
      <cdr:x>0.9935</cdr:x>
      <cdr:y>0.63075</cdr:y>
    </cdr:to>
    <cdr:sp>
      <cdr:nvSpPr>
        <cdr:cNvPr id="2" name="TextBox 2"/>
        <cdr:cNvSpPr txBox="1">
          <a:spLocks noChangeArrowheads="1"/>
        </cdr:cNvSpPr>
      </cdr:nvSpPr>
      <cdr:spPr>
        <a:xfrm>
          <a:off x="6943725" y="154305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0.7625</cdr:y>
    </cdr:from>
    <cdr:to>
      <cdr:x>1</cdr:x>
      <cdr:y>0.82875</cdr:y>
    </cdr:to>
    <cdr:sp>
      <cdr:nvSpPr>
        <cdr:cNvPr id="6" name="TextBox 6"/>
        <cdr:cNvSpPr txBox="1">
          <a:spLocks noChangeArrowheads="1"/>
        </cdr:cNvSpPr>
      </cdr:nvSpPr>
      <cdr:spPr>
        <a:xfrm>
          <a:off x="7010400" y="20764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0.9165</cdr:x>
      <cdr:y>0.629</cdr:y>
    </cdr:from>
    <cdr:to>
      <cdr:x>0.993</cdr:x>
      <cdr:y>0.69525</cdr:y>
    </cdr:to>
    <cdr:sp>
      <cdr:nvSpPr>
        <cdr:cNvPr id="7" name="TextBox 9"/>
        <cdr:cNvSpPr txBox="1">
          <a:spLocks noChangeArrowheads="1"/>
        </cdr:cNvSpPr>
      </cdr:nvSpPr>
      <cdr:spPr>
        <a:xfrm>
          <a:off x="6962775" y="171450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0.852</cdr:x>
      <cdr:y>0.007</cdr:y>
    </cdr:from>
    <cdr:to>
      <cdr:x>1</cdr:x>
      <cdr:y>0.10775</cdr:y>
    </cdr:to>
    <cdr:sp>
      <cdr:nvSpPr>
        <cdr:cNvPr id="8" name="TextBox 10"/>
        <cdr:cNvSpPr txBox="1">
          <a:spLocks noChangeArrowheads="1"/>
        </cdr:cNvSpPr>
      </cdr:nvSpPr>
      <cdr:spPr>
        <a:xfrm>
          <a:off x="6467475" y="19050"/>
          <a:ext cx="11239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0.92875</cdr:x>
      <cdr:y>0.7145</cdr:y>
    </cdr:from>
    <cdr:to>
      <cdr:x>0.99975</cdr:x>
      <cdr:y>0.78075</cdr:y>
    </cdr:to>
    <cdr:sp>
      <cdr:nvSpPr>
        <cdr:cNvPr id="9" name="TextBox 11"/>
        <cdr:cNvSpPr txBox="1">
          <a:spLocks noChangeArrowheads="1"/>
        </cdr:cNvSpPr>
      </cdr:nvSpPr>
      <cdr:spPr>
        <a:xfrm>
          <a:off x="7058025" y="1952625"/>
          <a:ext cx="54292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0.12375</cdr:x>
      <cdr:y>0.7145</cdr:y>
    </cdr:from>
    <cdr:to>
      <cdr:x>0.20825</cdr:x>
      <cdr:y>0.7975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933450" y="1952625"/>
          <a:ext cx="63817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86050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0.44125</cdr:y>
    </cdr:from>
    <cdr:to>
      <cdr:x>1</cdr:x>
      <cdr:y>0.54975</cdr:y>
    </cdr:to>
    <cdr:sp>
      <cdr:nvSpPr>
        <cdr:cNvPr id="8" name="TextBox 9"/>
        <cdr:cNvSpPr txBox="1">
          <a:spLocks noChangeArrowheads="1"/>
        </cdr:cNvSpPr>
      </cdr:nvSpPr>
      <cdr:spPr>
        <a:xfrm>
          <a:off x="7048500" y="1181100"/>
          <a:ext cx="5524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0.92775</cdr:x>
      <cdr:y>0.54975</cdr:y>
    </cdr:from>
    <cdr:to>
      <cdr:x>1</cdr:x>
      <cdr:y>0.5915</cdr:y>
    </cdr:to>
    <cdr:sp>
      <cdr:nvSpPr>
        <cdr:cNvPr id="9" name="TextBox 11"/>
        <cdr:cNvSpPr txBox="1">
          <a:spLocks noChangeArrowheads="1"/>
        </cdr:cNvSpPr>
      </cdr:nvSpPr>
      <cdr:spPr>
        <a:xfrm>
          <a:off x="7048500" y="1476375"/>
          <a:ext cx="5524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</cdr:x>
      <cdr:y>0.69475</cdr:y>
    </cdr:from>
    <cdr:to>
      <cdr:x>1</cdr:x>
      <cdr:y>0.75175</cdr:y>
    </cdr:to>
    <cdr:sp>
      <cdr:nvSpPr>
        <cdr:cNvPr id="10" name="TextBox 12"/>
        <cdr:cNvSpPr txBox="1">
          <a:spLocks noChangeArrowheads="1"/>
        </cdr:cNvSpPr>
      </cdr:nvSpPr>
      <cdr:spPr>
        <a:xfrm>
          <a:off x="6991350" y="1866900"/>
          <a:ext cx="609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0.85575</cdr:x>
      <cdr:y>0.011</cdr:y>
    </cdr:from>
    <cdr:to>
      <cdr:x>0.9985</cdr:x>
      <cdr:y>0.091</cdr:y>
    </cdr:to>
    <cdr:sp>
      <cdr:nvSpPr>
        <cdr:cNvPr id="11" name="TextBox 13"/>
        <cdr:cNvSpPr txBox="1">
          <a:spLocks noChangeArrowheads="1"/>
        </cdr:cNvSpPr>
      </cdr:nvSpPr>
      <cdr:spPr>
        <a:xfrm>
          <a:off x="64960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</cdr:x>
      <cdr:y>0.625</cdr:y>
    </cdr:from>
    <cdr:to>
      <cdr:x>1</cdr:x>
      <cdr:y>0.66825</cdr:y>
    </cdr:to>
    <cdr:sp>
      <cdr:nvSpPr>
        <cdr:cNvPr id="12" name="TextBox 14"/>
        <cdr:cNvSpPr txBox="1">
          <a:spLocks noChangeArrowheads="1"/>
        </cdr:cNvSpPr>
      </cdr:nvSpPr>
      <cdr:spPr>
        <a:xfrm>
          <a:off x="6991350" y="1676400"/>
          <a:ext cx="609600" cy="1143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0.1325</cdr:x>
      <cdr:y>0.59</cdr:y>
    </cdr:from>
    <cdr:to>
      <cdr:x>0.213</cdr:x>
      <cdr:y>0.66825</cdr:y>
    </cdr:to>
    <cdr:sp>
      <cdr:nvSpPr>
        <cdr:cNvPr id="13" name="TextBox 15"/>
        <cdr:cNvSpPr txBox="1">
          <a:spLocks noChangeArrowheads="1"/>
        </cdr:cNvSpPr>
      </cdr:nvSpPr>
      <cdr:spPr>
        <a:xfrm>
          <a:off x="1000125" y="1581150"/>
          <a:ext cx="60960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4320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1</cdr:y>
    </cdr:from>
    <cdr:to>
      <cdr:x>0.88475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6086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0.9515</cdr:x>
      <cdr:y>0.59875</cdr:y>
    </cdr:from>
    <cdr:to>
      <cdr:x>1</cdr:x>
      <cdr:y>0.69825</cdr:y>
    </cdr:to>
    <cdr:sp>
      <cdr:nvSpPr>
        <cdr:cNvPr id="7" name="TextBox 8"/>
        <cdr:cNvSpPr txBox="1">
          <a:spLocks noChangeArrowheads="1"/>
        </cdr:cNvSpPr>
      </cdr:nvSpPr>
      <cdr:spPr>
        <a:xfrm>
          <a:off x="7239000" y="1647825"/>
          <a:ext cx="371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0.9515</cdr:x>
      <cdr:y>0.69825</cdr:y>
    </cdr:from>
    <cdr:to>
      <cdr:x>0.99975</cdr:x>
      <cdr:y>0.749</cdr:y>
    </cdr:to>
    <cdr:sp>
      <cdr:nvSpPr>
        <cdr:cNvPr id="8" name="TextBox 10"/>
        <cdr:cNvSpPr txBox="1">
          <a:spLocks noChangeArrowheads="1"/>
        </cdr:cNvSpPr>
      </cdr:nvSpPr>
      <cdr:spPr>
        <a:xfrm>
          <a:off x="7239000" y="1914525"/>
          <a:ext cx="3714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0.9515</cdr:x>
      <cdr:y>0.8265</cdr:y>
    </cdr:from>
    <cdr:to>
      <cdr:x>1</cdr:x>
      <cdr:y>0.875</cdr:y>
    </cdr:to>
    <cdr:sp>
      <cdr:nvSpPr>
        <cdr:cNvPr id="9" name="TextBox 11"/>
        <cdr:cNvSpPr txBox="1">
          <a:spLocks noChangeArrowheads="1"/>
        </cdr:cNvSpPr>
      </cdr:nvSpPr>
      <cdr:spPr>
        <a:xfrm>
          <a:off x="7239000" y="2266950"/>
          <a:ext cx="3714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0.943</cdr:x>
      <cdr:y>0.7475</cdr:y>
    </cdr:from>
    <cdr:to>
      <cdr:x>1</cdr:x>
      <cdr:y>0.82475</cdr:y>
    </cdr:to>
    <cdr:sp>
      <cdr:nvSpPr>
        <cdr:cNvPr id="10" name="TextBox 12"/>
        <cdr:cNvSpPr txBox="1">
          <a:spLocks noChangeArrowheads="1"/>
        </cdr:cNvSpPr>
      </cdr:nvSpPr>
      <cdr:spPr>
        <a:xfrm>
          <a:off x="7172325" y="2057400"/>
          <a:ext cx="438150" cy="209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0.142</cdr:x>
      <cdr:y>0.72325</cdr:y>
    </cdr:from>
    <cdr:to>
      <cdr:x>0.22075</cdr:x>
      <cdr:y>0.788</cdr:y>
    </cdr:to>
    <cdr:sp>
      <cdr:nvSpPr>
        <cdr:cNvPr id="11" name="TextBox 13"/>
        <cdr:cNvSpPr txBox="1">
          <a:spLocks noChangeArrowheads="1"/>
        </cdr:cNvSpPr>
      </cdr:nvSpPr>
      <cdr:spPr>
        <a:xfrm>
          <a:off x="1076325" y="1990725"/>
          <a:ext cx="600075" cy="18097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0.8635</cdr:x>
      <cdr:y>0.025</cdr:y>
    </cdr:from>
    <cdr:to>
      <cdr:x>0.9985</cdr:x>
      <cdr:y>0.096</cdr:y>
    </cdr:to>
    <cdr:sp>
      <cdr:nvSpPr>
        <cdr:cNvPr id="12" name="TextBox 14"/>
        <cdr:cNvSpPr txBox="1">
          <a:spLocks noChangeArrowheads="1"/>
        </cdr:cNvSpPr>
      </cdr:nvSpPr>
      <cdr:spPr>
        <a:xfrm>
          <a:off x="6562725" y="6667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0.85075</cdr:x>
      <cdr:y>1</cdr:y>
    </cdr:from>
    <cdr:to>
      <cdr:x>0.86075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41032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0.85075</cdr:x>
      <cdr:y>0.01475</cdr:y>
    </cdr:from>
    <cdr:to>
      <cdr:x>0.9895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410325" y="38100"/>
          <a:ext cx="1047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</cdr:x>
      <cdr:y>0.72175</cdr:y>
    </cdr:from>
    <cdr:to>
      <cdr:x>0.9965</cdr:x>
      <cdr:y>0.788</cdr:y>
    </cdr:to>
    <cdr:sp>
      <cdr:nvSpPr>
        <cdr:cNvPr id="9" name="TextBox 10"/>
        <cdr:cNvSpPr txBox="1">
          <a:spLocks noChangeArrowheads="1"/>
        </cdr:cNvSpPr>
      </cdr:nvSpPr>
      <cdr:spPr>
        <a:xfrm>
          <a:off x="6962775" y="1943100"/>
          <a:ext cx="552450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0.923</cdr:x>
      <cdr:y>0.53025</cdr:y>
    </cdr:from>
    <cdr:to>
      <cdr:x>1</cdr:x>
      <cdr:y>0.57675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62775" y="14287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0.923</cdr:x>
      <cdr:y>0.59725</cdr:y>
    </cdr:from>
    <cdr:to>
      <cdr:x>0.9995</cdr:x>
      <cdr:y>0.64225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62775" y="1609725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0.923</cdr:x>
      <cdr:y>0.6595</cdr:y>
    </cdr:from>
    <cdr:to>
      <cdr:x>0.9965</cdr:x>
      <cdr:y>0.7045</cdr:y>
    </cdr:to>
    <cdr:sp>
      <cdr:nvSpPr>
        <cdr:cNvPr id="12" name="TextBox 14"/>
        <cdr:cNvSpPr txBox="1">
          <a:spLocks noChangeArrowheads="1"/>
        </cdr:cNvSpPr>
      </cdr:nvSpPr>
      <cdr:spPr>
        <a:xfrm>
          <a:off x="6962775" y="1771650"/>
          <a:ext cx="5524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0.12925</cdr:x>
      <cdr:y>0.621</cdr:y>
    </cdr:from>
    <cdr:to>
      <cdr:x>0.20075</cdr:x>
      <cdr:y>0.67925</cdr:y>
    </cdr:to>
    <cdr:sp>
      <cdr:nvSpPr>
        <cdr:cNvPr id="13" name="TextBox 15"/>
        <cdr:cNvSpPr txBox="1">
          <a:spLocks noChangeArrowheads="1"/>
        </cdr:cNvSpPr>
      </cdr:nvSpPr>
      <cdr:spPr>
        <a:xfrm>
          <a:off x="971550" y="1666875"/>
          <a:ext cx="542925" cy="1524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1</cdr:y>
    </cdr:from>
    <cdr:to>
      <cdr:x>0.87225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0.00725</cdr:y>
    </cdr:from>
    <cdr:to>
      <cdr:x>0.9955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391275" y="1905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0.91175</cdr:x>
      <cdr:y>0.74375</cdr:y>
    </cdr:from>
    <cdr:to>
      <cdr:x>0.995</cdr:x>
      <cdr:y>0.8095</cdr:y>
    </cdr:to>
    <cdr:sp>
      <cdr:nvSpPr>
        <cdr:cNvPr id="9" name="TextBox 9"/>
        <cdr:cNvSpPr txBox="1">
          <a:spLocks noChangeArrowheads="1"/>
        </cdr:cNvSpPr>
      </cdr:nvSpPr>
      <cdr:spPr>
        <a:xfrm>
          <a:off x="6858000" y="1990725"/>
          <a:ext cx="628650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0.91175</cdr:x>
      <cdr:y>0.5495</cdr:y>
    </cdr:from>
    <cdr:to>
      <cdr:x>0.98575</cdr:x>
      <cdr:y>0.62675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0" y="14668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0.91175</cdr:x>
      <cdr:y>0.62675</cdr:y>
    </cdr:from>
    <cdr:to>
      <cdr:x>1</cdr:x>
      <cdr:y>0.6805</cdr:y>
    </cdr:to>
    <cdr:sp>
      <cdr:nvSpPr>
        <cdr:cNvPr id="11" name="TextBox 12"/>
        <cdr:cNvSpPr txBox="1">
          <a:spLocks noChangeArrowheads="1"/>
        </cdr:cNvSpPr>
      </cdr:nvSpPr>
      <cdr:spPr>
        <a:xfrm>
          <a:off x="6858000" y="1676400"/>
          <a:ext cx="666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0.91175</cdr:x>
      <cdr:y>0.68125</cdr:y>
    </cdr:from>
    <cdr:to>
      <cdr:x>0.986</cdr:x>
      <cdr:y>0.74375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858000" y="1828800"/>
          <a:ext cx="5619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0.13925</cdr:x>
      <cdr:y>0.698</cdr:y>
    </cdr:from>
    <cdr:to>
      <cdr:x>0.224</cdr:x>
      <cdr:y>0.77575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047750" y="1866900"/>
          <a:ext cx="638175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0.80875</cdr:x>
      <cdr:y>1</cdr:y>
    </cdr:from>
    <cdr:to>
      <cdr:x>0.8845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0864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</cdr:x>
      <cdr:y>0.01075</cdr:y>
    </cdr:from>
    <cdr:to>
      <cdr:x>0.99875</cdr:x>
      <cdr:y>0.08075</cdr:y>
    </cdr:to>
    <cdr:sp>
      <cdr:nvSpPr>
        <cdr:cNvPr id="7" name="TextBox 8"/>
        <cdr:cNvSpPr txBox="1">
          <a:spLocks noChangeArrowheads="1"/>
        </cdr:cNvSpPr>
      </cdr:nvSpPr>
      <cdr:spPr>
        <a:xfrm>
          <a:off x="6448425" y="28575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0.9455</cdr:x>
      <cdr:y>0.56325</cdr:y>
    </cdr:from>
    <cdr:to>
      <cdr:x>1</cdr:x>
      <cdr:y>0.635</cdr:y>
    </cdr:to>
    <cdr:sp>
      <cdr:nvSpPr>
        <cdr:cNvPr id="8" name="TextBox 9"/>
        <cdr:cNvSpPr txBox="1">
          <a:spLocks noChangeArrowheads="1"/>
        </cdr:cNvSpPr>
      </cdr:nvSpPr>
      <cdr:spPr>
        <a:xfrm>
          <a:off x="7115175" y="1571625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0.9455</cdr:x>
      <cdr:y>0.62725</cdr:y>
    </cdr:from>
    <cdr:to>
      <cdr:x>0.99875</cdr:x>
      <cdr:y>0.67475</cdr:y>
    </cdr:to>
    <cdr:sp>
      <cdr:nvSpPr>
        <cdr:cNvPr id="9" name="TextBox 10"/>
        <cdr:cNvSpPr txBox="1">
          <a:spLocks noChangeArrowheads="1"/>
        </cdr:cNvSpPr>
      </cdr:nvSpPr>
      <cdr:spPr>
        <a:xfrm>
          <a:off x="7115175" y="1743075"/>
          <a:ext cx="400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0.9455</cdr:x>
      <cdr:y>0.695</cdr:y>
    </cdr:from>
    <cdr:to>
      <cdr:x>0.99875</cdr:x>
      <cdr:y>0.7625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115175" y="193357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0.95125</cdr:x>
      <cdr:y>0.7625</cdr:y>
    </cdr:from>
    <cdr:to>
      <cdr:x>1</cdr:x>
      <cdr:y>0.85625</cdr:y>
    </cdr:to>
    <cdr:sp>
      <cdr:nvSpPr>
        <cdr:cNvPr id="11" name="TextBox 13"/>
        <cdr:cNvSpPr txBox="1">
          <a:spLocks noChangeArrowheads="1"/>
        </cdr:cNvSpPr>
      </cdr:nvSpPr>
      <cdr:spPr>
        <a:xfrm>
          <a:off x="7162800" y="2124075"/>
          <a:ext cx="3714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0.136</cdr:x>
      <cdr:y>0.6045</cdr:y>
    </cdr:from>
    <cdr:to>
      <cdr:x>0.21875</cdr:x>
      <cdr:y>0.67725</cdr:y>
    </cdr:to>
    <cdr:sp>
      <cdr:nvSpPr>
        <cdr:cNvPr id="12" name="TextBox 14"/>
        <cdr:cNvSpPr txBox="1">
          <a:spLocks noChangeArrowheads="1"/>
        </cdr:cNvSpPr>
      </cdr:nvSpPr>
      <cdr:spPr>
        <a:xfrm>
          <a:off x="1019175" y="1685925"/>
          <a:ext cx="61912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05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0.811</cdr:x>
      <cdr:y>1</cdr:y>
    </cdr:from>
    <cdr:to>
      <cdr:x>0.8835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1626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0.00725</cdr:y>
    </cdr:from>
    <cdr:to>
      <cdr:x>1</cdr:x>
      <cdr:y>0.0795</cdr:y>
    </cdr:to>
    <cdr:sp>
      <cdr:nvSpPr>
        <cdr:cNvPr id="8" name="TextBox 9"/>
        <cdr:cNvSpPr txBox="1">
          <a:spLocks noChangeArrowheads="1"/>
        </cdr:cNvSpPr>
      </cdr:nvSpPr>
      <cdr:spPr>
        <a:xfrm>
          <a:off x="6477000" y="19050"/>
          <a:ext cx="1133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</cdr:x>
      <cdr:y>0.4925</cdr:y>
    </cdr:from>
    <cdr:to>
      <cdr:x>0.97225</cdr:x>
      <cdr:y>0.554</cdr:y>
    </cdr:to>
    <cdr:sp>
      <cdr:nvSpPr>
        <cdr:cNvPr id="9" name="TextBox 10"/>
        <cdr:cNvSpPr txBox="1">
          <a:spLocks noChangeArrowheads="1"/>
        </cdr:cNvSpPr>
      </cdr:nvSpPr>
      <cdr:spPr>
        <a:xfrm>
          <a:off x="6886575" y="1333500"/>
          <a:ext cx="504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0.9165</cdr:x>
      <cdr:y>0.53625</cdr:y>
    </cdr:from>
    <cdr:to>
      <cdr:x>0.984</cdr:x>
      <cdr:y>0.6235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72300" y="1447800"/>
          <a:ext cx="514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0.9165</cdr:x>
      <cdr:y>0.605</cdr:y>
    </cdr:from>
    <cdr:to>
      <cdr:x>0.995</cdr:x>
      <cdr:y>0.667</cdr:y>
    </cdr:to>
    <cdr:sp>
      <cdr:nvSpPr>
        <cdr:cNvPr id="11" name="TextBox 12"/>
        <cdr:cNvSpPr txBox="1">
          <a:spLocks noChangeArrowheads="1"/>
        </cdr:cNvSpPr>
      </cdr:nvSpPr>
      <cdr:spPr>
        <a:xfrm>
          <a:off x="6972300" y="1638300"/>
          <a:ext cx="600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0.9165</cdr:x>
      <cdr:y>0.42725</cdr:y>
    </cdr:from>
    <cdr:to>
      <cdr:x>0.995</cdr:x>
      <cdr:y>0.4925</cdr:y>
    </cdr:to>
    <cdr:sp>
      <cdr:nvSpPr>
        <cdr:cNvPr id="12" name="TextBox 14"/>
        <cdr:cNvSpPr txBox="1">
          <a:spLocks noChangeArrowheads="1"/>
        </cdr:cNvSpPr>
      </cdr:nvSpPr>
      <cdr:spPr>
        <a:xfrm>
          <a:off x="6972300" y="1152525"/>
          <a:ext cx="6000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0.12925</cdr:x>
      <cdr:y>0.554</cdr:y>
    </cdr:from>
    <cdr:to>
      <cdr:x>0.2055</cdr:x>
      <cdr:y>0.605</cdr:y>
    </cdr:to>
    <cdr:sp>
      <cdr:nvSpPr>
        <cdr:cNvPr id="13" name="TextBox 15"/>
        <cdr:cNvSpPr txBox="1">
          <a:spLocks noChangeArrowheads="1"/>
        </cdr:cNvSpPr>
      </cdr:nvSpPr>
      <cdr:spPr>
        <a:xfrm>
          <a:off x="981075" y="1495425"/>
          <a:ext cx="581025" cy="1428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0.822</cdr:x>
      <cdr:y>1</cdr:y>
    </cdr:from>
    <cdr:to>
      <cdr:x>0.89475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23887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0.55575</cdr:y>
    </cdr:from>
    <cdr:to>
      <cdr:x>0.991</cdr:x>
      <cdr:y>0.621</cdr:y>
    </cdr:to>
    <cdr:sp>
      <cdr:nvSpPr>
        <cdr:cNvPr id="8" name="TextBox 10"/>
        <cdr:cNvSpPr txBox="1">
          <a:spLocks noChangeArrowheads="1"/>
        </cdr:cNvSpPr>
      </cdr:nvSpPr>
      <cdr:spPr>
        <a:xfrm>
          <a:off x="7019925" y="1504950"/>
          <a:ext cx="50482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0.925</cdr:x>
      <cdr:y>0.4365</cdr:y>
    </cdr:from>
    <cdr:to>
      <cdr:x>0.99875</cdr:x>
      <cdr:y>0.50525</cdr:y>
    </cdr:to>
    <cdr:sp>
      <cdr:nvSpPr>
        <cdr:cNvPr id="9" name="TextBox 15"/>
        <cdr:cNvSpPr txBox="1">
          <a:spLocks noChangeArrowheads="1"/>
        </cdr:cNvSpPr>
      </cdr:nvSpPr>
      <cdr:spPr>
        <a:xfrm>
          <a:off x="7019925" y="118110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0.925</cdr:x>
      <cdr:y>0.50525</cdr:y>
    </cdr:from>
    <cdr:to>
      <cdr:x>0.99875</cdr:x>
      <cdr:y>0.55575</cdr:y>
    </cdr:to>
    <cdr:sp>
      <cdr:nvSpPr>
        <cdr:cNvPr id="10" name="TextBox 17"/>
        <cdr:cNvSpPr txBox="1">
          <a:spLocks noChangeArrowheads="1"/>
        </cdr:cNvSpPr>
      </cdr:nvSpPr>
      <cdr:spPr>
        <a:xfrm>
          <a:off x="7019925" y="1371600"/>
          <a:ext cx="5619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0.925</cdr:x>
      <cdr:y>0.58875</cdr:y>
    </cdr:from>
    <cdr:to>
      <cdr:x>0.99875</cdr:x>
      <cdr:y>0.6645</cdr:y>
    </cdr:to>
    <cdr:sp>
      <cdr:nvSpPr>
        <cdr:cNvPr id="11" name="TextBox 18"/>
        <cdr:cNvSpPr txBox="1">
          <a:spLocks noChangeArrowheads="1"/>
        </cdr:cNvSpPr>
      </cdr:nvSpPr>
      <cdr:spPr>
        <a:xfrm>
          <a:off x="7019925" y="1600200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0.84275</cdr:x>
      <cdr:y>0.01775</cdr:y>
    </cdr:from>
    <cdr:to>
      <cdr:x>1</cdr:x>
      <cdr:y>0.09725</cdr:y>
    </cdr:to>
    <cdr:sp>
      <cdr:nvSpPr>
        <cdr:cNvPr id="12" name="TextBox 19"/>
        <cdr:cNvSpPr txBox="1">
          <a:spLocks noChangeArrowheads="1"/>
        </cdr:cNvSpPr>
      </cdr:nvSpPr>
      <cdr:spPr>
        <a:xfrm>
          <a:off x="6391275" y="4762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0.13175</cdr:x>
      <cdr:y>0.53975</cdr:y>
    </cdr:from>
    <cdr:to>
      <cdr:x>0.20175</cdr:x>
      <cdr:y>0.621</cdr:y>
    </cdr:to>
    <cdr:sp>
      <cdr:nvSpPr>
        <cdr:cNvPr id="13" name="TextBox 20"/>
        <cdr:cNvSpPr txBox="1">
          <a:spLocks noChangeArrowheads="1"/>
        </cdr:cNvSpPr>
      </cdr:nvSpPr>
      <cdr:spPr>
        <a:xfrm>
          <a:off x="1000125" y="1466850"/>
          <a:ext cx="53340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90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0.998</cdr:y>
    </cdr:from>
    <cdr:to>
      <cdr:x>0.849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381750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0.5385</cdr:y>
    </cdr:from>
    <cdr:to>
      <cdr:x>1</cdr:x>
      <cdr:y>0.60325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1504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0.98575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7527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0.942</cdr:x>
      <cdr:y>0.289</cdr:y>
    </cdr:from>
    <cdr:to>
      <cdr:x>0.9995</cdr:x>
      <cdr:y>0.3595</cdr:y>
    </cdr:to>
    <cdr:sp>
      <cdr:nvSpPr>
        <cdr:cNvPr id="8" name="TextBox 11"/>
        <cdr:cNvSpPr txBox="1">
          <a:spLocks noChangeArrowheads="1"/>
        </cdr:cNvSpPr>
      </cdr:nvSpPr>
      <cdr:spPr>
        <a:xfrm>
          <a:off x="7162800" y="800100"/>
          <a:ext cx="438150" cy="200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0.942</cdr:x>
      <cdr:y>0.2095</cdr:y>
    </cdr:from>
    <cdr:to>
      <cdr:x>0.99825</cdr:x>
      <cdr:y>0.289</cdr:y>
    </cdr:to>
    <cdr:sp>
      <cdr:nvSpPr>
        <cdr:cNvPr id="9" name="TextBox 15"/>
        <cdr:cNvSpPr txBox="1">
          <a:spLocks noChangeArrowheads="1"/>
        </cdr:cNvSpPr>
      </cdr:nvSpPr>
      <cdr:spPr>
        <a:xfrm>
          <a:off x="7162800" y="581025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0.93425</cdr:x>
      <cdr:y>0.3595</cdr:y>
    </cdr:from>
    <cdr:to>
      <cdr:x>0.99825</cdr:x>
      <cdr:y>0.439</cdr:y>
    </cdr:to>
    <cdr:sp>
      <cdr:nvSpPr>
        <cdr:cNvPr id="10" name="TextBox 16"/>
        <cdr:cNvSpPr txBox="1">
          <a:spLocks noChangeArrowheads="1"/>
        </cdr:cNvSpPr>
      </cdr:nvSpPr>
      <cdr:spPr>
        <a:xfrm>
          <a:off x="7105650" y="10001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0.942</cdr:x>
      <cdr:y>0.46875</cdr:y>
    </cdr:from>
    <cdr:to>
      <cdr:x>0.9995</cdr:x>
      <cdr:y>0.53625</cdr:y>
    </cdr:to>
    <cdr:sp>
      <cdr:nvSpPr>
        <cdr:cNvPr id="11" name="TextBox 18"/>
        <cdr:cNvSpPr txBox="1">
          <a:spLocks noChangeArrowheads="1"/>
        </cdr:cNvSpPr>
      </cdr:nvSpPr>
      <cdr:spPr>
        <a:xfrm>
          <a:off x="7162800" y="13049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0.8665</cdr:x>
      <cdr:y>0</cdr:y>
    </cdr:from>
    <cdr:to>
      <cdr:x>1</cdr:x>
      <cdr:y>0.077</cdr:y>
    </cdr:to>
    <cdr:sp>
      <cdr:nvSpPr>
        <cdr:cNvPr id="12" name="TextBox 19"/>
        <cdr:cNvSpPr txBox="1">
          <a:spLocks noChangeArrowheads="1"/>
        </cdr:cNvSpPr>
      </cdr:nvSpPr>
      <cdr:spPr>
        <a:xfrm>
          <a:off x="6591300" y="0"/>
          <a:ext cx="1019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0.14025</cdr:x>
      <cdr:y>0.45675</cdr:y>
    </cdr:from>
    <cdr:to>
      <cdr:x>0.22225</cdr:x>
      <cdr:y>0.541</cdr:y>
    </cdr:to>
    <cdr:sp>
      <cdr:nvSpPr>
        <cdr:cNvPr id="13" name="TextBox 20"/>
        <cdr:cNvSpPr txBox="1">
          <a:spLocks noChangeArrowheads="1"/>
        </cdr:cNvSpPr>
      </cdr:nvSpPr>
      <cdr:spPr>
        <a:xfrm>
          <a:off x="1066800" y="1276350"/>
          <a:ext cx="6286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0.2445</cdr:y>
    </cdr:from>
    <cdr:to>
      <cdr:x>0.86775</cdr:x>
      <cdr:y>0.30925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0" y="6762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0.77475</cdr:y>
    </cdr:from>
    <cdr:to>
      <cdr:x>1</cdr:x>
      <cdr:y>0.836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16217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0.99175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771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0.00325</cdr:y>
    </cdr:from>
    <cdr:to>
      <cdr:x>0.99375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134100" y="0"/>
          <a:ext cx="1371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0.92875</cdr:x>
      <cdr:y>0.46475</cdr:y>
    </cdr:from>
    <cdr:to>
      <cdr:x>1</cdr:x>
      <cdr:y>0.533</cdr:y>
    </cdr:to>
    <cdr:sp>
      <cdr:nvSpPr>
        <cdr:cNvPr id="9" name="TextBox 9"/>
        <cdr:cNvSpPr txBox="1">
          <a:spLocks noChangeArrowheads="1"/>
        </cdr:cNvSpPr>
      </cdr:nvSpPr>
      <cdr:spPr>
        <a:xfrm>
          <a:off x="7010400" y="1295400"/>
          <a:ext cx="542925" cy="1905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0.92875</cdr:x>
      <cdr:y>0.4125</cdr:y>
    </cdr:from>
    <cdr:to>
      <cdr:x>1</cdr:x>
      <cdr:y>0.463</cdr:y>
    </cdr:to>
    <cdr:sp>
      <cdr:nvSpPr>
        <cdr:cNvPr id="10" name="TextBox 10"/>
        <cdr:cNvSpPr txBox="1">
          <a:spLocks noChangeArrowheads="1"/>
        </cdr:cNvSpPr>
      </cdr:nvSpPr>
      <cdr:spPr>
        <a:xfrm>
          <a:off x="7010400" y="1152525"/>
          <a:ext cx="5429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0.92875</cdr:x>
      <cdr:y>0.5505</cdr:y>
    </cdr:from>
    <cdr:to>
      <cdr:x>1</cdr:x>
      <cdr:y>0.59975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10400" y="1533525"/>
          <a:ext cx="5429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0.92875</cdr:x>
      <cdr:y>0.62125</cdr:y>
    </cdr:from>
    <cdr:to>
      <cdr:x>1</cdr:x>
      <cdr:y>0.69125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7010400" y="1733550"/>
          <a:ext cx="542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0.13175</cdr:x>
      <cdr:y>0.48725</cdr:y>
    </cdr:from>
    <cdr:to>
      <cdr:x>0.21225</cdr:x>
      <cdr:y>0.5505</cdr:y>
    </cdr:to>
    <cdr:sp>
      <cdr:nvSpPr>
        <cdr:cNvPr id="13" name="TextBox 14"/>
        <cdr:cNvSpPr txBox="1">
          <a:spLocks noChangeArrowheads="1"/>
        </cdr:cNvSpPr>
      </cdr:nvSpPr>
      <cdr:spPr>
        <a:xfrm>
          <a:off x="990600" y="1362075"/>
          <a:ext cx="60960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1</cdr:y>
    </cdr:from>
    <cdr:to>
      <cdr:x>0.87025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496050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0.84725</cdr:x>
      <cdr:y>0.01125</cdr:y>
    </cdr:from>
    <cdr:to>
      <cdr:x>0.99325</cdr:x>
      <cdr:y>0.0905</cdr:y>
    </cdr:to>
    <cdr:sp>
      <cdr:nvSpPr>
        <cdr:cNvPr id="7" name="TextBox 7"/>
        <cdr:cNvSpPr txBox="1">
          <a:spLocks noChangeArrowheads="1"/>
        </cdr:cNvSpPr>
      </cdr:nvSpPr>
      <cdr:spPr>
        <a:xfrm>
          <a:off x="6391275" y="28575"/>
          <a:ext cx="1104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0.91825</cdr:x>
      <cdr:y>0.47375</cdr:y>
    </cdr:from>
    <cdr:to>
      <cdr:x>0.9935</cdr:x>
      <cdr:y>0.54825</cdr:y>
    </cdr:to>
    <cdr:sp>
      <cdr:nvSpPr>
        <cdr:cNvPr id="8" name="TextBox 8"/>
        <cdr:cNvSpPr txBox="1">
          <a:spLocks noChangeArrowheads="1"/>
        </cdr:cNvSpPr>
      </cdr:nvSpPr>
      <cdr:spPr>
        <a:xfrm>
          <a:off x="6934200" y="1257300"/>
          <a:ext cx="571500" cy="200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0.91825</cdr:x>
      <cdr:y>0.522</cdr:y>
    </cdr:from>
    <cdr:to>
      <cdr:x>0.9935</cdr:x>
      <cdr:y>0.59975</cdr:y>
    </cdr:to>
    <cdr:sp>
      <cdr:nvSpPr>
        <cdr:cNvPr id="9" name="TextBox 9"/>
        <cdr:cNvSpPr txBox="1">
          <a:spLocks noChangeArrowheads="1"/>
        </cdr:cNvSpPr>
      </cdr:nvSpPr>
      <cdr:spPr>
        <a:xfrm>
          <a:off x="6934200" y="1381125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0.91825</cdr:x>
      <cdr:y>0.5775</cdr:y>
    </cdr:from>
    <cdr:to>
      <cdr:x>0.9935</cdr:x>
      <cdr:y>0.667</cdr:y>
    </cdr:to>
    <cdr:sp>
      <cdr:nvSpPr>
        <cdr:cNvPr id="10" name="TextBox 10"/>
        <cdr:cNvSpPr txBox="1">
          <a:spLocks noChangeArrowheads="1"/>
        </cdr:cNvSpPr>
      </cdr:nvSpPr>
      <cdr:spPr>
        <a:xfrm>
          <a:off x="6934200" y="1533525"/>
          <a:ext cx="5715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0.91825</cdr:x>
      <cdr:y>0.64475</cdr:y>
    </cdr:from>
    <cdr:to>
      <cdr:x>0.9935</cdr:x>
      <cdr:y>0.69625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34200" y="1704975"/>
          <a:ext cx="5715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0.13575</cdr:x>
      <cdr:y>0.47525</cdr:y>
    </cdr:from>
    <cdr:to>
      <cdr:x>0.219</cdr:x>
      <cdr:y>0.579</cdr:y>
    </cdr:to>
    <cdr:sp>
      <cdr:nvSpPr>
        <cdr:cNvPr id="12" name="TextBox 13"/>
        <cdr:cNvSpPr txBox="1">
          <a:spLocks noChangeArrowheads="1"/>
        </cdr:cNvSpPr>
      </cdr:nvSpPr>
      <cdr:spPr>
        <a:xfrm>
          <a:off x="1019175" y="1257300"/>
          <a:ext cx="62865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</cdr:x>
      <cdr:y>0.57925</cdr:y>
    </cdr:from>
    <cdr:to>
      <cdr:x>0.843</cdr:x>
      <cdr:y>0.6435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1628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0.63925</cdr:y>
    </cdr:from>
    <cdr:to>
      <cdr:x>1</cdr:x>
      <cdr:y>0.7035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18002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0.98675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0.32725</cdr:y>
    </cdr:from>
    <cdr:to>
      <cdr:x>1</cdr:x>
      <cdr:y>0.39325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914400"/>
          <a:ext cx="438150" cy="1905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0.8535</cdr:x>
      <cdr:y>0</cdr:y>
    </cdr:from>
    <cdr:to>
      <cdr:x>0.9985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448425" y="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0.9415</cdr:x>
      <cdr:y>0.2425</cdr:y>
    </cdr:from>
    <cdr:to>
      <cdr:x>0.999</cdr:x>
      <cdr:y>0.3075</cdr:y>
    </cdr:to>
    <cdr:sp>
      <cdr:nvSpPr>
        <cdr:cNvPr id="9" name="TextBox 9"/>
        <cdr:cNvSpPr txBox="1">
          <a:spLocks noChangeArrowheads="1"/>
        </cdr:cNvSpPr>
      </cdr:nvSpPr>
      <cdr:spPr>
        <a:xfrm>
          <a:off x="7115175" y="67627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0.9355</cdr:x>
      <cdr:y>0.39325</cdr:y>
    </cdr:from>
    <cdr:to>
      <cdr:x>1</cdr:x>
      <cdr:y>0.461</cdr:y>
    </cdr:to>
    <cdr:sp>
      <cdr:nvSpPr>
        <cdr:cNvPr id="10" name="TextBox 10"/>
        <cdr:cNvSpPr txBox="1">
          <a:spLocks noChangeArrowheads="1"/>
        </cdr:cNvSpPr>
      </cdr:nvSpPr>
      <cdr:spPr>
        <a:xfrm>
          <a:off x="7067550" y="110490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0.9415</cdr:x>
      <cdr:y>0.461</cdr:y>
    </cdr:from>
    <cdr:to>
      <cdr:x>1</cdr:x>
      <cdr:y>0.528</cdr:y>
    </cdr:to>
    <cdr:sp>
      <cdr:nvSpPr>
        <cdr:cNvPr id="11" name="TextBox 11"/>
        <cdr:cNvSpPr txBox="1">
          <a:spLocks noChangeArrowheads="1"/>
        </cdr:cNvSpPr>
      </cdr:nvSpPr>
      <cdr:spPr>
        <a:xfrm>
          <a:off x="7115175" y="1295400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0.12825</cdr:x>
      <cdr:y>0.461</cdr:y>
    </cdr:from>
    <cdr:to>
      <cdr:x>0.22475</cdr:x>
      <cdr:y>0.551</cdr:y>
    </cdr:to>
    <cdr:sp>
      <cdr:nvSpPr>
        <cdr:cNvPr id="12" name="TextBox 13"/>
        <cdr:cNvSpPr txBox="1">
          <a:spLocks noChangeArrowheads="1"/>
        </cdr:cNvSpPr>
      </cdr:nvSpPr>
      <cdr:spPr>
        <a:xfrm>
          <a:off x="962025" y="1295400"/>
          <a:ext cx="73342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0.83625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248400" y="190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0.92525</cdr:x>
      <cdr:y>0.484</cdr:y>
    </cdr:from>
    <cdr:to>
      <cdr:x>0.996</cdr:x>
      <cdr:y>0.56725</cdr:y>
    </cdr:to>
    <cdr:sp>
      <cdr:nvSpPr>
        <cdr:cNvPr id="2" name="TextBox 4"/>
        <cdr:cNvSpPr txBox="1">
          <a:spLocks noChangeArrowheads="1"/>
        </cdr:cNvSpPr>
      </cdr:nvSpPr>
      <cdr:spPr>
        <a:xfrm>
          <a:off x="6915150" y="1381125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0.9315</cdr:x>
      <cdr:y>0.61325</cdr:y>
    </cdr:from>
    <cdr:to>
      <cdr:x>0.9995</cdr:x>
      <cdr:y>0.695</cdr:y>
    </cdr:to>
    <cdr:sp>
      <cdr:nvSpPr>
        <cdr:cNvPr id="3" name="TextBox 5"/>
        <cdr:cNvSpPr txBox="1">
          <a:spLocks noChangeArrowheads="1"/>
        </cdr:cNvSpPr>
      </cdr:nvSpPr>
      <cdr:spPr>
        <a:xfrm>
          <a:off x="6962775" y="1743075"/>
          <a:ext cx="504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0.9315</cdr:x>
      <cdr:y>0.6755</cdr:y>
    </cdr:from>
    <cdr:to>
      <cdr:x>0.9975</cdr:x>
      <cdr:y>0.7465</cdr:y>
    </cdr:to>
    <cdr:sp>
      <cdr:nvSpPr>
        <cdr:cNvPr id="4" name="TextBox 7"/>
        <cdr:cNvSpPr txBox="1">
          <a:spLocks noChangeArrowheads="1"/>
        </cdr:cNvSpPr>
      </cdr:nvSpPr>
      <cdr:spPr>
        <a:xfrm>
          <a:off x="6962775" y="1924050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0.9315</cdr:x>
      <cdr:y>0.54625</cdr:y>
    </cdr:from>
    <cdr:to>
      <cdr:x>0.9975</cdr:x>
      <cdr:y>0.61175</cdr:y>
    </cdr:to>
    <cdr:sp>
      <cdr:nvSpPr>
        <cdr:cNvPr id="5" name="TextBox 8"/>
        <cdr:cNvSpPr txBox="1">
          <a:spLocks noChangeArrowheads="1"/>
        </cdr:cNvSpPr>
      </cdr:nvSpPr>
      <cdr:spPr>
        <a:xfrm>
          <a:off x="6962775" y="1552575"/>
          <a:ext cx="495300" cy="190500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0.1415</cdr:x>
      <cdr:y>0.568</cdr:y>
    </cdr:from>
    <cdr:to>
      <cdr:x>0.2285</cdr:x>
      <cdr:y>0.6665</cdr:y>
    </cdr:to>
    <cdr:sp>
      <cdr:nvSpPr>
        <cdr:cNvPr id="6" name="TextBox 9"/>
        <cdr:cNvSpPr txBox="1">
          <a:spLocks noChangeArrowheads="1"/>
        </cdr:cNvSpPr>
      </cdr:nvSpPr>
      <cdr:spPr>
        <a:xfrm>
          <a:off x="1057275" y="1619250"/>
          <a:ext cx="647700" cy="2857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</cdr:y>
    </cdr:from>
    <cdr:to>
      <cdr:x>1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52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0.9135</cdr:x>
      <cdr:y>0.48275</cdr:y>
    </cdr:from>
    <cdr:to>
      <cdr:x>0.99825</cdr:x>
      <cdr:y>0.574</cdr:y>
    </cdr:to>
    <cdr:sp>
      <cdr:nvSpPr>
        <cdr:cNvPr id="2" name="TextBox 2"/>
        <cdr:cNvSpPr txBox="1">
          <a:spLocks noChangeArrowheads="1"/>
        </cdr:cNvSpPr>
      </cdr:nvSpPr>
      <cdr:spPr>
        <a:xfrm>
          <a:off x="6810375" y="1352550"/>
          <a:ext cx="628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0.9265</cdr:x>
      <cdr:y>0.6855</cdr:y>
    </cdr:from>
    <cdr:to>
      <cdr:x>1</cdr:x>
      <cdr:y>0.7685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192405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0.9135</cdr:x>
      <cdr:y>0.7905</cdr:y>
    </cdr:from>
    <cdr:to>
      <cdr:x>0.98925</cdr:x>
      <cdr:y>0.85325</cdr:y>
    </cdr:to>
    <cdr:sp>
      <cdr:nvSpPr>
        <cdr:cNvPr id="4" name="TextBox 5"/>
        <cdr:cNvSpPr txBox="1">
          <a:spLocks noChangeArrowheads="1"/>
        </cdr:cNvSpPr>
      </cdr:nvSpPr>
      <cdr:spPr>
        <a:xfrm>
          <a:off x="6810375" y="221932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0.9265</cdr:x>
      <cdr:y>0.59425</cdr:y>
    </cdr:from>
    <cdr:to>
      <cdr:x>1</cdr:x>
      <cdr:y>0.6855</cdr:y>
    </cdr:to>
    <cdr:sp>
      <cdr:nvSpPr>
        <cdr:cNvPr id="5" name="TextBox 6"/>
        <cdr:cNvSpPr txBox="1">
          <a:spLocks noChangeArrowheads="1"/>
        </cdr:cNvSpPr>
      </cdr:nvSpPr>
      <cdr:spPr>
        <a:xfrm>
          <a:off x="6905625" y="1666875"/>
          <a:ext cx="55245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0.1295</cdr:x>
      <cdr:y>0.60475</cdr:y>
    </cdr:from>
    <cdr:to>
      <cdr:x>0.2315</cdr:x>
      <cdr:y>0.7075</cdr:y>
    </cdr:to>
    <cdr:sp>
      <cdr:nvSpPr>
        <cdr:cNvPr id="6" name="TextBox 7"/>
        <cdr:cNvSpPr txBox="1">
          <a:spLocks noChangeArrowheads="1"/>
        </cdr:cNvSpPr>
      </cdr:nvSpPr>
      <cdr:spPr>
        <a:xfrm>
          <a:off x="962025" y="1695450"/>
          <a:ext cx="762000" cy="2857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0.00325</cdr:y>
    </cdr:from>
    <cdr:to>
      <cdr:x>1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6515100" y="0"/>
          <a:ext cx="952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0.94725</cdr:x>
      <cdr:y>0.414</cdr:y>
    </cdr:from>
    <cdr:to>
      <cdr:x>1</cdr:x>
      <cdr:y>0.52675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133475"/>
          <a:ext cx="390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0.9125</cdr:x>
      <cdr:y>0.56425</cdr:y>
    </cdr:from>
    <cdr:to>
      <cdr:x>0.99975</cdr:x>
      <cdr:y>0.6605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1552575"/>
          <a:ext cx="647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平成17・19年</a:t>
          </a:r>
        </a:p>
      </cdr:txBody>
    </cdr:sp>
  </cdr:relSizeAnchor>
  <cdr:relSizeAnchor xmlns:cdr="http://schemas.openxmlformats.org/drawingml/2006/chartDrawing">
    <cdr:from>
      <cdr:x>0.93375</cdr:x>
      <cdr:y>0.66125</cdr:y>
    </cdr:from>
    <cdr:to>
      <cdr:x>1</cdr:x>
      <cdr:y>0.722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819275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0.1305</cdr:x>
      <cdr:y>0.56425</cdr:y>
    </cdr:from>
    <cdr:to>
      <cdr:x>0.2185</cdr:x>
      <cdr:y>0.65525</cdr:y>
    </cdr:to>
    <cdr:sp>
      <cdr:nvSpPr>
        <cdr:cNvPr id="5" name="TextBox 7"/>
        <cdr:cNvSpPr txBox="1">
          <a:spLocks noChangeArrowheads="1"/>
        </cdr:cNvSpPr>
      </cdr:nvSpPr>
      <cdr:spPr>
        <a:xfrm>
          <a:off x="971550" y="1552575"/>
          <a:ext cx="657225" cy="24765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620000"/>
        <a:ext cx="7467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3" customWidth="1"/>
    <col min="2" max="2" width="7.25390625" style="320" customWidth="1"/>
    <col min="3" max="3" width="9.625" style="279" customWidth="1"/>
    <col min="4" max="4" width="9.00390625" style="273" customWidth="1"/>
    <col min="5" max="5" width="20.00390625" style="273" bestFit="1" customWidth="1"/>
    <col min="6" max="6" width="18.625" style="273" customWidth="1"/>
    <col min="7" max="7" width="7.75390625" style="273" customWidth="1"/>
    <col min="8" max="8" width="2.375" style="273" customWidth="1"/>
    <col min="9" max="9" width="7.75390625" style="273" customWidth="1"/>
    <col min="10" max="16384" width="9.00390625" style="273" customWidth="1"/>
  </cols>
  <sheetData>
    <row r="1" spans="1:8" ht="21" customHeight="1">
      <c r="A1" s="269"/>
      <c r="B1" s="299"/>
      <c r="C1" s="271"/>
      <c r="D1" s="270"/>
      <c r="E1" s="270"/>
      <c r="F1" s="270"/>
      <c r="G1" s="270"/>
      <c r="H1" s="272"/>
    </row>
    <row r="2" spans="1:8" ht="24">
      <c r="A2" s="438" t="s">
        <v>150</v>
      </c>
      <c r="B2" s="439"/>
      <c r="C2" s="439"/>
      <c r="D2" s="439"/>
      <c r="E2" s="439"/>
      <c r="F2" s="439"/>
      <c r="G2" s="439"/>
      <c r="H2" s="440"/>
    </row>
    <row r="3" spans="1:8" ht="30" customHeight="1">
      <c r="A3" s="441" t="s">
        <v>231</v>
      </c>
      <c r="B3" s="439"/>
      <c r="C3" s="439"/>
      <c r="D3" s="439"/>
      <c r="E3" s="439"/>
      <c r="F3" s="439"/>
      <c r="G3" s="439"/>
      <c r="H3" s="440"/>
    </row>
    <row r="4" spans="1:8" ht="17.25">
      <c r="A4" s="155"/>
      <c r="B4" s="300"/>
      <c r="C4" s="275"/>
      <c r="D4" s="42"/>
      <c r="E4" s="42"/>
      <c r="F4" s="42"/>
      <c r="G4" s="42"/>
      <c r="H4" s="276"/>
    </row>
    <row r="5" spans="1:8" ht="17.25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27"/>
      <c r="B6" s="329" t="s">
        <v>165</v>
      </c>
      <c r="C6" s="328"/>
      <c r="D6" s="330" t="s">
        <v>166</v>
      </c>
      <c r="E6" s="330"/>
      <c r="F6" s="274"/>
      <c r="G6" s="274"/>
      <c r="H6" s="276"/>
    </row>
    <row r="7" spans="1:8" s="284" customFormat="1" ht="16.5" customHeight="1">
      <c r="A7" s="280"/>
      <c r="B7" s="301">
        <v>1</v>
      </c>
      <c r="C7" s="291"/>
      <c r="D7" s="274" t="s">
        <v>146</v>
      </c>
      <c r="E7" s="274"/>
      <c r="F7" s="274"/>
      <c r="G7" s="282"/>
      <c r="H7" s="283"/>
    </row>
    <row r="8" spans="1:8" s="284" customFormat="1" ht="16.5" customHeight="1">
      <c r="A8" s="280"/>
      <c r="B8" s="302"/>
      <c r="C8" s="291"/>
      <c r="D8" s="274"/>
      <c r="E8" s="274"/>
      <c r="F8" s="274"/>
      <c r="G8" s="274"/>
      <c r="H8" s="283"/>
    </row>
    <row r="9" spans="1:8" s="284" customFormat="1" ht="16.5" customHeight="1">
      <c r="A9" s="280"/>
      <c r="B9" s="303">
        <v>2</v>
      </c>
      <c r="C9" s="291"/>
      <c r="D9" s="274" t="s">
        <v>147</v>
      </c>
      <c r="E9" s="274"/>
      <c r="F9" s="274"/>
      <c r="G9" s="282"/>
      <c r="H9" s="283"/>
    </row>
    <row r="10" spans="1:8" s="284" customFormat="1" ht="16.5" customHeight="1">
      <c r="A10" s="280"/>
      <c r="B10" s="302"/>
      <c r="C10" s="291"/>
      <c r="D10" s="274"/>
      <c r="E10" s="274"/>
      <c r="F10" s="274"/>
      <c r="G10" s="274"/>
      <c r="H10" s="283"/>
    </row>
    <row r="11" spans="1:8" s="284" customFormat="1" ht="16.5" customHeight="1">
      <c r="A11" s="280"/>
      <c r="B11" s="304">
        <v>3</v>
      </c>
      <c r="C11" s="291"/>
      <c r="D11" s="274" t="s">
        <v>148</v>
      </c>
      <c r="E11" s="274"/>
      <c r="F11" s="274"/>
      <c r="G11" s="282"/>
      <c r="H11" s="283"/>
    </row>
    <row r="12" spans="1:8" s="284" customFormat="1" ht="16.5" customHeight="1">
      <c r="A12" s="280"/>
      <c r="B12" s="302"/>
      <c r="C12" s="291"/>
      <c r="D12" s="274"/>
      <c r="E12" s="274"/>
      <c r="F12" s="274"/>
      <c r="G12" s="274"/>
      <c r="H12" s="283"/>
    </row>
    <row r="13" spans="1:8" s="284" customFormat="1" ht="16.5" customHeight="1">
      <c r="A13" s="280"/>
      <c r="B13" s="305">
        <v>4</v>
      </c>
      <c r="C13" s="291"/>
      <c r="D13" s="274" t="s">
        <v>149</v>
      </c>
      <c r="E13" s="274"/>
      <c r="F13" s="274"/>
      <c r="G13" s="282"/>
      <c r="H13" s="283"/>
    </row>
    <row r="14" spans="1:8" s="284" customFormat="1" ht="16.5" customHeight="1">
      <c r="A14" s="280"/>
      <c r="B14" s="302" t="s">
        <v>88</v>
      </c>
      <c r="C14" s="291"/>
      <c r="D14" s="274"/>
      <c r="E14" s="274"/>
      <c r="F14" s="274"/>
      <c r="G14" s="274"/>
      <c r="H14" s="283"/>
    </row>
    <row r="15" spans="1:8" s="284" customFormat="1" ht="16.5" customHeight="1">
      <c r="A15" s="280"/>
      <c r="B15" s="306">
        <v>5</v>
      </c>
      <c r="C15" s="295"/>
      <c r="D15" s="274" t="s">
        <v>152</v>
      </c>
      <c r="E15" s="274"/>
      <c r="F15" s="274"/>
      <c r="G15" s="282"/>
      <c r="H15" s="283"/>
    </row>
    <row r="16" spans="1:8" s="284" customFormat="1" ht="16.5" customHeight="1">
      <c r="A16" s="280"/>
      <c r="B16" s="302"/>
      <c r="C16" s="291"/>
      <c r="D16" s="274"/>
      <c r="E16" s="274"/>
      <c r="F16" s="274"/>
      <c r="G16" s="274"/>
      <c r="H16" s="283"/>
    </row>
    <row r="17" spans="1:8" s="284" customFormat="1" ht="16.5" customHeight="1">
      <c r="A17" s="280"/>
      <c r="B17" s="307">
        <v>6</v>
      </c>
      <c r="C17" s="291"/>
      <c r="D17" s="274" t="s">
        <v>153</v>
      </c>
      <c r="E17" s="274"/>
      <c r="F17" s="274"/>
      <c r="G17" s="274"/>
      <c r="H17" s="283"/>
    </row>
    <row r="18" spans="1:8" s="284" customFormat="1" ht="16.5" customHeight="1">
      <c r="A18" s="280"/>
      <c r="B18" s="302"/>
      <c r="C18" s="291"/>
      <c r="D18" s="274"/>
      <c r="E18" s="274"/>
      <c r="F18" s="274"/>
      <c r="G18" s="274"/>
      <c r="H18" s="283"/>
    </row>
    <row r="19" spans="1:8" s="284" customFormat="1" ht="16.5" customHeight="1">
      <c r="A19" s="280"/>
      <c r="B19" s="308">
        <v>7</v>
      </c>
      <c r="C19" s="291"/>
      <c r="D19" s="274" t="s">
        <v>154</v>
      </c>
      <c r="E19" s="274"/>
      <c r="F19" s="274"/>
      <c r="G19" s="274"/>
      <c r="H19" s="283"/>
    </row>
    <row r="20" spans="1:8" s="284" customFormat="1" ht="16.5" customHeight="1">
      <c r="A20" s="280"/>
      <c r="B20" s="302"/>
      <c r="C20" s="291"/>
      <c r="D20" s="274"/>
      <c r="E20" s="274"/>
      <c r="F20" s="274"/>
      <c r="G20" s="274"/>
      <c r="H20" s="283"/>
    </row>
    <row r="21" spans="1:8" s="284" customFormat="1" ht="16.5" customHeight="1">
      <c r="A21" s="280"/>
      <c r="B21" s="309">
        <v>8</v>
      </c>
      <c r="C21" s="291"/>
      <c r="D21" s="274" t="s">
        <v>151</v>
      </c>
      <c r="E21" s="274"/>
      <c r="F21" s="274"/>
      <c r="G21" s="274"/>
      <c r="H21" s="283"/>
    </row>
    <row r="22" spans="1:8" s="284" customFormat="1" ht="16.5" customHeight="1">
      <c r="A22" s="280"/>
      <c r="B22" s="302"/>
      <c r="C22" s="291"/>
      <c r="D22" s="274"/>
      <c r="E22" s="274"/>
      <c r="F22" s="274"/>
      <c r="G22" s="274"/>
      <c r="H22" s="283"/>
    </row>
    <row r="23" spans="1:8" s="284" customFormat="1" ht="16.5" customHeight="1">
      <c r="A23" s="280"/>
      <c r="B23" s="310">
        <v>9</v>
      </c>
      <c r="C23" s="291"/>
      <c r="D23" s="274" t="s">
        <v>155</v>
      </c>
      <c r="E23" s="274"/>
      <c r="F23" s="274"/>
      <c r="G23" s="274"/>
      <c r="H23" s="283"/>
    </row>
    <row r="24" spans="1:8" s="284" customFormat="1" ht="16.5" customHeight="1">
      <c r="A24" s="280"/>
      <c r="B24" s="302"/>
      <c r="C24" s="291"/>
      <c r="D24" s="274"/>
      <c r="E24" s="274"/>
      <c r="F24" s="274"/>
      <c r="G24" s="274"/>
      <c r="H24" s="283"/>
    </row>
    <row r="25" spans="1:8" s="284" customFormat="1" ht="16.5" customHeight="1">
      <c r="A25" s="280"/>
      <c r="B25" s="311">
        <v>10</v>
      </c>
      <c r="C25" s="291"/>
      <c r="D25" s="274" t="s">
        <v>156</v>
      </c>
      <c r="E25" s="274"/>
      <c r="F25" s="274"/>
      <c r="G25" s="274"/>
      <c r="H25" s="283"/>
    </row>
    <row r="26" spans="1:8" s="284" customFormat="1" ht="16.5" customHeight="1">
      <c r="A26" s="280"/>
      <c r="B26" s="302"/>
      <c r="C26" s="291"/>
      <c r="D26" s="274"/>
      <c r="E26" s="274"/>
      <c r="F26" s="274"/>
      <c r="G26" s="274"/>
      <c r="H26" s="283"/>
    </row>
    <row r="27" spans="1:8" s="284" customFormat="1" ht="16.5" customHeight="1">
      <c r="A27" s="280"/>
      <c r="B27" s="312">
        <v>11</v>
      </c>
      <c r="C27" s="291"/>
      <c r="D27" s="274" t="s">
        <v>157</v>
      </c>
      <c r="E27" s="274"/>
      <c r="F27" s="274"/>
      <c r="G27" s="274"/>
      <c r="H27" s="283"/>
    </row>
    <row r="28" spans="1:8" s="284" customFormat="1" ht="16.5" customHeight="1">
      <c r="A28" s="280"/>
      <c r="B28" s="302"/>
      <c r="C28" s="291"/>
      <c r="D28" s="274"/>
      <c r="E28" s="274"/>
      <c r="F28" s="274"/>
      <c r="G28" s="274"/>
      <c r="H28" s="283"/>
    </row>
    <row r="29" spans="1:8" s="284" customFormat="1" ht="16.5" customHeight="1">
      <c r="A29" s="280"/>
      <c r="B29" s="314">
        <v>12</v>
      </c>
      <c r="C29" s="291"/>
      <c r="D29" s="274" t="s">
        <v>158</v>
      </c>
      <c r="E29" s="274"/>
      <c r="F29" s="274"/>
      <c r="G29" s="274"/>
      <c r="H29" s="283"/>
    </row>
    <row r="30" spans="1:8" s="284" customFormat="1" ht="16.5" customHeight="1">
      <c r="A30" s="285"/>
      <c r="B30" s="313"/>
      <c r="C30" s="296"/>
      <c r="D30" s="286"/>
      <c r="E30" s="286"/>
      <c r="F30" s="286"/>
      <c r="G30" s="286"/>
      <c r="H30" s="287"/>
    </row>
    <row r="31" spans="1:8" s="284" customFormat="1" ht="16.5" customHeight="1">
      <c r="A31" s="280"/>
      <c r="B31" s="321">
        <v>13</v>
      </c>
      <c r="C31" s="297"/>
      <c r="D31" s="274" t="s">
        <v>159</v>
      </c>
      <c r="E31" s="274"/>
      <c r="F31" s="274"/>
      <c r="G31" s="274"/>
      <c r="H31" s="283"/>
    </row>
    <row r="32" spans="1:8" s="284" customFormat="1" ht="16.5" customHeight="1">
      <c r="A32" s="280"/>
      <c r="B32" s="302"/>
      <c r="C32" s="291"/>
      <c r="D32" s="274"/>
      <c r="E32" s="274"/>
      <c r="F32" s="274"/>
      <c r="G32" s="274"/>
      <c r="H32" s="283"/>
    </row>
    <row r="33" spans="1:8" s="284" customFormat="1" ht="16.5" customHeight="1">
      <c r="A33" s="280"/>
      <c r="B33" s="315">
        <v>14</v>
      </c>
      <c r="C33" s="291"/>
      <c r="D33" s="274" t="s">
        <v>160</v>
      </c>
      <c r="E33" s="274"/>
      <c r="F33" s="274"/>
      <c r="G33" s="274"/>
      <c r="H33" s="283"/>
    </row>
    <row r="34" spans="1:8" s="284" customFormat="1" ht="16.5" customHeight="1">
      <c r="A34" s="288"/>
      <c r="B34" s="302"/>
      <c r="C34" s="291"/>
      <c r="D34" s="289"/>
      <c r="E34" s="289"/>
      <c r="F34" s="289"/>
      <c r="G34" s="289"/>
      <c r="H34" s="290"/>
    </row>
    <row r="35" spans="1:8" s="284" customFormat="1" ht="16.5" customHeight="1">
      <c r="A35" s="292"/>
      <c r="B35" s="316">
        <v>15</v>
      </c>
      <c r="C35" s="291"/>
      <c r="D35" s="293" t="s">
        <v>163</v>
      </c>
      <c r="E35" s="293" t="s">
        <v>164</v>
      </c>
      <c r="F35" s="293"/>
      <c r="G35" s="293"/>
      <c r="H35" s="294"/>
    </row>
    <row r="36" spans="1:8" s="284" customFormat="1" ht="16.5" customHeight="1">
      <c r="A36" s="288"/>
      <c r="B36" s="317"/>
      <c r="C36" s="298"/>
      <c r="D36" s="289"/>
      <c r="E36" s="289"/>
      <c r="F36" s="289"/>
      <c r="G36" s="289"/>
      <c r="H36" s="290"/>
    </row>
    <row r="37" spans="1:8" s="284" customFormat="1" ht="16.5" customHeight="1">
      <c r="A37" s="280"/>
      <c r="B37" s="318">
        <v>16</v>
      </c>
      <c r="C37" s="297"/>
      <c r="D37" s="274" t="s">
        <v>161</v>
      </c>
      <c r="E37" s="274"/>
      <c r="F37" s="274"/>
      <c r="G37" s="274"/>
      <c r="H37" s="283"/>
    </row>
    <row r="38" spans="1:8" s="284" customFormat="1" ht="16.5" customHeight="1">
      <c r="A38" s="280"/>
      <c r="B38" s="302"/>
      <c r="C38" s="291"/>
      <c r="D38" s="274"/>
      <c r="E38" s="274"/>
      <c r="F38" s="274"/>
      <c r="G38" s="274"/>
      <c r="H38" s="283"/>
    </row>
    <row r="39" spans="1:8" s="284" customFormat="1" ht="16.5" customHeight="1">
      <c r="A39" s="280"/>
      <c r="B39" s="319">
        <v>17</v>
      </c>
      <c r="C39" s="297"/>
      <c r="D39" s="274" t="s">
        <v>162</v>
      </c>
      <c r="E39" s="274"/>
      <c r="F39" s="274"/>
      <c r="G39" s="274"/>
      <c r="H39" s="283"/>
    </row>
    <row r="40" spans="1:8" s="284" customFormat="1" ht="16.5" customHeight="1">
      <c r="A40" s="280"/>
      <c r="B40" s="319"/>
      <c r="C40" s="297"/>
      <c r="D40" s="274"/>
      <c r="E40" s="274"/>
      <c r="F40" s="274"/>
      <c r="G40" s="274"/>
      <c r="H40" s="283"/>
    </row>
    <row r="41" spans="1:8" s="284" customFormat="1" ht="16.5" customHeight="1">
      <c r="A41" s="280"/>
      <c r="B41" s="302"/>
      <c r="C41" s="281"/>
      <c r="D41" s="274"/>
      <c r="E41" s="274"/>
      <c r="F41" s="274"/>
      <c r="G41" s="274"/>
      <c r="H41" s="283"/>
    </row>
    <row r="42" spans="1:8" s="284" customFormat="1" ht="29.25" customHeight="1">
      <c r="A42" s="442" t="s">
        <v>167</v>
      </c>
      <c r="B42" s="443"/>
      <c r="C42" s="443"/>
      <c r="D42" s="443"/>
      <c r="E42" s="443"/>
      <c r="F42" s="443"/>
      <c r="G42" s="443"/>
      <c r="H42" s="444"/>
    </row>
    <row r="43" spans="1:8" s="284" customFormat="1" ht="14.25">
      <c r="A43" s="322"/>
      <c r="B43" s="323"/>
      <c r="C43" s="324"/>
      <c r="D43" s="325"/>
      <c r="E43" s="325"/>
      <c r="F43" s="325"/>
      <c r="G43" s="325"/>
      <c r="H43" s="326"/>
    </row>
    <row r="44" spans="1:8" s="278" customFormat="1" ht="17.25">
      <c r="A44" s="277"/>
      <c r="B44" s="300"/>
      <c r="C44" s="275"/>
      <c r="D44" s="277"/>
      <c r="E44" s="277"/>
      <c r="F44" s="277"/>
      <c r="G44" s="277"/>
      <c r="H44" s="277"/>
    </row>
    <row r="45" spans="1:8" s="278" customFormat="1" ht="17.25">
      <c r="A45" s="277"/>
      <c r="B45" s="300"/>
      <c r="C45" s="275"/>
      <c r="D45" s="277"/>
      <c r="E45" s="277"/>
      <c r="F45" s="277"/>
      <c r="G45" s="277"/>
      <c r="H45" s="277"/>
    </row>
    <row r="46" spans="1:8" s="278" customFormat="1" ht="17.25">
      <c r="A46" s="277"/>
      <c r="B46" s="300"/>
      <c r="C46" s="275"/>
      <c r="D46" s="277"/>
      <c r="E46" s="277"/>
      <c r="F46" s="277"/>
      <c r="G46" s="277"/>
      <c r="H46" s="277"/>
    </row>
    <row r="47" spans="1:8" s="278" customFormat="1" ht="17.25">
      <c r="A47" s="277"/>
      <c r="B47" s="300"/>
      <c r="C47" s="275"/>
      <c r="D47" s="277"/>
      <c r="E47" s="277"/>
      <c r="F47" s="277"/>
      <c r="G47" s="277"/>
      <c r="H47" s="277"/>
    </row>
    <row r="48" spans="1:8" s="278" customFormat="1" ht="17.25">
      <c r="A48" s="277"/>
      <c r="B48" s="300"/>
      <c r="C48" s="275"/>
      <c r="D48" s="277"/>
      <c r="E48" s="277"/>
      <c r="F48" s="277"/>
      <c r="G48" s="277"/>
      <c r="H48" s="277"/>
    </row>
    <row r="49" spans="1:8" s="278" customFormat="1" ht="17.25">
      <c r="A49" s="277"/>
      <c r="B49" s="300"/>
      <c r="C49" s="275"/>
      <c r="D49" s="277"/>
      <c r="E49" s="277"/>
      <c r="F49" s="277"/>
      <c r="G49" s="277"/>
      <c r="H49" s="277"/>
    </row>
    <row r="50" spans="1:8" s="278" customFormat="1" ht="17.25">
      <c r="A50" s="277"/>
      <c r="B50" s="300"/>
      <c r="C50" s="275"/>
      <c r="D50" s="277"/>
      <c r="E50" s="277"/>
      <c r="F50" s="277"/>
      <c r="G50" s="277"/>
      <c r="H50" s="277"/>
    </row>
    <row r="51" spans="1:8" s="278" customFormat="1" ht="17.25">
      <c r="A51" s="277"/>
      <c r="B51" s="300"/>
      <c r="C51" s="275"/>
      <c r="D51" s="277"/>
      <c r="E51" s="277"/>
      <c r="F51" s="277"/>
      <c r="G51" s="277"/>
      <c r="H51" s="277"/>
    </row>
    <row r="52" spans="1:8" s="278" customFormat="1" ht="17.25">
      <c r="A52" s="277"/>
      <c r="B52" s="300"/>
      <c r="C52" s="275"/>
      <c r="D52" s="277"/>
      <c r="E52" s="277"/>
      <c r="F52" s="277"/>
      <c r="G52" s="277"/>
      <c r="H52" s="277"/>
    </row>
    <row r="53" spans="1:8" s="278" customFormat="1" ht="17.25">
      <c r="A53" s="277"/>
      <c r="B53" s="300"/>
      <c r="C53" s="275"/>
      <c r="D53" s="277"/>
      <c r="E53" s="277"/>
      <c r="F53" s="277"/>
      <c r="G53" s="277"/>
      <c r="H53" s="277"/>
    </row>
    <row r="54" spans="1:8" s="278" customFormat="1" ht="17.25">
      <c r="A54" s="277"/>
      <c r="B54" s="300"/>
      <c r="C54" s="275"/>
      <c r="D54" s="277"/>
      <c r="E54" s="277"/>
      <c r="F54" s="277"/>
      <c r="G54" s="277"/>
      <c r="H54" s="277"/>
    </row>
    <row r="55" spans="2:3" s="278" customFormat="1" ht="17.25">
      <c r="B55" s="320"/>
      <c r="C55" s="279"/>
    </row>
    <row r="56" spans="2:3" s="278" customFormat="1" ht="17.25">
      <c r="B56" s="320"/>
      <c r="C56" s="279"/>
    </row>
    <row r="57" spans="2:3" s="278" customFormat="1" ht="17.25">
      <c r="B57" s="320"/>
      <c r="C57" s="279"/>
    </row>
    <row r="58" spans="2:3" s="278" customFormat="1" ht="17.25">
      <c r="B58" s="320"/>
      <c r="C58" s="279"/>
    </row>
    <row r="59" spans="2:3" s="278" customFormat="1" ht="17.25">
      <c r="B59" s="320"/>
      <c r="C59" s="279"/>
    </row>
    <row r="60" spans="2:3" s="278" customFormat="1" ht="17.25">
      <c r="B60" s="320"/>
      <c r="C60" s="279"/>
    </row>
    <row r="61" spans="2:3" s="278" customFormat="1" ht="17.25">
      <c r="B61" s="320"/>
      <c r="C61" s="279"/>
    </row>
    <row r="62" spans="2:3" s="278" customFormat="1" ht="17.25">
      <c r="B62" s="320"/>
      <c r="C62" s="279"/>
    </row>
    <row r="63" spans="2:3" s="278" customFormat="1" ht="17.25">
      <c r="B63" s="320"/>
      <c r="C63" s="279"/>
    </row>
    <row r="64" spans="2:3" s="278" customFormat="1" ht="17.25">
      <c r="B64" s="320"/>
      <c r="C64" s="279"/>
    </row>
    <row r="65" spans="2:3" s="278" customFormat="1" ht="17.25">
      <c r="B65" s="320"/>
      <c r="C65" s="279"/>
    </row>
    <row r="66" spans="2:3" s="278" customFormat="1" ht="17.25">
      <c r="B66" s="320"/>
      <c r="C66" s="279"/>
    </row>
    <row r="67" spans="2:3" s="278" customFormat="1" ht="17.25">
      <c r="B67" s="320"/>
      <c r="C67" s="279"/>
    </row>
    <row r="68" spans="2:3" s="278" customFormat="1" ht="17.25">
      <c r="B68" s="320"/>
      <c r="C68" s="279"/>
    </row>
    <row r="69" spans="2:3" s="278" customFormat="1" ht="17.25">
      <c r="B69" s="320"/>
      <c r="C69" s="279"/>
    </row>
    <row r="70" spans="2:3" s="278" customFormat="1" ht="17.25">
      <c r="B70" s="320"/>
      <c r="C70" s="279"/>
    </row>
    <row r="71" spans="2:3" s="278" customFormat="1" ht="17.25">
      <c r="B71" s="320"/>
      <c r="C71" s="279"/>
    </row>
    <row r="72" spans="2:3" s="278" customFormat="1" ht="17.25">
      <c r="B72" s="320"/>
      <c r="C72" s="279"/>
    </row>
    <row r="73" spans="2:3" s="278" customFormat="1" ht="17.25">
      <c r="B73" s="320"/>
      <c r="C73" s="279"/>
    </row>
    <row r="74" spans="2:3" s="278" customFormat="1" ht="17.25">
      <c r="B74" s="320"/>
      <c r="C74" s="279"/>
    </row>
    <row r="75" spans="2:3" s="278" customFormat="1" ht="17.25">
      <c r="B75" s="320"/>
      <c r="C75" s="279"/>
    </row>
    <row r="76" spans="2:3" s="278" customFormat="1" ht="17.25">
      <c r="B76" s="320"/>
      <c r="C76" s="279"/>
    </row>
    <row r="77" spans="2:3" s="278" customFormat="1" ht="17.25">
      <c r="B77" s="320"/>
      <c r="C77" s="279"/>
    </row>
    <row r="78" spans="2:3" s="278" customFormat="1" ht="17.25">
      <c r="B78" s="320"/>
      <c r="C78" s="279"/>
    </row>
    <row r="79" spans="2:3" s="278" customFormat="1" ht="17.25">
      <c r="B79" s="320"/>
      <c r="C79" s="279"/>
    </row>
    <row r="80" spans="2:3" s="278" customFormat="1" ht="17.25">
      <c r="B80" s="320"/>
      <c r="C80" s="27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9"/>
      <c r="B1" s="460"/>
      <c r="C1" s="460"/>
      <c r="D1" s="460"/>
      <c r="E1" s="460"/>
      <c r="F1" s="460"/>
      <c r="G1" s="460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213</v>
      </c>
      <c r="D21" s="85" t="s">
        <v>196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187</v>
      </c>
      <c r="C22" s="9">
        <v>27055</v>
      </c>
      <c r="D22" s="9">
        <v>24494</v>
      </c>
      <c r="E22" s="121">
        <v>100</v>
      </c>
      <c r="F22" s="45">
        <f>SUM(C22/D22*100)</f>
        <v>110.45562178492692</v>
      </c>
      <c r="G22" s="107"/>
    </row>
    <row r="23" spans="1:7" ht="13.5">
      <c r="A23" s="106">
        <v>2</v>
      </c>
      <c r="B23" s="180" t="s">
        <v>173</v>
      </c>
      <c r="C23" s="9">
        <v>9663</v>
      </c>
      <c r="D23" s="9">
        <v>17549</v>
      </c>
      <c r="E23" s="121">
        <v>98.7</v>
      </c>
      <c r="F23" s="45">
        <f>SUM(C23/D23*100)</f>
        <v>55.06296655080062</v>
      </c>
      <c r="G23" s="107"/>
    </row>
    <row r="24" spans="1:7" ht="13.5">
      <c r="A24" s="106">
        <v>3</v>
      </c>
      <c r="B24" s="180" t="s">
        <v>226</v>
      </c>
      <c r="C24" s="9">
        <v>8497</v>
      </c>
      <c r="D24" s="9">
        <v>6653</v>
      </c>
      <c r="E24" s="121">
        <v>174.5</v>
      </c>
      <c r="F24" s="45">
        <f aca="true" t="shared" si="0" ref="F24:F32">SUM(C24/D24*100)</f>
        <v>127.71681947993387</v>
      </c>
      <c r="G24" s="107"/>
    </row>
    <row r="25" spans="1:7" ht="13.5">
      <c r="A25" s="106">
        <v>4</v>
      </c>
      <c r="B25" s="180" t="s">
        <v>183</v>
      </c>
      <c r="C25" s="9">
        <v>7699</v>
      </c>
      <c r="D25" s="9">
        <v>7331</v>
      </c>
      <c r="E25" s="121">
        <v>102.1</v>
      </c>
      <c r="F25" s="45">
        <f t="shared" si="0"/>
        <v>105.01977902059747</v>
      </c>
      <c r="G25" s="107"/>
    </row>
    <row r="26" spans="1:7" ht="13.5" customHeight="1">
      <c r="A26" s="106">
        <v>5</v>
      </c>
      <c r="B26" s="180" t="s">
        <v>171</v>
      </c>
      <c r="C26" s="9">
        <v>6800</v>
      </c>
      <c r="D26" s="9">
        <v>6988</v>
      </c>
      <c r="E26" s="121">
        <v>109.6</v>
      </c>
      <c r="F26" s="45">
        <f t="shared" si="0"/>
        <v>97.30967372638808</v>
      </c>
      <c r="G26" s="107"/>
    </row>
    <row r="27" spans="1:7" ht="13.5" customHeight="1">
      <c r="A27" s="106">
        <v>6</v>
      </c>
      <c r="B27" s="180" t="s">
        <v>168</v>
      </c>
      <c r="C27" s="9">
        <v>5489</v>
      </c>
      <c r="D27" s="9">
        <v>3438</v>
      </c>
      <c r="E27" s="121">
        <v>109.1</v>
      </c>
      <c r="F27" s="45">
        <f t="shared" si="0"/>
        <v>159.6567771960442</v>
      </c>
      <c r="G27" s="107"/>
    </row>
    <row r="28" spans="1:7" ht="13.5" customHeight="1">
      <c r="A28" s="106">
        <v>7</v>
      </c>
      <c r="B28" s="180" t="s">
        <v>175</v>
      </c>
      <c r="C28" s="112">
        <v>5349</v>
      </c>
      <c r="D28" s="112">
        <v>3946</v>
      </c>
      <c r="E28" s="121">
        <v>113.9</v>
      </c>
      <c r="F28" s="45">
        <f t="shared" si="0"/>
        <v>135.5549923973644</v>
      </c>
      <c r="G28" s="107"/>
    </row>
    <row r="29" spans="1:7" ht="13.5" customHeight="1">
      <c r="A29" s="106">
        <v>8</v>
      </c>
      <c r="B29" s="180" t="s">
        <v>184</v>
      </c>
      <c r="C29" s="112">
        <v>4917</v>
      </c>
      <c r="D29" s="112">
        <v>1949</v>
      </c>
      <c r="E29" s="121">
        <v>100.4</v>
      </c>
      <c r="F29" s="45">
        <f t="shared" si="0"/>
        <v>252.28322216521292</v>
      </c>
      <c r="G29" s="107"/>
    </row>
    <row r="30" spans="1:7" ht="13.5" customHeight="1">
      <c r="A30" s="106">
        <v>9</v>
      </c>
      <c r="B30" s="180" t="s">
        <v>178</v>
      </c>
      <c r="C30" s="112">
        <v>4156</v>
      </c>
      <c r="D30" s="112">
        <v>5102</v>
      </c>
      <c r="E30" s="121">
        <v>102.3</v>
      </c>
      <c r="F30" s="45">
        <f t="shared" si="0"/>
        <v>81.45825166601333</v>
      </c>
      <c r="G30" s="107"/>
    </row>
    <row r="31" spans="1:7" ht="13.5" customHeight="1" thickBot="1">
      <c r="A31" s="108">
        <v>10</v>
      </c>
      <c r="B31" s="180" t="s">
        <v>120</v>
      </c>
      <c r="C31" s="109">
        <v>4092</v>
      </c>
      <c r="D31" s="109">
        <v>4815</v>
      </c>
      <c r="E31" s="122">
        <v>111.9</v>
      </c>
      <c r="F31" s="45">
        <f t="shared" si="0"/>
        <v>84.98442367601247</v>
      </c>
      <c r="G31" s="110"/>
    </row>
    <row r="32" spans="1:7" ht="13.5" customHeight="1" thickBot="1">
      <c r="A32" s="91"/>
      <c r="B32" s="92" t="s">
        <v>80</v>
      </c>
      <c r="C32" s="93">
        <v>96650</v>
      </c>
      <c r="D32" s="93">
        <v>96704</v>
      </c>
      <c r="E32" s="94">
        <v>107.3</v>
      </c>
      <c r="F32" s="118">
        <f t="shared" si="0"/>
        <v>99.94415949702184</v>
      </c>
      <c r="G32" s="133">
        <v>95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213</v>
      </c>
      <c r="D53" s="85" t="s">
        <v>196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179624</v>
      </c>
      <c r="D54" s="9">
        <v>175563</v>
      </c>
      <c r="E54" s="45">
        <v>93.6</v>
      </c>
      <c r="F54" s="45">
        <f aca="true" t="shared" si="1" ref="F54:F64">SUM(C54/D54*100)</f>
        <v>102.3131297596874</v>
      </c>
      <c r="G54" s="107"/>
    </row>
    <row r="55" spans="1:7" ht="13.5">
      <c r="A55" s="106">
        <v>2</v>
      </c>
      <c r="B55" s="180" t="s">
        <v>186</v>
      </c>
      <c r="C55" s="9">
        <v>23157</v>
      </c>
      <c r="D55" s="9">
        <v>19132</v>
      </c>
      <c r="E55" s="45">
        <v>117.2</v>
      </c>
      <c r="F55" s="45">
        <f t="shared" si="1"/>
        <v>121.03805143215556</v>
      </c>
      <c r="G55" s="107"/>
    </row>
    <row r="56" spans="1:7" ht="13.5">
      <c r="A56" s="106">
        <v>3</v>
      </c>
      <c r="B56" s="180" t="s">
        <v>173</v>
      </c>
      <c r="C56" s="9">
        <v>15501</v>
      </c>
      <c r="D56" s="9">
        <v>8858</v>
      </c>
      <c r="E56" s="45">
        <v>93.2</v>
      </c>
      <c r="F56" s="45">
        <f t="shared" si="1"/>
        <v>174.99435538496274</v>
      </c>
      <c r="G56" s="107"/>
    </row>
    <row r="57" spans="1:7" ht="13.5">
      <c r="A57" s="106">
        <v>4</v>
      </c>
      <c r="B57" s="180" t="s">
        <v>176</v>
      </c>
      <c r="C57" s="9">
        <v>15016</v>
      </c>
      <c r="D57" s="9">
        <v>18050</v>
      </c>
      <c r="E57" s="45">
        <v>96.8</v>
      </c>
      <c r="F57" s="45">
        <f t="shared" si="1"/>
        <v>83.19113573407202</v>
      </c>
      <c r="G57" s="107"/>
    </row>
    <row r="58" spans="1:7" ht="13.5">
      <c r="A58" s="106">
        <v>5</v>
      </c>
      <c r="B58" s="181" t="s">
        <v>183</v>
      </c>
      <c r="C58" s="9">
        <v>7213</v>
      </c>
      <c r="D58" s="9">
        <v>6860</v>
      </c>
      <c r="E58" s="45">
        <v>112.5</v>
      </c>
      <c r="F58" s="45">
        <f t="shared" si="1"/>
        <v>105.1457725947522</v>
      </c>
      <c r="G58" s="107"/>
    </row>
    <row r="59" spans="1:7" ht="13.5">
      <c r="A59" s="106">
        <v>6</v>
      </c>
      <c r="B59" s="181" t="s">
        <v>174</v>
      </c>
      <c r="C59" s="9">
        <v>6857</v>
      </c>
      <c r="D59" s="9">
        <v>6576</v>
      </c>
      <c r="E59" s="45">
        <v>85.8</v>
      </c>
      <c r="F59" s="45">
        <f t="shared" si="1"/>
        <v>104.27311435523114</v>
      </c>
      <c r="G59" s="107"/>
    </row>
    <row r="60" spans="1:7" ht="13.5">
      <c r="A60" s="106">
        <v>7</v>
      </c>
      <c r="B60" s="181" t="s">
        <v>175</v>
      </c>
      <c r="C60" s="9">
        <v>6574</v>
      </c>
      <c r="D60" s="9">
        <v>4682</v>
      </c>
      <c r="E60" s="156">
        <v>75.8</v>
      </c>
      <c r="F60" s="45">
        <f t="shared" si="1"/>
        <v>140.4100811618966</v>
      </c>
      <c r="G60" s="107"/>
    </row>
    <row r="61" spans="1:7" ht="13.5">
      <c r="A61" s="106">
        <v>8</v>
      </c>
      <c r="B61" s="181" t="s">
        <v>168</v>
      </c>
      <c r="C61" s="9">
        <v>4256</v>
      </c>
      <c r="D61" s="9">
        <v>5809</v>
      </c>
      <c r="E61" s="45">
        <v>106</v>
      </c>
      <c r="F61" s="45">
        <f t="shared" si="1"/>
        <v>73.2656223102083</v>
      </c>
      <c r="G61" s="107"/>
    </row>
    <row r="62" spans="1:7" ht="13.5">
      <c r="A62" s="106">
        <v>9</v>
      </c>
      <c r="B62" s="181" t="s">
        <v>184</v>
      </c>
      <c r="C62" s="9">
        <v>3513</v>
      </c>
      <c r="D62" s="9">
        <v>5926</v>
      </c>
      <c r="E62" s="45">
        <v>111.3</v>
      </c>
      <c r="F62" s="45">
        <f t="shared" si="1"/>
        <v>59.28113398582517</v>
      </c>
      <c r="G62" s="107"/>
    </row>
    <row r="63" spans="1:8" ht="14.25" thickBot="1">
      <c r="A63" s="111">
        <v>10</v>
      </c>
      <c r="B63" s="181" t="s">
        <v>120</v>
      </c>
      <c r="C63" s="112">
        <v>3468</v>
      </c>
      <c r="D63" s="112">
        <v>7368</v>
      </c>
      <c r="E63" s="113">
        <v>126.2</v>
      </c>
      <c r="F63" s="113">
        <f t="shared" si="1"/>
        <v>47.068403908794785</v>
      </c>
      <c r="G63" s="115"/>
      <c r="H63" s="23"/>
    </row>
    <row r="64" spans="1:7" ht="14.25" thickBot="1">
      <c r="A64" s="91"/>
      <c r="B64" s="116" t="s">
        <v>83</v>
      </c>
      <c r="C64" s="117">
        <v>276740</v>
      </c>
      <c r="D64" s="117">
        <v>274251</v>
      </c>
      <c r="E64" s="118">
        <v>94.9</v>
      </c>
      <c r="F64" s="118">
        <f t="shared" si="1"/>
        <v>100.90756278008102</v>
      </c>
      <c r="G64" s="133">
        <v>56.8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213</v>
      </c>
      <c r="D21" s="85" t="s">
        <v>196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170</v>
      </c>
      <c r="C22" s="9">
        <v>51968</v>
      </c>
      <c r="D22" s="9">
        <v>54006</v>
      </c>
      <c r="E22" s="45">
        <v>106.1</v>
      </c>
      <c r="F22" s="45">
        <f>SUM(C22/D22*100)</f>
        <v>96.22634522090138</v>
      </c>
      <c r="G22" s="107"/>
    </row>
    <row r="23" spans="1:7" ht="13.5">
      <c r="A23" s="30">
        <v>2</v>
      </c>
      <c r="B23" s="180" t="s">
        <v>182</v>
      </c>
      <c r="C23" s="9">
        <v>35790</v>
      </c>
      <c r="D23" s="9">
        <v>34740</v>
      </c>
      <c r="E23" s="45">
        <v>102</v>
      </c>
      <c r="F23" s="45">
        <f aca="true" t="shared" si="0" ref="F23:F32">SUM(C23/D23*100)</f>
        <v>103.02245250431778</v>
      </c>
      <c r="G23" s="107"/>
    </row>
    <row r="24" spans="1:7" ht="13.5" customHeight="1">
      <c r="A24" s="30">
        <v>3</v>
      </c>
      <c r="B24" s="180" t="s">
        <v>185</v>
      </c>
      <c r="C24" s="9">
        <v>29143</v>
      </c>
      <c r="D24" s="9">
        <v>39702</v>
      </c>
      <c r="E24" s="45">
        <v>75.3</v>
      </c>
      <c r="F24" s="45">
        <f t="shared" si="0"/>
        <v>73.40436250062969</v>
      </c>
      <c r="G24" s="107"/>
    </row>
    <row r="25" spans="1:7" ht="13.5">
      <c r="A25" s="30">
        <v>4</v>
      </c>
      <c r="B25" s="180" t="s">
        <v>172</v>
      </c>
      <c r="C25" s="9">
        <v>28409</v>
      </c>
      <c r="D25" s="9">
        <v>39066</v>
      </c>
      <c r="E25" s="45">
        <v>105.6</v>
      </c>
      <c r="F25" s="45">
        <f t="shared" si="0"/>
        <v>72.720524241028</v>
      </c>
      <c r="G25" s="107"/>
    </row>
    <row r="26" spans="1:7" ht="13.5">
      <c r="A26" s="30">
        <v>5</v>
      </c>
      <c r="B26" s="180" t="s">
        <v>168</v>
      </c>
      <c r="C26" s="9">
        <v>25557</v>
      </c>
      <c r="D26" s="9">
        <v>30395</v>
      </c>
      <c r="E26" s="45">
        <v>97</v>
      </c>
      <c r="F26" s="45">
        <f t="shared" si="0"/>
        <v>84.08290837308769</v>
      </c>
      <c r="G26" s="107"/>
    </row>
    <row r="27" spans="1:7" ht="13.5" customHeight="1">
      <c r="A27" s="30">
        <v>6</v>
      </c>
      <c r="B27" s="180" t="s">
        <v>120</v>
      </c>
      <c r="C27" s="9">
        <v>25418</v>
      </c>
      <c r="D27" s="9">
        <v>19495</v>
      </c>
      <c r="E27" s="45">
        <v>99.2</v>
      </c>
      <c r="F27" s="45">
        <f t="shared" si="0"/>
        <v>130.38214926904334</v>
      </c>
      <c r="G27" s="107"/>
    </row>
    <row r="28" spans="1:7" ht="13.5" customHeight="1">
      <c r="A28" s="30">
        <v>7</v>
      </c>
      <c r="B28" s="181" t="s">
        <v>171</v>
      </c>
      <c r="C28" s="9">
        <v>22139</v>
      </c>
      <c r="D28" s="9">
        <v>20558</v>
      </c>
      <c r="E28" s="45">
        <v>106.7</v>
      </c>
      <c r="F28" s="45">
        <f t="shared" si="0"/>
        <v>107.69043681291954</v>
      </c>
      <c r="G28" s="107"/>
    </row>
    <row r="29" spans="1:7" ht="13.5">
      <c r="A29" s="30">
        <v>8</v>
      </c>
      <c r="B29" s="181" t="s">
        <v>178</v>
      </c>
      <c r="C29" s="9">
        <v>15773</v>
      </c>
      <c r="D29" s="9">
        <v>11592</v>
      </c>
      <c r="E29" s="45">
        <v>111.7</v>
      </c>
      <c r="F29" s="45">
        <f t="shared" si="0"/>
        <v>136.067977915804</v>
      </c>
      <c r="G29" s="107"/>
    </row>
    <row r="30" spans="1:7" ht="13.5">
      <c r="A30" s="30">
        <v>9</v>
      </c>
      <c r="B30" s="181" t="s">
        <v>186</v>
      </c>
      <c r="C30" s="9">
        <v>15089</v>
      </c>
      <c r="D30" s="9">
        <v>15581</v>
      </c>
      <c r="E30" s="45">
        <v>98.1</v>
      </c>
      <c r="F30" s="343">
        <f t="shared" si="0"/>
        <v>96.84230793915667</v>
      </c>
      <c r="G30" s="107"/>
    </row>
    <row r="31" spans="1:7" ht="14.25" thickBot="1">
      <c r="A31" s="119">
        <v>10</v>
      </c>
      <c r="B31" s="181" t="s">
        <v>176</v>
      </c>
      <c r="C31" s="112">
        <v>13672</v>
      </c>
      <c r="D31" s="112">
        <v>15622</v>
      </c>
      <c r="E31" s="113">
        <v>89.4</v>
      </c>
      <c r="F31" s="113">
        <f t="shared" si="0"/>
        <v>87.51760337984894</v>
      </c>
      <c r="G31" s="115"/>
    </row>
    <row r="32" spans="1:7" ht="14.25" thickBot="1">
      <c r="A32" s="91"/>
      <c r="B32" s="92" t="s">
        <v>85</v>
      </c>
      <c r="C32" s="93">
        <v>343540</v>
      </c>
      <c r="D32" s="93">
        <v>364701</v>
      </c>
      <c r="E32" s="96">
        <v>99.1</v>
      </c>
      <c r="F32" s="118">
        <f t="shared" si="0"/>
        <v>94.19771264679834</v>
      </c>
      <c r="G32" s="133">
        <v>56.6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213</v>
      </c>
      <c r="D53" s="85" t="s">
        <v>196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16569</v>
      </c>
      <c r="D54" s="9">
        <v>15078</v>
      </c>
      <c r="E54" s="121">
        <v>145</v>
      </c>
      <c r="F54" s="45">
        <f>SUM(C54/D54*100)</f>
        <v>109.88857938718664</v>
      </c>
      <c r="G54" s="107"/>
    </row>
    <row r="55" spans="1:7" ht="13.5">
      <c r="A55" s="106">
        <v>2</v>
      </c>
      <c r="B55" s="180" t="s">
        <v>116</v>
      </c>
      <c r="C55" s="9">
        <v>7319</v>
      </c>
      <c r="D55" s="9">
        <v>5951</v>
      </c>
      <c r="E55" s="121">
        <v>99.6</v>
      </c>
      <c r="F55" s="45">
        <f aca="true" t="shared" si="1" ref="F55:F64">SUM(C55/D55*100)</f>
        <v>122.98773315409176</v>
      </c>
      <c r="G55" s="107"/>
    </row>
    <row r="56" spans="1:7" ht="13.5">
      <c r="A56" s="106">
        <v>3</v>
      </c>
      <c r="B56" s="180" t="s">
        <v>120</v>
      </c>
      <c r="C56" s="9">
        <v>2753</v>
      </c>
      <c r="D56" s="9">
        <v>2637</v>
      </c>
      <c r="E56" s="121">
        <v>98.2</v>
      </c>
      <c r="F56" s="45">
        <f t="shared" si="1"/>
        <v>104.3989381873341</v>
      </c>
      <c r="G56" s="107"/>
    </row>
    <row r="57" spans="1:8" ht="13.5">
      <c r="A57" s="106">
        <v>4</v>
      </c>
      <c r="B57" s="180" t="s">
        <v>168</v>
      </c>
      <c r="C57" s="9">
        <v>2505</v>
      </c>
      <c r="D57" s="9">
        <v>2595</v>
      </c>
      <c r="E57" s="121">
        <v>95</v>
      </c>
      <c r="F57" s="45">
        <f t="shared" si="1"/>
        <v>96.53179190751445</v>
      </c>
      <c r="G57" s="107"/>
      <c r="H57" s="72"/>
    </row>
    <row r="58" spans="1:7" ht="13.5">
      <c r="A58" s="106">
        <v>5</v>
      </c>
      <c r="B58" s="180" t="s">
        <v>184</v>
      </c>
      <c r="C58" s="9">
        <v>1764</v>
      </c>
      <c r="D58" s="9">
        <v>2073</v>
      </c>
      <c r="E58" s="121">
        <v>86.2</v>
      </c>
      <c r="F58" s="45">
        <f t="shared" si="1"/>
        <v>85.09406657018813</v>
      </c>
      <c r="G58" s="107"/>
    </row>
    <row r="59" spans="1:7" ht="13.5">
      <c r="A59" s="106">
        <v>6</v>
      </c>
      <c r="B59" s="181" t="s">
        <v>186</v>
      </c>
      <c r="C59" s="9">
        <v>1372</v>
      </c>
      <c r="D59" s="9">
        <v>1323</v>
      </c>
      <c r="E59" s="121">
        <v>103.9</v>
      </c>
      <c r="F59" s="45">
        <f t="shared" si="1"/>
        <v>103.7037037037037</v>
      </c>
      <c r="G59" s="107"/>
    </row>
    <row r="60" spans="1:7" ht="13.5">
      <c r="A60" s="106">
        <v>7</v>
      </c>
      <c r="B60" s="181" t="s">
        <v>183</v>
      </c>
      <c r="C60" s="9">
        <v>1057</v>
      </c>
      <c r="D60" s="9">
        <v>1314</v>
      </c>
      <c r="E60" s="121">
        <v>92.3</v>
      </c>
      <c r="F60" s="45">
        <f t="shared" si="1"/>
        <v>80.441400304414</v>
      </c>
      <c r="G60" s="107"/>
    </row>
    <row r="61" spans="1:7" ht="13.5">
      <c r="A61" s="106">
        <v>8</v>
      </c>
      <c r="B61" s="181" t="s">
        <v>171</v>
      </c>
      <c r="C61" s="9">
        <v>1043</v>
      </c>
      <c r="D61" s="9">
        <v>1008</v>
      </c>
      <c r="E61" s="121">
        <v>132.9</v>
      </c>
      <c r="F61" s="45">
        <f t="shared" si="1"/>
        <v>103.47222222222223</v>
      </c>
      <c r="G61" s="107"/>
    </row>
    <row r="62" spans="1:7" ht="13.5">
      <c r="A62" s="106">
        <v>9</v>
      </c>
      <c r="B62" s="181" t="s">
        <v>172</v>
      </c>
      <c r="C62" s="9">
        <v>765</v>
      </c>
      <c r="D62" s="9">
        <v>1930</v>
      </c>
      <c r="E62" s="121">
        <v>60.8</v>
      </c>
      <c r="F62" s="45">
        <f t="shared" si="1"/>
        <v>39.637305699481864</v>
      </c>
      <c r="G62" s="107"/>
    </row>
    <row r="63" spans="1:7" ht="14.25" thickBot="1">
      <c r="A63" s="108">
        <v>10</v>
      </c>
      <c r="B63" s="182" t="s">
        <v>178</v>
      </c>
      <c r="C63" s="109">
        <v>731</v>
      </c>
      <c r="D63" s="109">
        <v>153</v>
      </c>
      <c r="E63" s="122">
        <v>86.8</v>
      </c>
      <c r="F63" s="45">
        <f t="shared" si="1"/>
        <v>477.77777777777777</v>
      </c>
      <c r="G63" s="110"/>
    </row>
    <row r="64" spans="1:7" ht="14.25" thickBot="1">
      <c r="A64" s="91"/>
      <c r="B64" s="92" t="s">
        <v>81</v>
      </c>
      <c r="C64" s="93">
        <v>38888</v>
      </c>
      <c r="D64" s="93">
        <v>37211</v>
      </c>
      <c r="E64" s="94">
        <v>112.5</v>
      </c>
      <c r="F64" s="118">
        <f t="shared" si="1"/>
        <v>104.50673188035795</v>
      </c>
      <c r="G64" s="133">
        <v>133.5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213</v>
      </c>
      <c r="D20" s="85" t="s">
        <v>196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27129</v>
      </c>
      <c r="D21" s="9">
        <v>27019</v>
      </c>
      <c r="E21" s="121">
        <v>99.8</v>
      </c>
      <c r="F21" s="45">
        <f aca="true" t="shared" si="0" ref="F21:F31">SUM(C21/D21*100)</f>
        <v>100.40712091491173</v>
      </c>
      <c r="G21" s="107"/>
    </row>
    <row r="22" spans="1:7" ht="13.5">
      <c r="A22" s="106">
        <v>2</v>
      </c>
      <c r="B22" s="180" t="s">
        <v>78</v>
      </c>
      <c r="C22" s="9">
        <v>18017</v>
      </c>
      <c r="D22" s="9">
        <v>17473</v>
      </c>
      <c r="E22" s="121">
        <v>97.5</v>
      </c>
      <c r="F22" s="45">
        <f t="shared" si="0"/>
        <v>103.11337492130717</v>
      </c>
      <c r="G22" s="107"/>
    </row>
    <row r="23" spans="1:7" ht="13.5" customHeight="1">
      <c r="A23" s="106">
        <v>3</v>
      </c>
      <c r="B23" s="181" t="s">
        <v>186</v>
      </c>
      <c r="C23" s="9">
        <v>9896</v>
      </c>
      <c r="D23" s="9">
        <v>9375</v>
      </c>
      <c r="E23" s="121">
        <v>105.2</v>
      </c>
      <c r="F23" s="45">
        <f t="shared" si="0"/>
        <v>105.55733333333333</v>
      </c>
      <c r="G23" s="107"/>
    </row>
    <row r="24" spans="1:7" ht="13.5" customHeight="1">
      <c r="A24" s="106">
        <v>4</v>
      </c>
      <c r="B24" s="181" t="s">
        <v>174</v>
      </c>
      <c r="C24" s="9">
        <v>8115</v>
      </c>
      <c r="D24" s="9">
        <v>8126</v>
      </c>
      <c r="E24" s="121">
        <v>91.1</v>
      </c>
      <c r="F24" s="45">
        <f t="shared" si="0"/>
        <v>99.86463204528674</v>
      </c>
      <c r="G24" s="107"/>
    </row>
    <row r="25" spans="1:7" ht="13.5" customHeight="1">
      <c r="A25" s="106">
        <v>5</v>
      </c>
      <c r="B25" s="181" t="s">
        <v>176</v>
      </c>
      <c r="C25" s="9">
        <v>6688</v>
      </c>
      <c r="D25" s="9">
        <v>7329</v>
      </c>
      <c r="E25" s="121">
        <v>81.9</v>
      </c>
      <c r="F25" s="45">
        <f t="shared" si="0"/>
        <v>91.25392277254741</v>
      </c>
      <c r="G25" s="107"/>
    </row>
    <row r="26" spans="1:7" ht="13.5" customHeight="1">
      <c r="A26" s="106">
        <v>6</v>
      </c>
      <c r="B26" s="181" t="s">
        <v>200</v>
      </c>
      <c r="C26" s="9">
        <v>6139</v>
      </c>
      <c r="D26" s="9">
        <v>4452</v>
      </c>
      <c r="E26" s="121">
        <v>97.4</v>
      </c>
      <c r="F26" s="45">
        <f t="shared" si="0"/>
        <v>137.8930817610063</v>
      </c>
      <c r="G26" s="107"/>
    </row>
    <row r="27" spans="1:7" ht="13.5" customHeight="1">
      <c r="A27" s="106">
        <v>7</v>
      </c>
      <c r="B27" s="181" t="s">
        <v>120</v>
      </c>
      <c r="C27" s="9">
        <v>6018</v>
      </c>
      <c r="D27" s="9">
        <v>4600</v>
      </c>
      <c r="E27" s="121">
        <v>109.4</v>
      </c>
      <c r="F27" s="45">
        <f t="shared" si="0"/>
        <v>130.82608695652175</v>
      </c>
      <c r="G27" s="107"/>
    </row>
    <row r="28" spans="1:7" ht="13.5" customHeight="1">
      <c r="A28" s="106">
        <v>8</v>
      </c>
      <c r="B28" s="181" t="s">
        <v>175</v>
      </c>
      <c r="C28" s="9">
        <v>5905</v>
      </c>
      <c r="D28" s="9">
        <v>6874</v>
      </c>
      <c r="E28" s="121">
        <v>93.9</v>
      </c>
      <c r="F28" s="45">
        <f t="shared" si="0"/>
        <v>85.90340413151004</v>
      </c>
      <c r="G28" s="107"/>
    </row>
    <row r="29" spans="1:7" ht="13.5" customHeight="1">
      <c r="A29" s="106">
        <v>9</v>
      </c>
      <c r="B29" s="181" t="s">
        <v>183</v>
      </c>
      <c r="C29" s="112">
        <v>4200</v>
      </c>
      <c r="D29" s="112">
        <v>7769</v>
      </c>
      <c r="E29" s="124">
        <v>114.4</v>
      </c>
      <c r="F29" s="45">
        <f t="shared" si="0"/>
        <v>54.06101171321921</v>
      </c>
      <c r="G29" s="107"/>
    </row>
    <row r="30" spans="1:7" ht="13.5" customHeight="1" thickBot="1">
      <c r="A30" s="111">
        <v>10</v>
      </c>
      <c r="B30" s="181" t="s">
        <v>209</v>
      </c>
      <c r="C30" s="112">
        <v>3052</v>
      </c>
      <c r="D30" s="112">
        <v>330</v>
      </c>
      <c r="E30" s="124">
        <v>92.2</v>
      </c>
      <c r="F30" s="113">
        <f t="shared" si="0"/>
        <v>924.8484848484848</v>
      </c>
      <c r="G30" s="115"/>
    </row>
    <row r="31" spans="1:7" ht="13.5" customHeight="1" thickBot="1">
      <c r="A31" s="91"/>
      <c r="B31" s="92" t="s">
        <v>87</v>
      </c>
      <c r="C31" s="93">
        <v>111290</v>
      </c>
      <c r="D31" s="93">
        <v>114269</v>
      </c>
      <c r="E31" s="94">
        <v>97.6</v>
      </c>
      <c r="F31" s="118">
        <f t="shared" si="0"/>
        <v>97.39299372533233</v>
      </c>
      <c r="G31" s="120">
        <v>94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213</v>
      </c>
      <c r="D53" s="85" t="s">
        <v>196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173</v>
      </c>
      <c r="C54" s="6">
        <v>37172</v>
      </c>
      <c r="D54" s="9">
        <v>34012</v>
      </c>
      <c r="E54" s="45">
        <v>118.5</v>
      </c>
      <c r="F54" s="45">
        <f aca="true" t="shared" si="1" ref="F54:F64">SUM(C54/D54*100)</f>
        <v>109.2908385275785</v>
      </c>
      <c r="G54" s="107"/>
    </row>
    <row r="55" spans="1:7" ht="13.5">
      <c r="A55" s="106">
        <v>2</v>
      </c>
      <c r="B55" s="180" t="s">
        <v>120</v>
      </c>
      <c r="C55" s="6">
        <v>30355</v>
      </c>
      <c r="D55" s="9">
        <v>22348</v>
      </c>
      <c r="E55" s="45">
        <v>105.7</v>
      </c>
      <c r="F55" s="45">
        <f t="shared" si="1"/>
        <v>135.8287095042062</v>
      </c>
      <c r="G55" s="107"/>
    </row>
    <row r="56" spans="1:7" ht="13.5">
      <c r="A56" s="106">
        <v>3</v>
      </c>
      <c r="B56" s="7" t="s">
        <v>168</v>
      </c>
      <c r="C56" s="6">
        <v>24667</v>
      </c>
      <c r="D56" s="9">
        <v>20987</v>
      </c>
      <c r="E56" s="45">
        <v>101.7</v>
      </c>
      <c r="F56" s="45">
        <f t="shared" si="1"/>
        <v>117.53466431600515</v>
      </c>
      <c r="G56" s="107"/>
    </row>
    <row r="57" spans="1:7" ht="13.5">
      <c r="A57" s="106">
        <v>4</v>
      </c>
      <c r="B57" s="7" t="s">
        <v>178</v>
      </c>
      <c r="C57" s="6">
        <v>23300</v>
      </c>
      <c r="D57" s="9">
        <v>12860</v>
      </c>
      <c r="E57" s="45">
        <v>103.3</v>
      </c>
      <c r="F57" s="45">
        <f t="shared" si="1"/>
        <v>181.18195956454122</v>
      </c>
      <c r="G57" s="107"/>
    </row>
    <row r="58" spans="1:7" ht="13.5">
      <c r="A58" s="106">
        <v>5</v>
      </c>
      <c r="B58" s="181" t="s">
        <v>187</v>
      </c>
      <c r="C58" s="6">
        <v>16271</v>
      </c>
      <c r="D58" s="9">
        <v>18139</v>
      </c>
      <c r="E58" s="45">
        <v>110.3</v>
      </c>
      <c r="F58" s="45">
        <f t="shared" si="1"/>
        <v>89.70174761563482</v>
      </c>
      <c r="G58" s="107"/>
    </row>
    <row r="59" spans="1:7" ht="13.5">
      <c r="A59" s="106">
        <v>6</v>
      </c>
      <c r="B59" s="181" t="s">
        <v>177</v>
      </c>
      <c r="C59" s="6">
        <v>13370</v>
      </c>
      <c r="D59" s="9">
        <v>14809</v>
      </c>
      <c r="E59" s="45">
        <v>98.2</v>
      </c>
      <c r="F59" s="45">
        <f t="shared" si="1"/>
        <v>90.28293605240056</v>
      </c>
      <c r="G59" s="107"/>
    </row>
    <row r="60" spans="1:7" ht="13.5">
      <c r="A60" s="106">
        <v>7</v>
      </c>
      <c r="B60" s="181" t="s">
        <v>184</v>
      </c>
      <c r="C60" s="6">
        <v>12528</v>
      </c>
      <c r="D60" s="9">
        <v>15226</v>
      </c>
      <c r="E60" s="45">
        <v>102</v>
      </c>
      <c r="F60" s="45">
        <f t="shared" si="1"/>
        <v>82.28030999605937</v>
      </c>
      <c r="G60" s="107"/>
    </row>
    <row r="61" spans="1:7" ht="13.5">
      <c r="A61" s="106">
        <v>8</v>
      </c>
      <c r="B61" s="181" t="s">
        <v>175</v>
      </c>
      <c r="C61" s="6">
        <v>11805</v>
      </c>
      <c r="D61" s="9">
        <v>14328</v>
      </c>
      <c r="E61" s="45">
        <v>103.9</v>
      </c>
      <c r="F61" s="45">
        <f t="shared" si="1"/>
        <v>82.39112227805695</v>
      </c>
      <c r="G61" s="107"/>
    </row>
    <row r="62" spans="1:7" ht="13.5">
      <c r="A62" s="106">
        <v>9</v>
      </c>
      <c r="B62" s="181" t="s">
        <v>210</v>
      </c>
      <c r="C62" s="123">
        <v>11563</v>
      </c>
      <c r="D62" s="112">
        <v>6901</v>
      </c>
      <c r="E62" s="113">
        <v>97.3</v>
      </c>
      <c r="F62" s="45">
        <f t="shared" si="1"/>
        <v>167.5554267497464</v>
      </c>
      <c r="G62" s="107"/>
    </row>
    <row r="63" spans="1:7" ht="14.25" thickBot="1">
      <c r="A63" s="111">
        <v>10</v>
      </c>
      <c r="B63" s="181" t="s">
        <v>183</v>
      </c>
      <c r="C63" s="123">
        <v>8617</v>
      </c>
      <c r="D63" s="112">
        <v>3929</v>
      </c>
      <c r="E63" s="113">
        <v>108.4</v>
      </c>
      <c r="F63" s="113">
        <f t="shared" si="1"/>
        <v>219.31789259353525</v>
      </c>
      <c r="G63" s="115"/>
    </row>
    <row r="64" spans="1:7" ht="14.25" thickBot="1">
      <c r="A64" s="91"/>
      <c r="B64" s="92" t="s">
        <v>83</v>
      </c>
      <c r="C64" s="93">
        <v>237582</v>
      </c>
      <c r="D64" s="93">
        <v>215342</v>
      </c>
      <c r="E64" s="96">
        <v>103.8</v>
      </c>
      <c r="F64" s="118">
        <f t="shared" si="1"/>
        <v>110.32775770634618</v>
      </c>
      <c r="G64" s="133">
        <v>63.9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4" t="s">
        <v>142</v>
      </c>
      <c r="C16" s="254" t="s">
        <v>143</v>
      </c>
      <c r="D16" s="254" t="s">
        <v>144</v>
      </c>
      <c r="E16" s="254" t="s">
        <v>127</v>
      </c>
      <c r="F16" s="254" t="s">
        <v>128</v>
      </c>
      <c r="G16" s="254" t="s">
        <v>129</v>
      </c>
      <c r="H16" s="254" t="s">
        <v>130</v>
      </c>
      <c r="I16" s="254" t="s">
        <v>131</v>
      </c>
      <c r="J16" s="254" t="s">
        <v>132</v>
      </c>
      <c r="K16" s="254" t="s">
        <v>133</v>
      </c>
      <c r="L16" s="254" t="s">
        <v>134</v>
      </c>
      <c r="M16" s="254" t="s">
        <v>135</v>
      </c>
      <c r="N16" s="1"/>
    </row>
    <row r="17" spans="1:27" ht="10.5" customHeight="1">
      <c r="A17" s="10" t="s">
        <v>227</v>
      </c>
      <c r="B17" s="251">
        <v>92.9</v>
      </c>
      <c r="C17" s="251">
        <v>77.4</v>
      </c>
      <c r="D17" s="251">
        <v>75.4</v>
      </c>
      <c r="E17" s="251">
        <v>75.8</v>
      </c>
      <c r="F17" s="251">
        <v>74.4</v>
      </c>
      <c r="G17" s="251">
        <v>77.7</v>
      </c>
      <c r="H17" s="251">
        <v>80.3</v>
      </c>
      <c r="I17" s="251">
        <v>77.2</v>
      </c>
      <c r="J17" s="251">
        <v>77.5</v>
      </c>
      <c r="K17" s="251">
        <v>77.1</v>
      </c>
      <c r="L17" s="251">
        <v>73.5</v>
      </c>
      <c r="M17" s="251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194</v>
      </c>
      <c r="B18" s="251">
        <v>67.1</v>
      </c>
      <c r="C18" s="251">
        <v>69</v>
      </c>
      <c r="D18" s="251">
        <v>71.2</v>
      </c>
      <c r="E18" s="251">
        <v>73.2</v>
      </c>
      <c r="F18" s="251">
        <v>72</v>
      </c>
      <c r="G18" s="251">
        <v>72.6</v>
      </c>
      <c r="H18" s="251">
        <v>78.1</v>
      </c>
      <c r="I18" s="251">
        <v>80</v>
      </c>
      <c r="J18" s="251">
        <v>75.3</v>
      </c>
      <c r="K18" s="251">
        <v>77.7</v>
      </c>
      <c r="L18" s="251">
        <v>79.8</v>
      </c>
      <c r="M18" s="251">
        <v>73.4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1"/>
      <c r="AA18" s="1"/>
    </row>
    <row r="19" spans="1:27" ht="10.5" customHeight="1">
      <c r="A19" s="10" t="s">
        <v>228</v>
      </c>
      <c r="B19" s="251">
        <v>71.6</v>
      </c>
      <c r="C19" s="251">
        <v>76.8</v>
      </c>
      <c r="D19" s="251">
        <v>80.9</v>
      </c>
      <c r="E19" s="251">
        <v>79.2</v>
      </c>
      <c r="F19" s="251">
        <v>79.8</v>
      </c>
      <c r="G19" s="251">
        <v>79.2</v>
      </c>
      <c r="H19" s="251">
        <v>80.8</v>
      </c>
      <c r="I19" s="251">
        <v>83.9</v>
      </c>
      <c r="J19" s="251">
        <v>84.2</v>
      </c>
      <c r="K19" s="251">
        <v>84.4</v>
      </c>
      <c r="L19" s="251">
        <v>83.6</v>
      </c>
      <c r="M19" s="251">
        <v>71.9</v>
      </c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1"/>
      <c r="AA19" s="1"/>
    </row>
    <row r="20" spans="1:27" ht="10.5" customHeight="1">
      <c r="A20" s="10" t="s">
        <v>196</v>
      </c>
      <c r="B20" s="251">
        <v>69.7</v>
      </c>
      <c r="C20" s="251">
        <v>79.8</v>
      </c>
      <c r="D20" s="251">
        <v>89.3</v>
      </c>
      <c r="E20" s="251">
        <v>81</v>
      </c>
      <c r="F20" s="251">
        <v>78.7</v>
      </c>
      <c r="G20" s="251">
        <v>80.2</v>
      </c>
      <c r="H20" s="251">
        <v>77.6</v>
      </c>
      <c r="I20" s="251">
        <v>73.1</v>
      </c>
      <c r="J20" s="251">
        <v>78.4</v>
      </c>
      <c r="K20" s="251">
        <v>82.3</v>
      </c>
      <c r="L20" s="251">
        <v>77.4</v>
      </c>
      <c r="M20" s="251">
        <v>68.1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1"/>
      <c r="AA20" s="1"/>
    </row>
    <row r="21" spans="1:27" ht="10.5" customHeight="1">
      <c r="A21" s="10" t="s">
        <v>213</v>
      </c>
      <c r="B21" s="251">
        <v>71.8</v>
      </c>
      <c r="C21" s="251">
        <v>92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1"/>
      <c r="AA22" s="1"/>
    </row>
    <row r="23" spans="14:27" ht="9.75" customHeight="1"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1"/>
      <c r="AA23" s="1"/>
    </row>
    <row r="24" spans="1:13" ht="13.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  <row r="28" ht="13.5">
      <c r="O28" s="25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4" t="s">
        <v>142</v>
      </c>
      <c r="C41" s="254" t="s">
        <v>143</v>
      </c>
      <c r="D41" s="254" t="s">
        <v>144</v>
      </c>
      <c r="E41" s="254" t="s">
        <v>127</v>
      </c>
      <c r="F41" s="254" t="s">
        <v>128</v>
      </c>
      <c r="G41" s="254" t="s">
        <v>129</v>
      </c>
      <c r="H41" s="254" t="s">
        <v>130</v>
      </c>
      <c r="I41" s="254" t="s">
        <v>131</v>
      </c>
      <c r="J41" s="254" t="s">
        <v>132</v>
      </c>
      <c r="K41" s="254" t="s">
        <v>133</v>
      </c>
      <c r="L41" s="254" t="s">
        <v>134</v>
      </c>
      <c r="M41" s="254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227</v>
      </c>
      <c r="B42" s="260">
        <v>109.6</v>
      </c>
      <c r="C42" s="260">
        <v>91.7</v>
      </c>
      <c r="D42" s="260">
        <v>85.7</v>
      </c>
      <c r="E42" s="260">
        <v>88.7</v>
      </c>
      <c r="F42" s="260">
        <v>89.8</v>
      </c>
      <c r="G42" s="260">
        <v>91.4</v>
      </c>
      <c r="H42" s="260">
        <v>87.6</v>
      </c>
      <c r="I42" s="260">
        <v>85.8</v>
      </c>
      <c r="J42" s="260">
        <v>84.7</v>
      </c>
      <c r="K42" s="260">
        <v>90.7</v>
      </c>
      <c r="L42" s="260">
        <v>91.4</v>
      </c>
      <c r="M42" s="260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194</v>
      </c>
      <c r="B43" s="260">
        <v>91.1</v>
      </c>
      <c r="C43" s="260">
        <v>91.1</v>
      </c>
      <c r="D43" s="260">
        <v>91.1</v>
      </c>
      <c r="E43" s="260">
        <v>90.6</v>
      </c>
      <c r="F43" s="260">
        <v>95.7</v>
      </c>
      <c r="G43" s="260">
        <v>90</v>
      </c>
      <c r="H43" s="260">
        <v>92.4</v>
      </c>
      <c r="I43" s="260">
        <v>93.7</v>
      </c>
      <c r="J43" s="260">
        <v>85.5</v>
      </c>
      <c r="K43" s="260">
        <v>88.9</v>
      </c>
      <c r="L43" s="260">
        <v>90.9</v>
      </c>
      <c r="M43" s="260">
        <v>84</v>
      </c>
      <c r="N43" s="2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0.5" customHeight="1">
      <c r="A44" s="10" t="s">
        <v>228</v>
      </c>
      <c r="B44" s="260">
        <v>85.3</v>
      </c>
      <c r="C44" s="260">
        <v>84.2</v>
      </c>
      <c r="D44" s="260">
        <v>80.9</v>
      </c>
      <c r="E44" s="260">
        <v>82.2</v>
      </c>
      <c r="F44" s="260">
        <v>91.4</v>
      </c>
      <c r="G44" s="260">
        <v>87.2</v>
      </c>
      <c r="H44" s="260">
        <v>87.8</v>
      </c>
      <c r="I44" s="260">
        <v>91</v>
      </c>
      <c r="J44" s="260">
        <v>92.4</v>
      </c>
      <c r="K44" s="260">
        <v>97</v>
      </c>
      <c r="L44" s="260">
        <v>97.1</v>
      </c>
      <c r="M44" s="260">
        <v>90.7</v>
      </c>
      <c r="N44" s="2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0.5" customHeight="1">
      <c r="A45" s="10" t="s">
        <v>196</v>
      </c>
      <c r="B45" s="260">
        <v>92.5</v>
      </c>
      <c r="C45" s="260">
        <v>96.7</v>
      </c>
      <c r="D45" s="260">
        <v>92.6</v>
      </c>
      <c r="E45" s="260">
        <v>92.4</v>
      </c>
      <c r="F45" s="260">
        <v>90.8</v>
      </c>
      <c r="G45" s="260">
        <v>92.9</v>
      </c>
      <c r="H45" s="260">
        <v>91.7</v>
      </c>
      <c r="I45" s="260">
        <v>90</v>
      </c>
      <c r="J45" s="260">
        <v>88.2</v>
      </c>
      <c r="K45" s="260">
        <v>92.5</v>
      </c>
      <c r="L45" s="260">
        <v>92.9</v>
      </c>
      <c r="M45" s="260">
        <v>85.8</v>
      </c>
      <c r="N45" s="2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0.5" customHeight="1">
      <c r="A46" s="10" t="s">
        <v>213</v>
      </c>
      <c r="B46" s="260">
        <v>90.1</v>
      </c>
      <c r="C46" s="260">
        <v>96.7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4:26" ht="10.5" customHeight="1">
      <c r="N47" s="2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4:26" ht="10.5" customHeight="1">
      <c r="N48" s="2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4" t="s">
        <v>142</v>
      </c>
      <c r="C65" s="254" t="s">
        <v>143</v>
      </c>
      <c r="D65" s="254" t="s">
        <v>144</v>
      </c>
      <c r="E65" s="254" t="s">
        <v>127</v>
      </c>
      <c r="F65" s="254" t="s">
        <v>128</v>
      </c>
      <c r="G65" s="254" t="s">
        <v>129</v>
      </c>
      <c r="H65" s="254" t="s">
        <v>130</v>
      </c>
      <c r="I65" s="254" t="s">
        <v>131</v>
      </c>
      <c r="J65" s="254" t="s">
        <v>132</v>
      </c>
      <c r="K65" s="254" t="s">
        <v>133</v>
      </c>
      <c r="L65" s="254" t="s">
        <v>134</v>
      </c>
      <c r="M65" s="254" t="s">
        <v>135</v>
      </c>
    </row>
    <row r="66" spans="1:26" ht="10.5" customHeight="1">
      <c r="A66" s="10" t="s">
        <v>227</v>
      </c>
      <c r="B66" s="251">
        <v>83.6</v>
      </c>
      <c r="C66" s="251">
        <v>85.7</v>
      </c>
      <c r="D66" s="251">
        <v>88.4</v>
      </c>
      <c r="E66" s="251">
        <v>85.2</v>
      </c>
      <c r="F66" s="251">
        <v>82.7</v>
      </c>
      <c r="G66" s="251">
        <v>84.9</v>
      </c>
      <c r="H66" s="251">
        <v>91.8</v>
      </c>
      <c r="I66" s="251">
        <v>90.1</v>
      </c>
      <c r="J66" s="251">
        <v>91.5</v>
      </c>
      <c r="K66" s="251">
        <v>84.5</v>
      </c>
      <c r="L66" s="251">
        <v>80.3</v>
      </c>
      <c r="M66" s="251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194</v>
      </c>
      <c r="B67" s="251">
        <v>73.1</v>
      </c>
      <c r="C67" s="251">
        <v>75.7</v>
      </c>
      <c r="D67" s="251">
        <v>78.1</v>
      </c>
      <c r="E67" s="251">
        <v>80.8</v>
      </c>
      <c r="F67" s="251">
        <v>74.5</v>
      </c>
      <c r="G67" s="251">
        <v>81.3</v>
      </c>
      <c r="H67" s="251">
        <v>84.2</v>
      </c>
      <c r="I67" s="251">
        <v>85.2</v>
      </c>
      <c r="J67" s="251">
        <v>88.5</v>
      </c>
      <c r="K67" s="251">
        <v>87.1</v>
      </c>
      <c r="L67" s="251">
        <v>87.6</v>
      </c>
      <c r="M67" s="251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228</v>
      </c>
      <c r="B68" s="251">
        <v>83.9</v>
      </c>
      <c r="C68" s="251">
        <v>91.2</v>
      </c>
      <c r="D68" s="251">
        <v>100</v>
      </c>
      <c r="E68" s="251">
        <v>96.4</v>
      </c>
      <c r="F68" s="251">
        <v>86.6</v>
      </c>
      <c r="G68" s="251">
        <v>91.1</v>
      </c>
      <c r="H68" s="251">
        <v>92</v>
      </c>
      <c r="I68" s="251">
        <v>92.1</v>
      </c>
      <c r="J68" s="251">
        <v>91.1</v>
      </c>
      <c r="K68" s="251">
        <v>86.7</v>
      </c>
      <c r="L68" s="251">
        <v>86.1</v>
      </c>
      <c r="M68" s="251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196</v>
      </c>
      <c r="B69" s="251">
        <v>75.1</v>
      </c>
      <c r="C69" s="251">
        <v>82.1</v>
      </c>
      <c r="D69" s="251">
        <v>96.7</v>
      </c>
      <c r="E69" s="251">
        <v>87.7</v>
      </c>
      <c r="F69" s="251">
        <v>86.9</v>
      </c>
      <c r="G69" s="251">
        <v>86.2</v>
      </c>
      <c r="H69" s="251">
        <v>84.7</v>
      </c>
      <c r="I69" s="251">
        <v>81.4</v>
      </c>
      <c r="J69" s="251">
        <v>89</v>
      </c>
      <c r="K69" s="251">
        <v>88.7</v>
      </c>
      <c r="L69" s="251">
        <v>83.3</v>
      </c>
      <c r="M69" s="251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213</v>
      </c>
      <c r="B70" s="251">
        <v>79.3</v>
      </c>
      <c r="C70" s="251">
        <v>95</v>
      </c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7"/>
      <c r="C72" s="257"/>
      <c r="D72" s="257"/>
      <c r="E72" s="257"/>
      <c r="F72" s="257"/>
      <c r="G72" s="261"/>
      <c r="H72" s="257"/>
      <c r="I72" s="257"/>
      <c r="J72" s="257"/>
      <c r="K72" s="257"/>
      <c r="L72" s="257"/>
      <c r="M72" s="25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8" customWidth="1"/>
    <col min="25" max="26" width="7.625" style="0" customWidth="1"/>
  </cols>
  <sheetData>
    <row r="1" spans="1:29" ht="13.5">
      <c r="A1" s="25"/>
      <c r="B1" s="262"/>
      <c r="C1" s="245"/>
      <c r="D1" s="245"/>
      <c r="E1" s="245"/>
      <c r="F1" s="245"/>
      <c r="G1" s="245"/>
      <c r="H1" s="245"/>
      <c r="I1" s="24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5"/>
      <c r="C2" s="245"/>
      <c r="D2" s="245"/>
      <c r="E2" s="245"/>
      <c r="F2" s="245"/>
      <c r="G2" s="245"/>
      <c r="H2" s="245"/>
      <c r="I2" s="245"/>
      <c r="J2" s="1"/>
      <c r="L2" s="66"/>
      <c r="M2" s="263"/>
      <c r="N2" s="66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1"/>
      <c r="AB2" s="1"/>
      <c r="AC2" s="1"/>
    </row>
    <row r="3" spans="1:29" ht="13.5">
      <c r="A3" s="25"/>
      <c r="B3" s="245"/>
      <c r="C3" s="245"/>
      <c r="D3" s="245"/>
      <c r="E3" s="245"/>
      <c r="F3" s="245"/>
      <c r="G3" s="245"/>
      <c r="H3" s="245"/>
      <c r="I3" s="245"/>
      <c r="J3" s="1"/>
      <c r="L3" s="66"/>
      <c r="M3" s="263"/>
      <c r="N3" s="66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1"/>
      <c r="AB3" s="1"/>
      <c r="AC3" s="1"/>
    </row>
    <row r="4" spans="1:29" ht="13.5">
      <c r="A4" s="25"/>
      <c r="B4" s="245"/>
      <c r="C4" s="245"/>
      <c r="D4" s="245"/>
      <c r="E4" s="245"/>
      <c r="F4" s="245"/>
      <c r="G4" s="245"/>
      <c r="H4" s="245"/>
      <c r="I4" s="245"/>
      <c r="J4" s="1"/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</row>
    <row r="5" spans="1:29" ht="13.5">
      <c r="A5" s="25"/>
      <c r="B5" s="245"/>
      <c r="C5" s="245"/>
      <c r="D5" s="245"/>
      <c r="E5" s="245"/>
      <c r="F5" s="245"/>
      <c r="G5" s="245"/>
      <c r="H5" s="245"/>
      <c r="I5" s="245"/>
      <c r="J5" s="1"/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</row>
    <row r="6" spans="10:29" ht="13.5">
      <c r="J6" s="1"/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</row>
    <row r="7" spans="10:23" ht="13.5">
      <c r="J7" s="1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214</v>
      </c>
      <c r="B19" s="260">
        <v>15.5</v>
      </c>
      <c r="C19" s="260">
        <v>17.7</v>
      </c>
      <c r="D19" s="260">
        <v>19.2</v>
      </c>
      <c r="E19" s="260">
        <v>19.4</v>
      </c>
      <c r="F19" s="260">
        <v>18.4</v>
      </c>
      <c r="G19" s="260">
        <v>18.2</v>
      </c>
      <c r="H19" s="260">
        <v>16.7</v>
      </c>
      <c r="I19" s="260">
        <v>17.2</v>
      </c>
      <c r="J19" s="260">
        <v>15.8</v>
      </c>
      <c r="K19" s="260">
        <v>18.6</v>
      </c>
      <c r="L19" s="260">
        <v>16.7</v>
      </c>
      <c r="M19" s="260">
        <v>16.5</v>
      </c>
    </row>
    <row r="20" spans="1:13" ht="10.5" customHeight="1">
      <c r="A20" s="10" t="s">
        <v>215</v>
      </c>
      <c r="B20" s="260">
        <v>15.9</v>
      </c>
      <c r="C20" s="260">
        <v>14.3</v>
      </c>
      <c r="D20" s="260">
        <v>15.2</v>
      </c>
      <c r="E20" s="260">
        <v>18.6</v>
      </c>
      <c r="F20" s="260">
        <v>17.4</v>
      </c>
      <c r="G20" s="260">
        <v>15.7</v>
      </c>
      <c r="H20" s="260">
        <v>15.4</v>
      </c>
      <c r="I20" s="260">
        <v>16</v>
      </c>
      <c r="J20" s="260">
        <v>16.5</v>
      </c>
      <c r="K20" s="260">
        <v>15</v>
      </c>
      <c r="L20" s="260">
        <v>14.9</v>
      </c>
      <c r="M20" s="260">
        <v>16.9</v>
      </c>
    </row>
    <row r="21" spans="1:13" ht="10.5" customHeight="1">
      <c r="A21" s="10" t="s">
        <v>228</v>
      </c>
      <c r="B21" s="260">
        <v>14.7</v>
      </c>
      <c r="C21" s="260">
        <v>15.2</v>
      </c>
      <c r="D21" s="260">
        <v>16.7</v>
      </c>
      <c r="E21" s="260">
        <v>15.9</v>
      </c>
      <c r="F21" s="260">
        <v>16.3</v>
      </c>
      <c r="G21" s="260">
        <v>16.4</v>
      </c>
      <c r="H21" s="260">
        <v>14.7</v>
      </c>
      <c r="I21" s="260">
        <v>16.5</v>
      </c>
      <c r="J21" s="260">
        <v>15.9</v>
      </c>
      <c r="K21" s="260">
        <v>18</v>
      </c>
      <c r="L21" s="260">
        <v>17.3</v>
      </c>
      <c r="M21" s="260">
        <v>15.7</v>
      </c>
    </row>
    <row r="22" spans="1:13" ht="10.5" customHeight="1">
      <c r="A22" s="10" t="s">
        <v>196</v>
      </c>
      <c r="B22" s="260">
        <v>15.3</v>
      </c>
      <c r="C22" s="260">
        <v>16</v>
      </c>
      <c r="D22" s="260">
        <v>17.8</v>
      </c>
      <c r="E22" s="260">
        <v>16.9</v>
      </c>
      <c r="F22" s="260">
        <v>18.4</v>
      </c>
      <c r="G22" s="260">
        <v>17.6</v>
      </c>
      <c r="H22" s="260">
        <v>15.3</v>
      </c>
      <c r="I22" s="260">
        <v>15.4</v>
      </c>
      <c r="J22" s="260">
        <v>16.9</v>
      </c>
      <c r="K22" s="260">
        <v>17.3</v>
      </c>
      <c r="L22" s="260">
        <v>17.1</v>
      </c>
      <c r="M22" s="260">
        <v>17.5</v>
      </c>
    </row>
    <row r="23" spans="1:13" ht="10.5" customHeight="1">
      <c r="A23" s="10" t="s">
        <v>213</v>
      </c>
      <c r="B23" s="260">
        <v>15.8</v>
      </c>
      <c r="C23" s="260">
        <v>15.4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214</v>
      </c>
      <c r="B43" s="260">
        <v>25.3</v>
      </c>
      <c r="C43" s="260">
        <v>26.5</v>
      </c>
      <c r="D43" s="260">
        <v>25.8</v>
      </c>
      <c r="E43" s="260">
        <v>26.4</v>
      </c>
      <c r="F43" s="260">
        <v>28.1</v>
      </c>
      <c r="G43" s="260">
        <v>27.7</v>
      </c>
      <c r="H43" s="260">
        <v>26.5</v>
      </c>
      <c r="I43" s="260">
        <v>27.3</v>
      </c>
      <c r="J43" s="260">
        <v>24.8</v>
      </c>
      <c r="K43" s="260">
        <v>26.9</v>
      </c>
      <c r="L43" s="260">
        <v>26</v>
      </c>
      <c r="M43" s="260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215</v>
      </c>
      <c r="B44" s="260">
        <v>26.9</v>
      </c>
      <c r="C44" s="260">
        <v>26.5</v>
      </c>
      <c r="D44" s="260">
        <v>23.4</v>
      </c>
      <c r="E44" s="260">
        <v>26.7</v>
      </c>
      <c r="F44" s="260">
        <v>28.9</v>
      </c>
      <c r="G44" s="260">
        <v>26.9</v>
      </c>
      <c r="H44" s="260">
        <v>26.2</v>
      </c>
      <c r="I44" s="260">
        <v>27.1</v>
      </c>
      <c r="J44" s="260">
        <v>27.7</v>
      </c>
      <c r="K44" s="260">
        <v>26.9</v>
      </c>
      <c r="L44" s="260">
        <v>25.5</v>
      </c>
      <c r="M44" s="260">
        <v>26.2</v>
      </c>
      <c r="N44" s="66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228</v>
      </c>
      <c r="B45" s="260">
        <v>25.9</v>
      </c>
      <c r="C45" s="260">
        <v>26.8</v>
      </c>
      <c r="D45" s="260">
        <v>27.1</v>
      </c>
      <c r="E45" s="260">
        <v>27</v>
      </c>
      <c r="F45" s="260">
        <v>28</v>
      </c>
      <c r="G45" s="260">
        <v>27.8</v>
      </c>
      <c r="H45" s="260">
        <v>26.4</v>
      </c>
      <c r="I45" s="260">
        <v>26.9</v>
      </c>
      <c r="J45" s="260">
        <v>27.1</v>
      </c>
      <c r="K45" s="260">
        <v>27.4</v>
      </c>
      <c r="L45" s="260">
        <v>27.2</v>
      </c>
      <c r="M45" s="260">
        <v>26.8</v>
      </c>
      <c r="N45" s="66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196</v>
      </c>
      <c r="B46" s="260">
        <v>27.3</v>
      </c>
      <c r="C46" s="260">
        <v>27.4</v>
      </c>
      <c r="D46" s="260">
        <v>27.8</v>
      </c>
      <c r="E46" s="260">
        <v>27.4</v>
      </c>
      <c r="F46" s="260">
        <v>28.1</v>
      </c>
      <c r="G46" s="260">
        <v>28.2</v>
      </c>
      <c r="H46" s="260">
        <v>27.3</v>
      </c>
      <c r="I46" s="260">
        <v>26.7</v>
      </c>
      <c r="J46" s="260">
        <v>27.2</v>
      </c>
      <c r="K46" s="260">
        <v>27</v>
      </c>
      <c r="L46" s="260">
        <v>27.3</v>
      </c>
      <c r="M46" s="260">
        <v>28</v>
      </c>
      <c r="N46" s="66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213</v>
      </c>
      <c r="B47" s="260">
        <v>29.2</v>
      </c>
      <c r="C47" s="260">
        <v>27.7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66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214</v>
      </c>
      <c r="B71" s="251">
        <v>61.1</v>
      </c>
      <c r="C71" s="251">
        <v>65.9</v>
      </c>
      <c r="D71" s="251">
        <v>74.7</v>
      </c>
      <c r="E71" s="251">
        <v>73.1</v>
      </c>
      <c r="F71" s="251">
        <v>64.6</v>
      </c>
      <c r="G71" s="251">
        <v>66</v>
      </c>
      <c r="H71" s="251">
        <v>64.1</v>
      </c>
      <c r="I71" s="251">
        <v>62.5</v>
      </c>
      <c r="J71" s="251">
        <v>65.2</v>
      </c>
      <c r="K71" s="251">
        <v>67.9</v>
      </c>
      <c r="L71" s="251">
        <v>64.9</v>
      </c>
      <c r="M71" s="251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215</v>
      </c>
      <c r="B72" s="251">
        <v>58.4</v>
      </c>
      <c r="C72" s="251">
        <v>54.2</v>
      </c>
      <c r="D72" s="251">
        <v>66.9</v>
      </c>
      <c r="E72" s="251">
        <v>67.7</v>
      </c>
      <c r="F72" s="251">
        <v>58.6</v>
      </c>
      <c r="G72" s="251">
        <v>59.8</v>
      </c>
      <c r="H72" s="251">
        <v>59.2</v>
      </c>
      <c r="I72" s="251">
        <v>58.5</v>
      </c>
      <c r="J72" s="251">
        <v>59.1</v>
      </c>
      <c r="K72" s="251">
        <v>56.2</v>
      </c>
      <c r="L72" s="251">
        <v>59.6</v>
      </c>
      <c r="M72" s="251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228</v>
      </c>
      <c r="B73" s="251">
        <v>56.9</v>
      </c>
      <c r="C73" s="251">
        <v>55.9</v>
      </c>
      <c r="D73" s="251">
        <v>61.4</v>
      </c>
      <c r="E73" s="251">
        <v>59.1</v>
      </c>
      <c r="F73" s="251">
        <v>57.4</v>
      </c>
      <c r="G73" s="251">
        <v>59</v>
      </c>
      <c r="H73" s="251">
        <v>56.7</v>
      </c>
      <c r="I73" s="251">
        <v>61</v>
      </c>
      <c r="J73" s="251">
        <v>58.2</v>
      </c>
      <c r="K73" s="251">
        <v>65.4</v>
      </c>
      <c r="L73" s="251">
        <v>63.6</v>
      </c>
      <c r="M73" s="251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196</v>
      </c>
      <c r="B74" s="251">
        <v>55.7</v>
      </c>
      <c r="C74" s="251">
        <v>58.1</v>
      </c>
      <c r="D74" s="251">
        <v>63.8</v>
      </c>
      <c r="E74" s="251">
        <v>61.8</v>
      </c>
      <c r="F74" s="251">
        <v>65.1</v>
      </c>
      <c r="G74" s="251">
        <v>62.4</v>
      </c>
      <c r="H74" s="251">
        <v>56.7</v>
      </c>
      <c r="I74" s="251">
        <v>58</v>
      </c>
      <c r="J74" s="251">
        <v>61.8</v>
      </c>
      <c r="K74" s="251">
        <v>64.1</v>
      </c>
      <c r="L74" s="251">
        <v>62.6</v>
      </c>
      <c r="M74" s="251">
        <v>62.1</v>
      </c>
    </row>
    <row r="75" spans="1:13" ht="10.5" customHeight="1">
      <c r="A75" s="10" t="s">
        <v>213</v>
      </c>
      <c r="B75" s="251">
        <v>53.4</v>
      </c>
      <c r="C75" s="251">
        <v>56.8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</row>
    <row r="76" spans="2:13" ht="9.75" customHeight="1">
      <c r="B76" s="257"/>
      <c r="C76" s="257"/>
      <c r="D76" s="257"/>
      <c r="E76" s="257"/>
      <c r="F76" s="257"/>
      <c r="G76" s="257"/>
      <c r="H76" s="257"/>
      <c r="I76" s="257"/>
      <c r="J76" s="257"/>
      <c r="K76" s="255"/>
      <c r="L76" s="257"/>
      <c r="M76" s="25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3"/>
      <c r="N7" s="66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3"/>
      <c r="N8" s="66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"/>
    </row>
    <row r="10" spans="12:27" ht="9.75" customHeight="1">
      <c r="L10" s="66"/>
      <c r="M10" s="66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1"/>
    </row>
    <row r="11" spans="12:27" ht="9.75" customHeight="1">
      <c r="L11" s="66"/>
      <c r="M11" s="66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1"/>
    </row>
    <row r="12" spans="12:27" ht="9.75" customHeight="1">
      <c r="L12" s="66"/>
      <c r="M12" s="66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1"/>
    </row>
    <row r="13" spans="12:27" ht="9.75" customHeight="1">
      <c r="L13" s="66"/>
      <c r="M13" s="66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3"/>
      <c r="AA15" s="1"/>
    </row>
    <row r="16" spans="12:27" ht="9.75" customHeight="1">
      <c r="L16" s="66"/>
      <c r="M16" s="263"/>
      <c r="AA16" s="1"/>
    </row>
    <row r="17" spans="12:27" ht="9.75" customHeight="1">
      <c r="L17" s="66"/>
      <c r="M17" s="263"/>
      <c r="AA17" s="1"/>
    </row>
    <row r="18" spans="12:27" ht="9.75" customHeight="1">
      <c r="L18" s="66"/>
      <c r="M18" s="263"/>
      <c r="AA18" s="1"/>
    </row>
    <row r="19" spans="12:27" ht="9.75" customHeight="1">
      <c r="L19" s="66"/>
      <c r="M19" s="26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229</v>
      </c>
      <c r="B25" s="260">
        <v>23.6</v>
      </c>
      <c r="C25" s="260">
        <v>22.3</v>
      </c>
      <c r="D25" s="260">
        <v>28.3</v>
      </c>
      <c r="E25" s="260">
        <v>28.3</v>
      </c>
      <c r="F25" s="260">
        <v>24.1</v>
      </c>
      <c r="G25" s="260">
        <v>26.1</v>
      </c>
      <c r="H25" s="260">
        <v>24.3</v>
      </c>
      <c r="I25" s="260">
        <v>26.1</v>
      </c>
      <c r="J25" s="260">
        <v>23.3</v>
      </c>
      <c r="K25" s="260">
        <v>22.2</v>
      </c>
      <c r="L25" s="260">
        <v>24.7</v>
      </c>
      <c r="M25" s="260">
        <v>24.2</v>
      </c>
      <c r="AA25" s="1"/>
    </row>
    <row r="26" spans="1:27" ht="10.5" customHeight="1">
      <c r="A26" s="10" t="s">
        <v>230</v>
      </c>
      <c r="B26" s="260">
        <v>21.2</v>
      </c>
      <c r="C26" s="260">
        <v>23.6</v>
      </c>
      <c r="D26" s="260">
        <v>23.5</v>
      </c>
      <c r="E26" s="260">
        <v>25.2</v>
      </c>
      <c r="F26" s="260">
        <v>24.6</v>
      </c>
      <c r="G26" s="260">
        <v>28.3</v>
      </c>
      <c r="H26" s="260">
        <v>24.6</v>
      </c>
      <c r="I26" s="260">
        <v>23.4</v>
      </c>
      <c r="J26" s="260">
        <v>22.5</v>
      </c>
      <c r="K26" s="260">
        <v>23.1</v>
      </c>
      <c r="L26" s="260">
        <v>20.9</v>
      </c>
      <c r="M26" s="260">
        <v>20.6</v>
      </c>
      <c r="AA26" s="1"/>
    </row>
    <row r="27" spans="1:27" ht="10.5" customHeight="1">
      <c r="A27" s="10" t="s">
        <v>228</v>
      </c>
      <c r="B27" s="260">
        <v>18.7</v>
      </c>
      <c r="C27" s="260">
        <v>19.2</v>
      </c>
      <c r="D27" s="260">
        <v>23.7</v>
      </c>
      <c r="E27" s="260">
        <v>22.6</v>
      </c>
      <c r="F27" s="260">
        <v>25.9</v>
      </c>
      <c r="G27" s="260">
        <v>24</v>
      </c>
      <c r="H27" s="260">
        <v>23.8</v>
      </c>
      <c r="I27" s="260">
        <v>23</v>
      </c>
      <c r="J27" s="260">
        <v>21.8</v>
      </c>
      <c r="K27" s="260">
        <v>19.6</v>
      </c>
      <c r="L27" s="260">
        <v>19.1</v>
      </c>
      <c r="M27" s="260">
        <v>18.8</v>
      </c>
      <c r="AA27" s="1"/>
    </row>
    <row r="28" spans="1:27" ht="10.5" customHeight="1">
      <c r="A28" s="10" t="s">
        <v>196</v>
      </c>
      <c r="B28" s="260">
        <v>21.2</v>
      </c>
      <c r="C28" s="260">
        <v>18.2</v>
      </c>
      <c r="D28" s="260">
        <v>21.8</v>
      </c>
      <c r="E28" s="260">
        <v>21.3</v>
      </c>
      <c r="F28" s="260">
        <v>21.8</v>
      </c>
      <c r="G28" s="260">
        <v>22.4</v>
      </c>
      <c r="H28" s="260">
        <v>24.4</v>
      </c>
      <c r="I28" s="260">
        <v>20.7</v>
      </c>
      <c r="J28" s="260">
        <v>17.6</v>
      </c>
      <c r="K28" s="260">
        <v>21</v>
      </c>
      <c r="L28" s="260">
        <v>22</v>
      </c>
      <c r="M28" s="260">
        <v>20.3</v>
      </c>
      <c r="AA28" s="1"/>
    </row>
    <row r="29" spans="1:27" ht="10.5" customHeight="1">
      <c r="A29" s="10" t="s">
        <v>213</v>
      </c>
      <c r="B29" s="260">
        <v>18.4</v>
      </c>
      <c r="C29" s="260">
        <v>19.4</v>
      </c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AA29" s="1"/>
    </row>
    <row r="30" ht="9.75" customHeight="1">
      <c r="AA30" s="1"/>
    </row>
    <row r="31" spans="14:27" ht="9.75" customHeight="1"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229</v>
      </c>
      <c r="B54" s="260">
        <v>41.2</v>
      </c>
      <c r="C54" s="260">
        <v>41.2</v>
      </c>
      <c r="D54" s="260">
        <v>42.5</v>
      </c>
      <c r="E54" s="260">
        <v>43.5</v>
      </c>
      <c r="F54" s="260">
        <v>40</v>
      </c>
      <c r="G54" s="260">
        <v>41.2</v>
      </c>
      <c r="H54" s="260">
        <v>38.6</v>
      </c>
      <c r="I54" s="260">
        <v>41.3</v>
      </c>
      <c r="J54" s="260">
        <v>40.3</v>
      </c>
      <c r="K54" s="260">
        <v>39.7</v>
      </c>
      <c r="L54" s="260">
        <v>41.3</v>
      </c>
      <c r="M54" s="260">
        <v>39.7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230</v>
      </c>
      <c r="B55" s="260">
        <v>42</v>
      </c>
      <c r="C55" s="260">
        <v>43.4</v>
      </c>
      <c r="D55" s="260">
        <v>41</v>
      </c>
      <c r="E55" s="260">
        <v>40.6</v>
      </c>
      <c r="F55" s="260">
        <v>41.4</v>
      </c>
      <c r="G55" s="260">
        <v>43.6</v>
      </c>
      <c r="H55" s="260">
        <v>41.6</v>
      </c>
      <c r="I55" s="260">
        <v>41.2</v>
      </c>
      <c r="J55" s="260">
        <v>40.8</v>
      </c>
      <c r="K55" s="260">
        <v>41.1</v>
      </c>
      <c r="L55" s="260">
        <v>38.8</v>
      </c>
      <c r="M55" s="260">
        <v>37.3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228</v>
      </c>
      <c r="B56" s="260">
        <v>38.5</v>
      </c>
      <c r="C56" s="260">
        <v>37.5</v>
      </c>
      <c r="D56" s="260">
        <v>37.8</v>
      </c>
      <c r="E56" s="260">
        <v>36.3</v>
      </c>
      <c r="F56" s="260">
        <v>38.6</v>
      </c>
      <c r="G56" s="260">
        <v>38.7</v>
      </c>
      <c r="H56" s="260">
        <v>38.3</v>
      </c>
      <c r="I56" s="260">
        <v>38.3</v>
      </c>
      <c r="J56" s="260">
        <v>37.8</v>
      </c>
      <c r="K56" s="260">
        <v>37.3</v>
      </c>
      <c r="L56" s="260">
        <v>35.4</v>
      </c>
      <c r="M56" s="260">
        <v>32.8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196</v>
      </c>
      <c r="B57" s="260">
        <v>36.2</v>
      </c>
      <c r="C57" s="260">
        <v>36.5</v>
      </c>
      <c r="D57" s="260">
        <v>36.5</v>
      </c>
      <c r="E57" s="260">
        <v>36.3</v>
      </c>
      <c r="F57" s="260">
        <v>37.5</v>
      </c>
      <c r="G57" s="260">
        <v>37.7</v>
      </c>
      <c r="H57" s="260">
        <v>38.7</v>
      </c>
      <c r="I57" s="260">
        <v>37.1</v>
      </c>
      <c r="J57" s="260">
        <v>34.8</v>
      </c>
      <c r="K57" s="260">
        <v>35.1</v>
      </c>
      <c r="L57" s="260">
        <v>36.2</v>
      </c>
      <c r="M57" s="260">
        <v>35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213</v>
      </c>
      <c r="B58" s="260">
        <v>34.7</v>
      </c>
      <c r="C58" s="260">
        <v>34.4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4"/>
    </row>
    <row r="66" spans="14:26" ht="9.75" customHeight="1"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4:26" ht="9.75" customHeight="1"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4:26" ht="9.75" customHeight="1"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4:26" ht="9.75" customHeight="1"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229</v>
      </c>
      <c r="B84" s="251">
        <v>55.9</v>
      </c>
      <c r="C84" s="251">
        <v>54.1</v>
      </c>
      <c r="D84" s="251">
        <v>66.1</v>
      </c>
      <c r="E84" s="251">
        <v>64.6</v>
      </c>
      <c r="F84" s="251">
        <v>61.8</v>
      </c>
      <c r="G84" s="251">
        <v>62.8</v>
      </c>
      <c r="H84" s="251">
        <v>64.1</v>
      </c>
      <c r="I84" s="251">
        <v>62</v>
      </c>
      <c r="J84" s="251">
        <v>58.1</v>
      </c>
      <c r="K84" s="251">
        <v>56.3</v>
      </c>
      <c r="L84" s="251">
        <v>59.1</v>
      </c>
      <c r="M84" s="251">
        <v>61.9</v>
      </c>
    </row>
    <row r="85" spans="1:13" ht="10.5" customHeight="1">
      <c r="A85" s="10" t="s">
        <v>230</v>
      </c>
      <c r="B85" s="251">
        <v>49.2</v>
      </c>
      <c r="C85" s="251">
        <v>53.5</v>
      </c>
      <c r="D85" s="251">
        <v>58.5</v>
      </c>
      <c r="E85" s="251">
        <v>62.2</v>
      </c>
      <c r="F85" s="251">
        <v>59.1</v>
      </c>
      <c r="G85" s="251">
        <v>63.9</v>
      </c>
      <c r="H85" s="251">
        <v>60.1</v>
      </c>
      <c r="I85" s="251">
        <v>57</v>
      </c>
      <c r="J85" s="251">
        <v>55.5</v>
      </c>
      <c r="K85" s="251">
        <v>56</v>
      </c>
      <c r="L85" s="251">
        <v>55.2</v>
      </c>
      <c r="M85" s="251">
        <v>55.9</v>
      </c>
    </row>
    <row r="86" spans="1:13" ht="10.5" customHeight="1">
      <c r="A86" s="10" t="s">
        <v>228</v>
      </c>
      <c r="B86" s="251">
        <v>47.8</v>
      </c>
      <c r="C86" s="251">
        <v>51.7</v>
      </c>
      <c r="D86" s="251">
        <v>62.5</v>
      </c>
      <c r="E86" s="251">
        <v>63.1</v>
      </c>
      <c r="F86" s="251">
        <v>66.1</v>
      </c>
      <c r="G86" s="251">
        <v>62</v>
      </c>
      <c r="H86" s="251">
        <v>62.3</v>
      </c>
      <c r="I86" s="251">
        <v>60</v>
      </c>
      <c r="J86" s="251">
        <v>57.9</v>
      </c>
      <c r="K86" s="251">
        <v>52.7</v>
      </c>
      <c r="L86" s="251">
        <v>55.1</v>
      </c>
      <c r="M86" s="251">
        <v>59</v>
      </c>
    </row>
    <row r="87" spans="1:13" ht="10.5" customHeight="1">
      <c r="A87" s="10" t="s">
        <v>196</v>
      </c>
      <c r="B87" s="251">
        <v>56.4</v>
      </c>
      <c r="C87" s="251">
        <v>49.6</v>
      </c>
      <c r="D87" s="251">
        <v>59.8</v>
      </c>
      <c r="E87" s="251">
        <v>58.8</v>
      </c>
      <c r="F87" s="251">
        <v>57.5</v>
      </c>
      <c r="G87" s="251">
        <v>59.3</v>
      </c>
      <c r="H87" s="251">
        <v>62.6</v>
      </c>
      <c r="I87" s="251">
        <v>56.9</v>
      </c>
      <c r="J87" s="251">
        <v>52.1</v>
      </c>
      <c r="K87" s="251">
        <v>59.6</v>
      </c>
      <c r="L87" s="251">
        <v>60.1</v>
      </c>
      <c r="M87" s="251">
        <v>58.7</v>
      </c>
    </row>
    <row r="88" spans="1:13" ht="10.5" customHeight="1">
      <c r="A88" s="10" t="s">
        <v>213</v>
      </c>
      <c r="B88" s="251">
        <v>53.3</v>
      </c>
      <c r="C88" s="251">
        <v>56.6</v>
      </c>
      <c r="D88" s="251"/>
      <c r="E88" s="251"/>
      <c r="F88" s="251"/>
      <c r="G88" s="251"/>
      <c r="H88" s="251"/>
      <c r="I88" s="251"/>
      <c r="J88" s="251"/>
      <c r="K88" s="251"/>
      <c r="L88" s="251"/>
      <c r="M88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229</v>
      </c>
      <c r="B25" s="265">
        <v>51.15</v>
      </c>
      <c r="C25" s="265">
        <v>68.9</v>
      </c>
      <c r="D25" s="265">
        <v>62.27</v>
      </c>
      <c r="E25" s="265">
        <v>88.58</v>
      </c>
      <c r="F25" s="265">
        <v>84.28</v>
      </c>
      <c r="G25" s="265">
        <v>92.26</v>
      </c>
      <c r="H25" s="265">
        <v>94.4</v>
      </c>
      <c r="I25" s="265">
        <v>63.79</v>
      </c>
      <c r="J25" s="265">
        <v>53.5</v>
      </c>
      <c r="K25" s="265">
        <v>55.3</v>
      </c>
      <c r="L25" s="265">
        <v>58.2</v>
      </c>
      <c r="M25" s="265">
        <v>57.6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</row>
    <row r="26" spans="1:29" ht="10.5" customHeight="1">
      <c r="A26" s="10" t="s">
        <v>230</v>
      </c>
      <c r="B26" s="265">
        <v>49.9</v>
      </c>
      <c r="C26" s="265">
        <v>54.11</v>
      </c>
      <c r="D26" s="265">
        <v>67.08</v>
      </c>
      <c r="E26" s="265">
        <v>88</v>
      </c>
      <c r="F26" s="265">
        <v>85.9</v>
      </c>
      <c r="G26" s="265">
        <v>102</v>
      </c>
      <c r="H26" s="265">
        <v>94.1</v>
      </c>
      <c r="I26" s="265">
        <v>60.2</v>
      </c>
      <c r="J26" s="265">
        <v>64.4</v>
      </c>
      <c r="K26" s="265">
        <v>66.3</v>
      </c>
      <c r="L26" s="265">
        <v>54.9</v>
      </c>
      <c r="M26" s="265">
        <v>57.7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</row>
    <row r="27" spans="1:29" ht="10.5" customHeight="1">
      <c r="A27" s="10" t="s">
        <v>228</v>
      </c>
      <c r="B27" s="265">
        <v>54.7</v>
      </c>
      <c r="C27" s="265">
        <v>51.8</v>
      </c>
      <c r="D27" s="265">
        <v>58.3</v>
      </c>
      <c r="E27" s="265">
        <v>73.8</v>
      </c>
      <c r="F27" s="265">
        <v>61.7</v>
      </c>
      <c r="G27" s="265">
        <v>76.3</v>
      </c>
      <c r="H27" s="265">
        <v>56.1</v>
      </c>
      <c r="I27" s="265">
        <v>39.5</v>
      </c>
      <c r="J27" s="265">
        <v>43.6</v>
      </c>
      <c r="K27" s="265">
        <v>50.9</v>
      </c>
      <c r="L27" s="265">
        <v>55.8</v>
      </c>
      <c r="M27" s="265">
        <v>46.8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</row>
    <row r="28" spans="1:29" ht="10.5" customHeight="1">
      <c r="A28" s="10" t="s">
        <v>196</v>
      </c>
      <c r="B28" s="265">
        <v>39.2</v>
      </c>
      <c r="C28" s="265">
        <v>41.6</v>
      </c>
      <c r="D28" s="265">
        <v>49.3</v>
      </c>
      <c r="E28" s="265">
        <v>70.8</v>
      </c>
      <c r="F28" s="265">
        <v>73.4</v>
      </c>
      <c r="G28" s="265">
        <v>75</v>
      </c>
      <c r="H28" s="265">
        <v>62</v>
      </c>
      <c r="I28" s="265">
        <v>37.5</v>
      </c>
      <c r="J28" s="265">
        <v>38.2</v>
      </c>
      <c r="K28" s="265">
        <v>45.6</v>
      </c>
      <c r="L28" s="265">
        <v>43.2</v>
      </c>
      <c r="M28" s="265">
        <v>41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</row>
    <row r="29" spans="1:29" ht="10.5" customHeight="1">
      <c r="A29" s="10" t="s">
        <v>213</v>
      </c>
      <c r="B29" s="265">
        <v>35.6</v>
      </c>
      <c r="C29" s="265">
        <v>51.2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229</v>
      </c>
      <c r="B54" s="265">
        <v>49.5</v>
      </c>
      <c r="C54" s="265">
        <v>56.2</v>
      </c>
      <c r="D54" s="265">
        <v>40.2</v>
      </c>
      <c r="E54" s="265">
        <v>48.4</v>
      </c>
      <c r="F54" s="265">
        <v>50.4</v>
      </c>
      <c r="G54" s="265">
        <v>49.3</v>
      </c>
      <c r="H54" s="265">
        <v>42.2</v>
      </c>
      <c r="I54" s="265">
        <v>40.9</v>
      </c>
      <c r="J54" s="265">
        <v>40.2</v>
      </c>
      <c r="K54" s="265">
        <v>42.7</v>
      </c>
      <c r="L54" s="265">
        <v>47.2</v>
      </c>
      <c r="M54" s="265">
        <v>44.3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230</v>
      </c>
      <c r="B55" s="265">
        <v>45</v>
      </c>
      <c r="C55" s="265">
        <v>47.8</v>
      </c>
      <c r="D55" s="265">
        <v>46.3</v>
      </c>
      <c r="E55" s="265">
        <v>50.3</v>
      </c>
      <c r="F55" s="265">
        <v>50.1</v>
      </c>
      <c r="G55" s="265">
        <v>49.7</v>
      </c>
      <c r="H55" s="265">
        <v>45.6</v>
      </c>
      <c r="I55" s="265">
        <v>42.3</v>
      </c>
      <c r="J55" s="265">
        <v>42.1</v>
      </c>
      <c r="K55" s="265">
        <v>44.9</v>
      </c>
      <c r="L55" s="265">
        <v>47.2</v>
      </c>
      <c r="M55" s="265">
        <v>45.6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228</v>
      </c>
      <c r="B56" s="265">
        <v>48</v>
      </c>
      <c r="C56" s="265">
        <v>47.1</v>
      </c>
      <c r="D56" s="265">
        <v>45.7</v>
      </c>
      <c r="E56" s="265">
        <v>52.1</v>
      </c>
      <c r="F56" s="265">
        <v>51.4</v>
      </c>
      <c r="G56" s="265">
        <v>51.3</v>
      </c>
      <c r="H56" s="265">
        <v>44.1</v>
      </c>
      <c r="I56" s="265">
        <v>37.6</v>
      </c>
      <c r="J56" s="265">
        <v>34.4</v>
      </c>
      <c r="K56" s="265">
        <v>33.2</v>
      </c>
      <c r="L56" s="265">
        <v>41.8</v>
      </c>
      <c r="M56" s="265">
        <v>38.7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196</v>
      </c>
      <c r="B57" s="265">
        <v>36.7</v>
      </c>
      <c r="C57" s="265">
        <v>37.2</v>
      </c>
      <c r="D57" s="265">
        <v>34.8</v>
      </c>
      <c r="E57" s="265">
        <v>41.4</v>
      </c>
      <c r="F57" s="265">
        <v>41.9</v>
      </c>
      <c r="G57" s="265">
        <v>40.8</v>
      </c>
      <c r="H57" s="265">
        <v>41.3</v>
      </c>
      <c r="I57" s="265">
        <v>34.9</v>
      </c>
      <c r="J57" s="265">
        <v>34.6</v>
      </c>
      <c r="K57" s="265">
        <v>37</v>
      </c>
      <c r="L57" s="265">
        <v>37.4</v>
      </c>
      <c r="M57" s="265">
        <v>34.1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213</v>
      </c>
      <c r="B58" s="265">
        <v>34.6</v>
      </c>
      <c r="C58" s="265">
        <v>38.9</v>
      </c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229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230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228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196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213</v>
      </c>
      <c r="B88" s="15">
        <v>103.1</v>
      </c>
      <c r="C88" s="15">
        <v>133.5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</row>
    <row r="12" spans="1:26" ht="9.7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9" spans="1:26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55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229</v>
      </c>
      <c r="B25" s="260">
        <v>8.993</v>
      </c>
      <c r="C25" s="260">
        <v>10.331</v>
      </c>
      <c r="D25" s="260">
        <v>13.174</v>
      </c>
      <c r="E25" s="260">
        <v>14.234</v>
      </c>
      <c r="F25" s="260">
        <v>13.038</v>
      </c>
      <c r="G25" s="260">
        <v>15.156</v>
      </c>
      <c r="H25" s="260">
        <v>15.007</v>
      </c>
      <c r="I25" s="260">
        <v>13.546</v>
      </c>
      <c r="J25" s="260">
        <v>12.824</v>
      </c>
      <c r="K25" s="260">
        <v>13.59</v>
      </c>
      <c r="L25" s="260">
        <v>12.953</v>
      </c>
      <c r="M25" s="260">
        <v>12.097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230</v>
      </c>
      <c r="B26" s="260">
        <v>9.502</v>
      </c>
      <c r="C26" s="260">
        <v>11.333</v>
      </c>
      <c r="D26" s="260">
        <v>13.779</v>
      </c>
      <c r="E26" s="260">
        <v>14.1</v>
      </c>
      <c r="F26" s="260">
        <v>15.6</v>
      </c>
      <c r="G26" s="260">
        <v>16.2</v>
      </c>
      <c r="H26" s="260">
        <v>15.5</v>
      </c>
      <c r="I26" s="260">
        <v>12.9</v>
      </c>
      <c r="J26" s="260">
        <v>13</v>
      </c>
      <c r="K26" s="260">
        <v>12.8</v>
      </c>
      <c r="L26" s="260">
        <v>13.9</v>
      </c>
      <c r="M26" s="260">
        <v>11.8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228</v>
      </c>
      <c r="B27" s="260">
        <v>8.7</v>
      </c>
      <c r="C27" s="260">
        <v>9.7</v>
      </c>
      <c r="D27" s="260">
        <v>12.1</v>
      </c>
      <c r="E27" s="260">
        <v>12.2</v>
      </c>
      <c r="F27" s="260">
        <v>11.3</v>
      </c>
      <c r="G27" s="260">
        <v>12.2</v>
      </c>
      <c r="H27" s="260">
        <v>11.7</v>
      </c>
      <c r="I27" s="260">
        <v>10.2</v>
      </c>
      <c r="J27" s="260">
        <v>11.8</v>
      </c>
      <c r="K27" s="260">
        <v>11</v>
      </c>
      <c r="L27" s="260">
        <v>12.1</v>
      </c>
      <c r="M27" s="260">
        <v>11.7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196</v>
      </c>
      <c r="B28" s="260">
        <v>9.8</v>
      </c>
      <c r="C28" s="260">
        <v>11.3</v>
      </c>
      <c r="D28" s="260">
        <v>13.8</v>
      </c>
      <c r="E28" s="260">
        <v>13.1</v>
      </c>
      <c r="F28" s="260">
        <v>14.3</v>
      </c>
      <c r="G28" s="260">
        <v>14.1</v>
      </c>
      <c r="H28" s="260">
        <v>12.3</v>
      </c>
      <c r="I28" s="260">
        <v>13</v>
      </c>
      <c r="J28" s="260">
        <v>13.2</v>
      </c>
      <c r="K28" s="260">
        <v>13</v>
      </c>
      <c r="L28" s="260">
        <v>12.4</v>
      </c>
      <c r="M28" s="260">
        <v>12.3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213</v>
      </c>
      <c r="B29" s="260">
        <v>9.1</v>
      </c>
      <c r="C29" s="260">
        <v>10.5</v>
      </c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6"/>
    </row>
    <row r="53" spans="1:48" s="257" customFormat="1" ht="10.5" customHeight="1">
      <c r="A53" s="15"/>
      <c r="B53" s="251" t="s">
        <v>124</v>
      </c>
      <c r="C53" s="251" t="s">
        <v>125</v>
      </c>
      <c r="D53" s="251" t="s">
        <v>126</v>
      </c>
      <c r="E53" s="251" t="s">
        <v>127</v>
      </c>
      <c r="F53" s="251" t="s">
        <v>128</v>
      </c>
      <c r="G53" s="251" t="s">
        <v>129</v>
      </c>
      <c r="H53" s="251" t="s">
        <v>130</v>
      </c>
      <c r="I53" s="251" t="s">
        <v>131</v>
      </c>
      <c r="J53" s="251" t="s">
        <v>132</v>
      </c>
      <c r="K53" s="251" t="s">
        <v>133</v>
      </c>
      <c r="L53" s="251" t="s">
        <v>134</v>
      </c>
      <c r="M53" s="251" t="s">
        <v>135</v>
      </c>
      <c r="N53" s="255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</row>
    <row r="54" spans="1:48" s="257" customFormat="1" ht="10.5" customHeight="1">
      <c r="A54" s="10" t="s">
        <v>229</v>
      </c>
      <c r="B54" s="260">
        <v>11.898</v>
      </c>
      <c r="C54" s="260">
        <v>11.8</v>
      </c>
      <c r="D54" s="260">
        <v>12.8</v>
      </c>
      <c r="E54" s="260">
        <v>12.3</v>
      </c>
      <c r="F54" s="260">
        <v>13.4</v>
      </c>
      <c r="G54" s="260">
        <v>13.6</v>
      </c>
      <c r="H54" s="260">
        <v>12.7</v>
      </c>
      <c r="I54" s="260">
        <v>13.4</v>
      </c>
      <c r="J54" s="260">
        <v>12.9</v>
      </c>
      <c r="K54" s="260">
        <v>14.5</v>
      </c>
      <c r="L54" s="260">
        <v>14.8</v>
      </c>
      <c r="M54" s="260">
        <v>13.4</v>
      </c>
      <c r="N54" s="255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</row>
    <row r="55" spans="1:48" s="257" customFormat="1" ht="10.5" customHeight="1">
      <c r="A55" s="10" t="s">
        <v>230</v>
      </c>
      <c r="B55" s="260">
        <v>12.017</v>
      </c>
      <c r="C55" s="260">
        <v>12.349</v>
      </c>
      <c r="D55" s="260">
        <v>13.055</v>
      </c>
      <c r="E55" s="260">
        <v>13</v>
      </c>
      <c r="F55" s="260">
        <v>13.8</v>
      </c>
      <c r="G55" s="260">
        <v>13.5</v>
      </c>
      <c r="H55" s="260">
        <v>13.5</v>
      </c>
      <c r="I55" s="260">
        <v>12.4</v>
      </c>
      <c r="J55" s="260">
        <v>11.8</v>
      </c>
      <c r="K55" s="260">
        <v>12.5</v>
      </c>
      <c r="L55" s="260">
        <v>12.6</v>
      </c>
      <c r="M55" s="260">
        <v>11.6</v>
      </c>
      <c r="N55" s="255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</row>
    <row r="56" spans="1:48" s="257" customFormat="1" ht="10.5" customHeight="1">
      <c r="A56" s="10" t="s">
        <v>228</v>
      </c>
      <c r="B56" s="260">
        <v>11</v>
      </c>
      <c r="C56" s="260">
        <v>11.6</v>
      </c>
      <c r="D56" s="260">
        <v>12</v>
      </c>
      <c r="E56" s="260">
        <v>12</v>
      </c>
      <c r="F56" s="260">
        <v>12.7</v>
      </c>
      <c r="G56" s="260">
        <v>12.6</v>
      </c>
      <c r="H56" s="260">
        <v>11.5</v>
      </c>
      <c r="I56" s="260">
        <v>10.7</v>
      </c>
      <c r="J56" s="260">
        <v>11.1</v>
      </c>
      <c r="K56" s="260">
        <v>11.1</v>
      </c>
      <c r="L56" s="260">
        <v>10.9</v>
      </c>
      <c r="M56" s="260">
        <v>9.9</v>
      </c>
      <c r="N56" s="255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</row>
    <row r="57" spans="1:27" s="257" customFormat="1" ht="10.5" customHeight="1">
      <c r="A57" s="10" t="s">
        <v>196</v>
      </c>
      <c r="B57" s="260">
        <v>10.7</v>
      </c>
      <c r="C57" s="260">
        <v>11.4</v>
      </c>
      <c r="D57" s="260">
        <v>12.2</v>
      </c>
      <c r="E57" s="260">
        <v>12</v>
      </c>
      <c r="F57" s="260">
        <v>13</v>
      </c>
      <c r="G57" s="260">
        <v>13.2</v>
      </c>
      <c r="H57" s="260">
        <v>12.8</v>
      </c>
      <c r="I57" s="260">
        <v>11.9</v>
      </c>
      <c r="J57" s="260">
        <v>11.8</v>
      </c>
      <c r="K57" s="260">
        <v>12.1</v>
      </c>
      <c r="L57" s="260">
        <v>11.8</v>
      </c>
      <c r="M57" s="260">
        <v>11.5</v>
      </c>
      <c r="N57" s="255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55"/>
    </row>
    <row r="58" spans="1:27" s="257" customFormat="1" ht="10.5" customHeight="1">
      <c r="A58" s="10" t="s">
        <v>213</v>
      </c>
      <c r="B58" s="260">
        <v>11.4</v>
      </c>
      <c r="C58" s="260">
        <v>11.1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55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55"/>
    </row>
    <row r="59" spans="1:27" ht="9.75" customHeight="1">
      <c r="A59" s="25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7" customFormat="1" ht="10.5" customHeight="1">
      <c r="A83" s="15"/>
      <c r="B83" s="251" t="s">
        <v>124</v>
      </c>
      <c r="C83" s="251" t="s">
        <v>125</v>
      </c>
      <c r="D83" s="251" t="s">
        <v>126</v>
      </c>
      <c r="E83" s="251" t="s">
        <v>127</v>
      </c>
      <c r="F83" s="251" t="s">
        <v>128</v>
      </c>
      <c r="G83" s="251" t="s">
        <v>129</v>
      </c>
      <c r="H83" s="251" t="s">
        <v>130</v>
      </c>
      <c r="I83" s="251" t="s">
        <v>131</v>
      </c>
      <c r="J83" s="251" t="s">
        <v>132</v>
      </c>
      <c r="K83" s="251" t="s">
        <v>133</v>
      </c>
      <c r="L83" s="251" t="s">
        <v>134</v>
      </c>
      <c r="M83" s="251" t="s">
        <v>135</v>
      </c>
      <c r="N83" s="255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</row>
    <row r="84" spans="1:26" s="257" customFormat="1" ht="10.5" customHeight="1">
      <c r="A84" s="10" t="s">
        <v>229</v>
      </c>
      <c r="B84" s="253">
        <v>75.5</v>
      </c>
      <c r="C84" s="253">
        <v>87.8</v>
      </c>
      <c r="D84" s="253">
        <v>103.4</v>
      </c>
      <c r="E84" s="253">
        <v>115.7</v>
      </c>
      <c r="F84" s="253">
        <v>97.3</v>
      </c>
      <c r="G84" s="253">
        <v>111.7</v>
      </c>
      <c r="H84" s="253">
        <v>117.9</v>
      </c>
      <c r="I84" s="253">
        <v>100.9</v>
      </c>
      <c r="J84" s="253">
        <v>99.1</v>
      </c>
      <c r="K84" s="253">
        <v>93.5</v>
      </c>
      <c r="L84" s="253">
        <v>87.5</v>
      </c>
      <c r="M84" s="253">
        <v>91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s="257" customFormat="1" ht="10.5" customHeight="1">
      <c r="A85" s="10" t="s">
        <v>230</v>
      </c>
      <c r="B85" s="253">
        <v>80.2</v>
      </c>
      <c r="C85" s="253">
        <v>91.7</v>
      </c>
      <c r="D85" s="253">
        <v>105.7</v>
      </c>
      <c r="E85" s="253">
        <v>109.1</v>
      </c>
      <c r="F85" s="253">
        <v>113.3</v>
      </c>
      <c r="G85" s="253">
        <v>119.8</v>
      </c>
      <c r="H85" s="253">
        <v>115</v>
      </c>
      <c r="I85" s="253">
        <v>104.6</v>
      </c>
      <c r="J85" s="253">
        <v>109.5</v>
      </c>
      <c r="K85" s="253">
        <v>102.3</v>
      </c>
      <c r="L85" s="253">
        <v>110.6</v>
      </c>
      <c r="M85" s="253">
        <v>101.7</v>
      </c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s="257" customFormat="1" ht="10.5" customHeight="1">
      <c r="A86" s="10" t="s">
        <v>228</v>
      </c>
      <c r="B86" s="253">
        <v>79.1</v>
      </c>
      <c r="C86" s="253">
        <v>83.6</v>
      </c>
      <c r="D86" s="253">
        <v>100.7</v>
      </c>
      <c r="E86" s="253">
        <v>101.4</v>
      </c>
      <c r="F86" s="253">
        <v>89.1</v>
      </c>
      <c r="G86" s="253">
        <v>96.9</v>
      </c>
      <c r="H86" s="253">
        <v>101.8</v>
      </c>
      <c r="I86" s="253">
        <v>95.6</v>
      </c>
      <c r="J86" s="253">
        <v>106.4</v>
      </c>
      <c r="K86" s="253">
        <v>99.4</v>
      </c>
      <c r="L86" s="253">
        <v>111.7</v>
      </c>
      <c r="M86" s="253">
        <v>117.1</v>
      </c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s="257" customFormat="1" ht="10.5" customHeight="1">
      <c r="A87" s="10" t="s">
        <v>196</v>
      </c>
      <c r="B87" s="253">
        <v>90.7</v>
      </c>
      <c r="C87" s="253">
        <v>98.4</v>
      </c>
      <c r="D87" s="253">
        <v>113.3</v>
      </c>
      <c r="E87" s="253">
        <v>108.9</v>
      </c>
      <c r="F87" s="253">
        <v>110.8</v>
      </c>
      <c r="G87" s="253">
        <v>107.2</v>
      </c>
      <c r="H87" s="253">
        <v>96.5</v>
      </c>
      <c r="I87" s="253">
        <v>108.5</v>
      </c>
      <c r="J87" s="253">
        <v>111.9</v>
      </c>
      <c r="K87" s="253">
        <v>107</v>
      </c>
      <c r="L87" s="253">
        <v>105.6</v>
      </c>
      <c r="M87" s="253">
        <v>107.1</v>
      </c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s="257" customFormat="1" ht="10.5" customHeight="1">
      <c r="A88" s="10" t="s">
        <v>213</v>
      </c>
      <c r="B88" s="253">
        <v>79.6</v>
      </c>
      <c r="C88" s="253">
        <v>94</v>
      </c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4" spans="14:15" ht="9.75" customHeight="1">
      <c r="N14" s="268"/>
      <c r="O14" s="268"/>
    </row>
    <row r="17" ht="9.75" customHeight="1">
      <c r="O17" s="268"/>
    </row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19" spans="1:13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4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68"/>
    </row>
    <row r="21" spans="1:14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48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229</v>
      </c>
      <c r="B25" s="260">
        <v>9.22</v>
      </c>
      <c r="C25" s="260">
        <v>12.22</v>
      </c>
      <c r="D25" s="260">
        <v>12.05</v>
      </c>
      <c r="E25" s="260">
        <v>10.76</v>
      </c>
      <c r="F25" s="260">
        <v>11.23</v>
      </c>
      <c r="G25" s="260">
        <v>11.04</v>
      </c>
      <c r="H25" s="260">
        <v>11.73</v>
      </c>
      <c r="I25" s="260">
        <v>10.24</v>
      </c>
      <c r="J25" s="260">
        <v>10.88</v>
      </c>
      <c r="K25" s="260">
        <v>13.39</v>
      </c>
      <c r="L25" s="260">
        <v>14.22</v>
      </c>
      <c r="M25" s="260">
        <v>13.48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230</v>
      </c>
      <c r="B26" s="260">
        <v>12.14</v>
      </c>
      <c r="C26" s="260">
        <v>12.1</v>
      </c>
      <c r="D26" s="260">
        <v>13.79</v>
      </c>
      <c r="E26" s="260">
        <v>15.4</v>
      </c>
      <c r="F26" s="260">
        <v>13.5</v>
      </c>
      <c r="G26" s="260">
        <v>16.1</v>
      </c>
      <c r="H26" s="260">
        <v>14.4</v>
      </c>
      <c r="I26" s="260">
        <v>11.8</v>
      </c>
      <c r="J26" s="260">
        <v>14.6</v>
      </c>
      <c r="K26" s="260">
        <v>14.5</v>
      </c>
      <c r="L26" s="260">
        <v>15</v>
      </c>
      <c r="M26" s="260">
        <v>14.4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228</v>
      </c>
      <c r="B27" s="260">
        <v>12.6</v>
      </c>
      <c r="C27" s="260">
        <v>13.2</v>
      </c>
      <c r="D27" s="260">
        <v>15</v>
      </c>
      <c r="E27" s="260">
        <v>14</v>
      </c>
      <c r="F27" s="260">
        <v>14.4</v>
      </c>
      <c r="G27" s="260">
        <v>16.1</v>
      </c>
      <c r="H27" s="260">
        <v>15.2</v>
      </c>
      <c r="I27" s="260">
        <v>13.9</v>
      </c>
      <c r="J27" s="260">
        <v>14.5</v>
      </c>
      <c r="K27" s="260">
        <v>15.5</v>
      </c>
      <c r="L27" s="260">
        <v>14.8</v>
      </c>
      <c r="M27" s="260">
        <v>16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196</v>
      </c>
      <c r="B28" s="260">
        <v>13.2</v>
      </c>
      <c r="C28" s="260">
        <v>15.3</v>
      </c>
      <c r="D28" s="260">
        <v>16.6</v>
      </c>
      <c r="E28" s="260">
        <v>16.7</v>
      </c>
      <c r="F28" s="260">
        <v>16.6</v>
      </c>
      <c r="G28" s="260">
        <v>16.9</v>
      </c>
      <c r="H28" s="260">
        <v>18.2</v>
      </c>
      <c r="I28" s="260">
        <v>14.4</v>
      </c>
      <c r="J28" s="260">
        <v>15.8</v>
      </c>
      <c r="K28" s="260">
        <v>19.3</v>
      </c>
      <c r="L28" s="260">
        <v>19.5</v>
      </c>
      <c r="M28" s="260">
        <v>15.9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213</v>
      </c>
      <c r="B29" s="260">
        <v>15.2</v>
      </c>
      <c r="C29" s="260">
        <v>15.3</v>
      </c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229</v>
      </c>
      <c r="B54" s="260">
        <v>18.8</v>
      </c>
      <c r="C54" s="260">
        <v>22.3</v>
      </c>
      <c r="D54" s="260">
        <v>21.9</v>
      </c>
      <c r="E54" s="260">
        <v>18.9</v>
      </c>
      <c r="F54" s="260">
        <v>20.2</v>
      </c>
      <c r="G54" s="260">
        <v>20.3</v>
      </c>
      <c r="H54" s="260">
        <v>20.1</v>
      </c>
      <c r="I54" s="260">
        <v>20</v>
      </c>
      <c r="J54" s="260">
        <v>19.9</v>
      </c>
      <c r="K54" s="260">
        <v>21.1</v>
      </c>
      <c r="L54" s="260">
        <v>21.7</v>
      </c>
      <c r="M54" s="260">
        <v>20.7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230</v>
      </c>
      <c r="B55" s="260">
        <v>20.8</v>
      </c>
      <c r="C55" s="260">
        <v>21</v>
      </c>
      <c r="D55" s="260">
        <v>20</v>
      </c>
      <c r="E55" s="260">
        <v>21.4</v>
      </c>
      <c r="F55" s="260">
        <v>22.3</v>
      </c>
      <c r="G55" s="260">
        <v>23</v>
      </c>
      <c r="H55" s="260">
        <v>21.7</v>
      </c>
      <c r="I55" s="260">
        <v>19.7</v>
      </c>
      <c r="J55" s="260">
        <v>20.4</v>
      </c>
      <c r="K55" s="260">
        <v>20.8</v>
      </c>
      <c r="L55" s="260">
        <v>21.3</v>
      </c>
      <c r="M55" s="260">
        <v>20.3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228</v>
      </c>
      <c r="B56" s="260">
        <v>21.1</v>
      </c>
      <c r="C56" s="260">
        <v>21.7</v>
      </c>
      <c r="D56" s="260">
        <v>20.3</v>
      </c>
      <c r="E56" s="260">
        <v>20.5</v>
      </c>
      <c r="F56" s="260">
        <v>21.1</v>
      </c>
      <c r="G56" s="260">
        <v>21.5</v>
      </c>
      <c r="H56" s="260">
        <v>21</v>
      </c>
      <c r="I56" s="260">
        <v>21</v>
      </c>
      <c r="J56" s="260">
        <v>20.9</v>
      </c>
      <c r="K56" s="260">
        <v>21.5</v>
      </c>
      <c r="L56" s="260">
        <v>21.2</v>
      </c>
      <c r="M56" s="260">
        <v>20.9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196</v>
      </c>
      <c r="B57" s="260">
        <v>21.6</v>
      </c>
      <c r="C57" s="260">
        <v>21.5</v>
      </c>
      <c r="D57" s="260">
        <v>20.6</v>
      </c>
      <c r="E57" s="260">
        <v>21.7</v>
      </c>
      <c r="F57" s="260">
        <v>21</v>
      </c>
      <c r="G57" s="260">
        <v>22</v>
      </c>
      <c r="H57" s="260">
        <v>23.4</v>
      </c>
      <c r="I57" s="260">
        <v>20.3</v>
      </c>
      <c r="J57" s="260">
        <v>20.6</v>
      </c>
      <c r="K57" s="260">
        <v>22.4</v>
      </c>
      <c r="L57" s="260">
        <v>23.8</v>
      </c>
      <c r="M57" s="260">
        <v>22.3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213</v>
      </c>
      <c r="B58" s="260">
        <v>22.9</v>
      </c>
      <c r="C58" s="260">
        <v>23.8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229</v>
      </c>
      <c r="B84" s="251">
        <v>48.8</v>
      </c>
      <c r="C84" s="251">
        <v>47.7</v>
      </c>
      <c r="D84" s="251">
        <v>54.8</v>
      </c>
      <c r="E84" s="251">
        <v>53.1</v>
      </c>
      <c r="F84" s="251">
        <v>54.2</v>
      </c>
      <c r="G84" s="251">
        <v>54.3</v>
      </c>
      <c r="H84" s="251">
        <v>58.7</v>
      </c>
      <c r="I84" s="251">
        <v>58.7</v>
      </c>
      <c r="J84" s="251">
        <v>58.7</v>
      </c>
      <c r="K84" s="251">
        <v>62.2</v>
      </c>
      <c r="L84" s="251">
        <v>65.3</v>
      </c>
      <c r="M84" s="251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230</v>
      </c>
      <c r="B85" s="251">
        <v>58.2</v>
      </c>
      <c r="C85" s="251">
        <v>57.6</v>
      </c>
      <c r="D85" s="251">
        <v>69.8</v>
      </c>
      <c r="E85" s="251">
        <v>70.8</v>
      </c>
      <c r="F85" s="251">
        <v>60.1</v>
      </c>
      <c r="G85" s="251">
        <v>69.3</v>
      </c>
      <c r="H85" s="251">
        <v>67.3</v>
      </c>
      <c r="I85" s="251">
        <v>62</v>
      </c>
      <c r="J85" s="251">
        <v>70.9</v>
      </c>
      <c r="K85" s="251">
        <v>69.5</v>
      </c>
      <c r="L85" s="251">
        <v>70</v>
      </c>
      <c r="M85" s="251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228</v>
      </c>
      <c r="B86" s="251">
        <v>58.9</v>
      </c>
      <c r="C86" s="251">
        <v>60.2</v>
      </c>
      <c r="D86" s="251">
        <v>74.4</v>
      </c>
      <c r="E86" s="251">
        <v>68.2</v>
      </c>
      <c r="F86" s="251">
        <v>67.6</v>
      </c>
      <c r="G86" s="251">
        <v>74.5</v>
      </c>
      <c r="H86" s="251">
        <v>73</v>
      </c>
      <c r="I86" s="251">
        <v>66.4</v>
      </c>
      <c r="J86" s="251">
        <v>69.5</v>
      </c>
      <c r="K86" s="251">
        <v>71.6</v>
      </c>
      <c r="L86" s="251">
        <v>69.7</v>
      </c>
      <c r="M86" s="251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196</v>
      </c>
      <c r="B87" s="251">
        <v>60.5</v>
      </c>
      <c r="C87" s="251">
        <v>71.2</v>
      </c>
      <c r="D87" s="251">
        <v>80.9</v>
      </c>
      <c r="E87" s="251">
        <v>76.2</v>
      </c>
      <c r="F87" s="251">
        <v>79.7</v>
      </c>
      <c r="G87" s="251">
        <v>76.6</v>
      </c>
      <c r="H87" s="251">
        <v>77.5</v>
      </c>
      <c r="I87" s="251">
        <v>72.8</v>
      </c>
      <c r="J87" s="251">
        <v>76.1</v>
      </c>
      <c r="K87" s="251">
        <v>85.6</v>
      </c>
      <c r="L87" s="251">
        <v>81.3</v>
      </c>
      <c r="M87" s="251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213</v>
      </c>
      <c r="B88" s="251">
        <v>66.1</v>
      </c>
      <c r="C88" s="251">
        <v>63.9</v>
      </c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5" t="s">
        <v>191</v>
      </c>
      <c r="F1" s="246"/>
      <c r="G1" s="246"/>
      <c r="H1" s="246"/>
    </row>
    <row r="2" ht="13.5">
      <c r="A2" s="439"/>
    </row>
    <row r="3" spans="1:3" ht="17.25">
      <c r="A3" s="439"/>
      <c r="C3" s="246"/>
    </row>
    <row r="4" spans="1:13" ht="17.25">
      <c r="A4" s="439"/>
      <c r="J4" s="246"/>
      <c r="K4" s="246"/>
      <c r="L4" s="246"/>
      <c r="M4" s="246"/>
    </row>
    <row r="5" ht="13.5">
      <c r="A5" s="439"/>
    </row>
    <row r="6" ht="13.5">
      <c r="A6" s="439"/>
    </row>
    <row r="7" ht="13.5">
      <c r="A7" s="439"/>
    </row>
    <row r="8" ht="13.5">
      <c r="A8" s="439"/>
    </row>
    <row r="9" ht="13.5">
      <c r="A9" s="439"/>
    </row>
    <row r="10" ht="13.5">
      <c r="A10" s="439"/>
    </row>
    <row r="11" ht="13.5">
      <c r="A11" s="439"/>
    </row>
    <row r="12" ht="13.5">
      <c r="A12" s="439"/>
    </row>
    <row r="13" ht="13.5">
      <c r="A13" s="439"/>
    </row>
    <row r="14" ht="13.5">
      <c r="A14" s="439"/>
    </row>
    <row r="15" ht="13.5">
      <c r="A15" s="439"/>
    </row>
    <row r="16" ht="13.5">
      <c r="A16" s="439"/>
    </row>
    <row r="17" ht="13.5">
      <c r="A17" s="439"/>
    </row>
    <row r="18" ht="13.5">
      <c r="A18" s="439"/>
    </row>
    <row r="19" ht="13.5">
      <c r="A19" s="439"/>
    </row>
    <row r="20" ht="13.5">
      <c r="A20" s="439"/>
    </row>
    <row r="21" ht="13.5">
      <c r="A21" s="439"/>
    </row>
    <row r="22" ht="13.5">
      <c r="A22" s="439"/>
    </row>
    <row r="23" ht="13.5">
      <c r="A23" s="439"/>
    </row>
    <row r="24" ht="13.5">
      <c r="A24" s="439"/>
    </row>
    <row r="25" ht="13.5">
      <c r="A25" s="439"/>
    </row>
    <row r="26" ht="13.5">
      <c r="A26" s="439"/>
    </row>
    <row r="27" ht="13.5">
      <c r="A27" s="439"/>
    </row>
    <row r="28" ht="13.5">
      <c r="A28" s="439"/>
    </row>
    <row r="29" ht="13.5">
      <c r="A29" s="439"/>
    </row>
    <row r="30" ht="13.5">
      <c r="A30" s="439"/>
    </row>
    <row r="31" ht="13.5">
      <c r="A31" s="439"/>
    </row>
    <row r="32" ht="13.5">
      <c r="A32" s="439"/>
    </row>
    <row r="33" ht="13.5">
      <c r="A33" s="439"/>
    </row>
    <row r="34" ht="13.5">
      <c r="A34" s="439"/>
    </row>
    <row r="35" spans="1:15" s="59" customFormat="1" ht="19.5" customHeight="1">
      <c r="A35" s="439"/>
      <c r="B35" s="12"/>
      <c r="C35" s="247" t="s">
        <v>136</v>
      </c>
      <c r="D35" s="247" t="s">
        <v>137</v>
      </c>
      <c r="E35" s="247" t="s">
        <v>138</v>
      </c>
      <c r="F35" s="247" t="s">
        <v>139</v>
      </c>
      <c r="G35" s="247" t="s">
        <v>193</v>
      </c>
      <c r="H35" s="247" t="s">
        <v>192</v>
      </c>
      <c r="I35" s="247" t="s">
        <v>140</v>
      </c>
      <c r="J35" s="247" t="s">
        <v>194</v>
      </c>
      <c r="K35" s="247" t="s">
        <v>145</v>
      </c>
      <c r="L35" s="247" t="s">
        <v>196</v>
      </c>
      <c r="M35" s="11" t="s">
        <v>232</v>
      </c>
      <c r="N35" s="65"/>
      <c r="O35" s="248"/>
    </row>
    <row r="36" spans="1:15" ht="19.5" customHeight="1">
      <c r="A36" s="439"/>
      <c r="B36" s="381" t="s">
        <v>211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110.5</v>
      </c>
      <c r="N36" s="1"/>
      <c r="O36" s="1"/>
    </row>
    <row r="37" spans="1:15" ht="19.5" customHeight="1">
      <c r="A37" s="439"/>
      <c r="B37" s="381" t="s">
        <v>141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207.7</v>
      </c>
      <c r="N37" s="1"/>
      <c r="O37" s="1"/>
    </row>
    <row r="38" spans="1:13" ht="19.5" customHeight="1">
      <c r="A38" s="439"/>
      <c r="B38" s="381" t="s">
        <v>190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ht="13.5">
      <c r="D40" s="344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127885</v>
      </c>
    </row>
    <row r="3" spans="10:13" ht="13.5">
      <c r="J3" s="6">
        <v>369261</v>
      </c>
      <c r="K3" s="5" t="s">
        <v>12</v>
      </c>
      <c r="L3" s="6">
        <f t="shared" si="0"/>
        <v>369261</v>
      </c>
      <c r="M3" s="6">
        <v>220685</v>
      </c>
    </row>
    <row r="4" spans="10:13" ht="13.5">
      <c r="J4" s="6">
        <v>422726</v>
      </c>
      <c r="K4" s="5" t="s">
        <v>13</v>
      </c>
      <c r="L4" s="6">
        <f t="shared" si="0"/>
        <v>422726</v>
      </c>
      <c r="M4" s="6">
        <v>237577</v>
      </c>
    </row>
    <row r="5" spans="10:13" ht="13.5">
      <c r="J5" s="6">
        <v>100023</v>
      </c>
      <c r="K5" s="5" t="s">
        <v>14</v>
      </c>
      <c r="L5" s="6">
        <f t="shared" si="0"/>
        <v>100023</v>
      </c>
      <c r="M5" s="6">
        <v>64191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268062</v>
      </c>
    </row>
    <row r="7" spans="10:13" ht="13.5">
      <c r="J7" s="6">
        <v>625045</v>
      </c>
      <c r="K7" s="5" t="s">
        <v>16</v>
      </c>
      <c r="L7" s="6">
        <f t="shared" si="0"/>
        <v>625045</v>
      </c>
      <c r="M7" s="6">
        <v>410890</v>
      </c>
    </row>
    <row r="8" spans="10:13" ht="13.5">
      <c r="J8" s="6">
        <f>SUM(J2:J7)</f>
        <v>2077337</v>
      </c>
      <c r="K8" s="5" t="s">
        <v>9</v>
      </c>
      <c r="L8" s="69">
        <f>SUM(L2:L7)</f>
        <v>2077337</v>
      </c>
      <c r="M8" s="6">
        <f>SUM(M2:M7)</f>
        <v>1329290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127885</v>
      </c>
      <c r="M11" s="6">
        <f>SUM(N11-L11)</f>
        <v>58696</v>
      </c>
      <c r="N11" s="6">
        <f>SUM(L2)</f>
        <v>186581</v>
      </c>
    </row>
    <row r="12" spans="11:14" ht="13.5">
      <c r="K12" s="5" t="s">
        <v>12</v>
      </c>
      <c r="L12" s="6">
        <f t="shared" si="1"/>
        <v>220685</v>
      </c>
      <c r="M12" s="6">
        <f aca="true" t="shared" si="2" ref="M12:M17">SUM(N12-L12)</f>
        <v>148576</v>
      </c>
      <c r="N12" s="6">
        <f aca="true" t="shared" si="3" ref="N12:N17">SUM(L3)</f>
        <v>369261</v>
      </c>
    </row>
    <row r="13" spans="11:14" ht="13.5">
      <c r="K13" s="5" t="s">
        <v>13</v>
      </c>
      <c r="L13" s="6">
        <f t="shared" si="1"/>
        <v>237577</v>
      </c>
      <c r="M13" s="6">
        <f t="shared" si="2"/>
        <v>185149</v>
      </c>
      <c r="N13" s="6">
        <f t="shared" si="3"/>
        <v>422726</v>
      </c>
    </row>
    <row r="14" spans="11:14" ht="13.5">
      <c r="K14" s="5" t="s">
        <v>14</v>
      </c>
      <c r="L14" s="6">
        <f t="shared" si="1"/>
        <v>64191</v>
      </c>
      <c r="M14" s="6">
        <f t="shared" si="2"/>
        <v>35832</v>
      </c>
      <c r="N14" s="6">
        <f t="shared" si="3"/>
        <v>100023</v>
      </c>
    </row>
    <row r="15" spans="11:14" ht="13.5">
      <c r="K15" s="5" t="s">
        <v>15</v>
      </c>
      <c r="L15" s="6">
        <f t="shared" si="1"/>
        <v>268062</v>
      </c>
      <c r="M15" s="6">
        <f t="shared" si="2"/>
        <v>105639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410890</v>
      </c>
      <c r="M16" s="6">
        <f t="shared" si="2"/>
        <v>214155</v>
      </c>
      <c r="N16" s="6">
        <f t="shared" si="3"/>
        <v>625045</v>
      </c>
    </row>
    <row r="17" spans="11:14" ht="13.5">
      <c r="K17" s="5" t="s">
        <v>9</v>
      </c>
      <c r="L17" s="6">
        <f>SUM(L11:L16)</f>
        <v>1329290</v>
      </c>
      <c r="M17" s="6">
        <f t="shared" si="2"/>
        <v>748047</v>
      </c>
      <c r="N17" s="6">
        <f t="shared" si="3"/>
        <v>2077337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6" t="s">
        <v>17</v>
      </c>
      <c r="D56" s="447"/>
      <c r="E56" s="446" t="s">
        <v>65</v>
      </c>
      <c r="F56" s="447"/>
      <c r="G56" s="450" t="s">
        <v>64</v>
      </c>
      <c r="H56" s="446" t="s">
        <v>66</v>
      </c>
      <c r="I56" s="447"/>
    </row>
    <row r="57" spans="1:9" ht="14.25">
      <c r="A57" s="53" t="s">
        <v>71</v>
      </c>
      <c r="B57" s="54"/>
      <c r="C57" s="448"/>
      <c r="D57" s="449"/>
      <c r="E57" s="448"/>
      <c r="F57" s="449"/>
      <c r="G57" s="451"/>
      <c r="H57" s="448"/>
      <c r="I57" s="449"/>
    </row>
    <row r="58" spans="1:9" ht="19.5" customHeight="1">
      <c r="A58" s="58" t="s">
        <v>95</v>
      </c>
      <c r="B58" s="55"/>
      <c r="C58" s="454" t="s">
        <v>199</v>
      </c>
      <c r="D58" s="453"/>
      <c r="E58" s="455" t="s">
        <v>233</v>
      </c>
      <c r="F58" s="453"/>
      <c r="G58" s="128">
        <v>18.9</v>
      </c>
      <c r="H58" s="56"/>
      <c r="I58" s="57"/>
    </row>
    <row r="59" spans="1:9" ht="19.5" customHeight="1">
      <c r="A59" s="58" t="s">
        <v>67</v>
      </c>
      <c r="B59" s="55"/>
      <c r="C59" s="452" t="s">
        <v>69</v>
      </c>
      <c r="D59" s="453"/>
      <c r="E59" s="455" t="s">
        <v>234</v>
      </c>
      <c r="F59" s="453"/>
      <c r="G59" s="134">
        <v>35.4</v>
      </c>
      <c r="H59" s="56"/>
      <c r="I59" s="57"/>
    </row>
    <row r="60" spans="1:9" ht="19.5" customHeight="1">
      <c r="A60" s="58" t="s">
        <v>68</v>
      </c>
      <c r="B60" s="55"/>
      <c r="C60" s="455" t="s">
        <v>179</v>
      </c>
      <c r="D60" s="456"/>
      <c r="E60" s="452" t="s">
        <v>235</v>
      </c>
      <c r="F60" s="453"/>
      <c r="G60" s="128">
        <v>67.6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9"/>
    </row>
    <row r="3" spans="1:2" ht="9.75" customHeight="1">
      <c r="A3" s="38"/>
      <c r="B3" s="38"/>
    </row>
    <row r="4" spans="10:13" ht="9.75" customHeight="1">
      <c r="J4" s="246"/>
      <c r="K4" s="3"/>
      <c r="L4" s="3"/>
      <c r="M4" s="127"/>
    </row>
    <row r="20" ht="9.75" customHeight="1">
      <c r="AI20" s="250"/>
    </row>
    <row r="25" spans="1:35" s="250" customFormat="1" ht="9.75" customHeight="1">
      <c r="A25" s="251"/>
      <c r="B25" s="251" t="s">
        <v>124</v>
      </c>
      <c r="C25" s="251" t="s">
        <v>125</v>
      </c>
      <c r="D25" s="251" t="s">
        <v>126</v>
      </c>
      <c r="E25" s="251" t="s">
        <v>127</v>
      </c>
      <c r="F25" s="251" t="s">
        <v>128</v>
      </c>
      <c r="G25" s="251" t="s">
        <v>129</v>
      </c>
      <c r="H25" s="251" t="s">
        <v>130</v>
      </c>
      <c r="I25" s="251" t="s">
        <v>131</v>
      </c>
      <c r="J25" s="251" t="s">
        <v>132</v>
      </c>
      <c r="K25" s="251" t="s">
        <v>133</v>
      </c>
      <c r="L25" s="251" t="s">
        <v>134</v>
      </c>
      <c r="M25" s="251" t="s">
        <v>135</v>
      </c>
      <c r="AI25"/>
    </row>
    <row r="26" spans="1:13" ht="9.75" customHeight="1">
      <c r="A26" s="10" t="s">
        <v>214</v>
      </c>
      <c r="B26" s="251">
        <v>71.7</v>
      </c>
      <c r="C26" s="251">
        <v>74.6</v>
      </c>
      <c r="D26" s="251">
        <v>84.6</v>
      </c>
      <c r="E26" s="251">
        <v>88.4</v>
      </c>
      <c r="F26" s="251">
        <v>82.6</v>
      </c>
      <c r="G26" s="251">
        <v>87.5</v>
      </c>
      <c r="H26" s="251">
        <v>85.2</v>
      </c>
      <c r="I26" s="251">
        <v>81.2</v>
      </c>
      <c r="J26" s="251">
        <v>75.8</v>
      </c>
      <c r="K26" s="251">
        <v>81</v>
      </c>
      <c r="L26" s="251">
        <v>81.8</v>
      </c>
      <c r="M26" s="251">
        <v>78.8</v>
      </c>
    </row>
    <row r="27" spans="1:13" ht="9.75" customHeight="1">
      <c r="A27" s="10" t="s">
        <v>215</v>
      </c>
      <c r="B27" s="251">
        <v>70.4</v>
      </c>
      <c r="C27" s="251">
        <v>73.6</v>
      </c>
      <c r="D27" s="253">
        <v>80</v>
      </c>
      <c r="E27" s="251">
        <v>89.5</v>
      </c>
      <c r="F27" s="251">
        <v>86.8</v>
      </c>
      <c r="G27" s="251">
        <v>93.7</v>
      </c>
      <c r="H27" s="251">
        <v>87</v>
      </c>
      <c r="I27" s="251">
        <v>78.2</v>
      </c>
      <c r="J27" s="251">
        <v>80.5</v>
      </c>
      <c r="K27" s="251">
        <v>79.8</v>
      </c>
      <c r="L27" s="251">
        <v>78.1</v>
      </c>
      <c r="M27" s="251">
        <v>76.7</v>
      </c>
    </row>
    <row r="28" spans="1:13" ht="9.75" customHeight="1">
      <c r="A28" s="10" t="s">
        <v>216</v>
      </c>
      <c r="B28" s="251">
        <v>67.2</v>
      </c>
      <c r="C28" s="251">
        <v>70.1</v>
      </c>
      <c r="D28" s="253">
        <v>81.3</v>
      </c>
      <c r="E28" s="251">
        <v>80</v>
      </c>
      <c r="F28" s="251">
        <v>82.1</v>
      </c>
      <c r="G28" s="251">
        <v>84.3</v>
      </c>
      <c r="H28" s="251">
        <v>79.1</v>
      </c>
      <c r="I28" s="251">
        <v>76</v>
      </c>
      <c r="J28" s="251">
        <v>76.7</v>
      </c>
      <c r="K28" s="251">
        <v>77.5</v>
      </c>
      <c r="L28" s="251">
        <v>77.2</v>
      </c>
      <c r="M28" s="251">
        <v>74.1</v>
      </c>
    </row>
    <row r="29" spans="1:13" ht="9.75" customHeight="1">
      <c r="A29" s="10" t="s">
        <v>196</v>
      </c>
      <c r="B29" s="251">
        <v>70.3</v>
      </c>
      <c r="C29" s="251">
        <v>72.8</v>
      </c>
      <c r="D29" s="253">
        <v>83.8</v>
      </c>
      <c r="E29" s="251">
        <v>83.2</v>
      </c>
      <c r="F29" s="251">
        <v>86.4</v>
      </c>
      <c r="G29" s="251">
        <v>86.6</v>
      </c>
      <c r="H29" s="251">
        <v>84.3</v>
      </c>
      <c r="I29" s="251">
        <v>74.5</v>
      </c>
      <c r="J29" s="251">
        <v>75.1</v>
      </c>
      <c r="K29" s="251">
        <v>83.3</v>
      </c>
      <c r="L29" s="251">
        <v>83.1</v>
      </c>
      <c r="M29" s="253">
        <v>77</v>
      </c>
    </row>
    <row r="30" spans="1:13" ht="9.75" customHeight="1">
      <c r="A30" s="10" t="s">
        <v>213</v>
      </c>
      <c r="B30" s="251">
        <v>69.3</v>
      </c>
      <c r="C30" s="251">
        <v>74.9</v>
      </c>
      <c r="D30" s="253"/>
      <c r="E30" s="251"/>
      <c r="F30" s="251"/>
      <c r="G30" s="251"/>
      <c r="H30" s="251"/>
      <c r="I30" s="251"/>
      <c r="J30" s="251"/>
      <c r="K30" s="251"/>
      <c r="L30" s="251"/>
      <c r="M30" s="253"/>
    </row>
    <row r="31" spans="2:13" s="1" customFormat="1" ht="9.75" customHeight="1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1"/>
      <c r="B55" s="251" t="s">
        <v>124</v>
      </c>
      <c r="C55" s="251" t="s">
        <v>125</v>
      </c>
      <c r="D55" s="251" t="s">
        <v>126</v>
      </c>
      <c r="E55" s="251" t="s">
        <v>127</v>
      </c>
      <c r="F55" s="251" t="s">
        <v>128</v>
      </c>
      <c r="G55" s="251" t="s">
        <v>129</v>
      </c>
      <c r="H55" s="251" t="s">
        <v>130</v>
      </c>
      <c r="I55" s="251" t="s">
        <v>131</v>
      </c>
      <c r="J55" s="251" t="s">
        <v>132</v>
      </c>
      <c r="K55" s="251" t="s">
        <v>133</v>
      </c>
      <c r="L55" s="251" t="s">
        <v>134</v>
      </c>
      <c r="M55" s="251" t="s">
        <v>135</v>
      </c>
    </row>
    <row r="56" spans="1:13" ht="9.75" customHeight="1">
      <c r="A56" s="10" t="s">
        <v>214</v>
      </c>
      <c r="B56" s="251">
        <v>113</v>
      </c>
      <c r="C56" s="251">
        <v>114.1</v>
      </c>
      <c r="D56" s="251">
        <v>112.6</v>
      </c>
      <c r="E56" s="251">
        <v>114.8</v>
      </c>
      <c r="F56" s="251">
        <v>115.7</v>
      </c>
      <c r="G56" s="251">
        <v>116.8</v>
      </c>
      <c r="H56" s="251">
        <v>110.8</v>
      </c>
      <c r="I56" s="251">
        <v>114.7</v>
      </c>
      <c r="J56" s="252">
        <v>110.5</v>
      </c>
      <c r="K56" s="251">
        <v>115.6</v>
      </c>
      <c r="L56" s="251">
        <v>117.5</v>
      </c>
      <c r="M56" s="251">
        <v>113.2</v>
      </c>
    </row>
    <row r="57" spans="1:13" ht="9.75" customHeight="1">
      <c r="A57" s="10" t="s">
        <v>215</v>
      </c>
      <c r="B57" s="251">
        <v>115.3</v>
      </c>
      <c r="C57" s="251">
        <v>117.2</v>
      </c>
      <c r="D57" s="251">
        <v>111.2</v>
      </c>
      <c r="E57" s="251">
        <v>115.9</v>
      </c>
      <c r="F57" s="251">
        <v>120.8</v>
      </c>
      <c r="G57" s="251">
        <v>121</v>
      </c>
      <c r="H57" s="251">
        <v>116.7</v>
      </c>
      <c r="I57" s="251">
        <v>113.9</v>
      </c>
      <c r="J57" s="252">
        <v>113.5</v>
      </c>
      <c r="K57" s="251">
        <v>114.8</v>
      </c>
      <c r="L57" s="251">
        <v>112</v>
      </c>
      <c r="M57" s="251">
        <v>108.4</v>
      </c>
    </row>
    <row r="58" spans="1:13" ht="9.75" customHeight="1">
      <c r="A58" s="10" t="s">
        <v>216</v>
      </c>
      <c r="B58" s="251">
        <v>109.8</v>
      </c>
      <c r="C58" s="251">
        <v>110.7</v>
      </c>
      <c r="D58" s="251">
        <v>109.8</v>
      </c>
      <c r="E58" s="251">
        <v>109.2</v>
      </c>
      <c r="F58" s="251">
        <v>114.7</v>
      </c>
      <c r="G58" s="251">
        <v>114.5</v>
      </c>
      <c r="H58" s="251">
        <v>110.4</v>
      </c>
      <c r="I58" s="251">
        <v>109.7</v>
      </c>
      <c r="J58" s="252">
        <v>109.6</v>
      </c>
      <c r="K58" s="251">
        <v>110.3</v>
      </c>
      <c r="L58" s="251">
        <v>108.6</v>
      </c>
      <c r="M58" s="251">
        <v>103.4</v>
      </c>
    </row>
    <row r="59" spans="1:13" ht="10.5" customHeight="1">
      <c r="A59" s="10" t="s">
        <v>196</v>
      </c>
      <c r="B59" s="251">
        <v>108.7</v>
      </c>
      <c r="C59" s="251">
        <v>110.2</v>
      </c>
      <c r="D59" s="251">
        <v>109.7</v>
      </c>
      <c r="E59" s="251">
        <v>110.8</v>
      </c>
      <c r="F59" s="251">
        <v>112.8</v>
      </c>
      <c r="G59" s="251">
        <v>114.4</v>
      </c>
      <c r="H59" s="251">
        <v>115.4</v>
      </c>
      <c r="I59" s="251">
        <v>108.5</v>
      </c>
      <c r="J59" s="252">
        <v>106.7</v>
      </c>
      <c r="K59" s="251">
        <v>109.6</v>
      </c>
      <c r="L59" s="251">
        <v>112.1</v>
      </c>
      <c r="M59" s="251">
        <v>108.8</v>
      </c>
    </row>
    <row r="60" spans="1:13" ht="10.5" customHeight="1">
      <c r="A60" s="10" t="s">
        <v>213</v>
      </c>
      <c r="B60" s="251">
        <v>110.6</v>
      </c>
      <c r="C60" s="251">
        <v>110.5</v>
      </c>
      <c r="D60" s="251"/>
      <c r="E60" s="251"/>
      <c r="F60" s="251"/>
      <c r="G60" s="251"/>
      <c r="H60" s="251"/>
      <c r="I60" s="251"/>
      <c r="J60" s="252"/>
      <c r="K60" s="251"/>
      <c r="L60" s="251"/>
      <c r="M60" s="25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1"/>
      <c r="B85" s="251" t="s">
        <v>124</v>
      </c>
      <c r="C85" s="251" t="s">
        <v>125</v>
      </c>
      <c r="D85" s="251" t="s">
        <v>126</v>
      </c>
      <c r="E85" s="251" t="s">
        <v>127</v>
      </c>
      <c r="F85" s="251" t="s">
        <v>128</v>
      </c>
      <c r="G85" s="251" t="s">
        <v>129</v>
      </c>
      <c r="H85" s="251" t="s">
        <v>130</v>
      </c>
      <c r="I85" s="251" t="s">
        <v>131</v>
      </c>
      <c r="J85" s="251" t="s">
        <v>132</v>
      </c>
      <c r="K85" s="251" t="s">
        <v>133</v>
      </c>
      <c r="L85" s="251" t="s">
        <v>134</v>
      </c>
      <c r="M85" s="251" t="s">
        <v>135</v>
      </c>
    </row>
    <row r="86" spans="1:25" ht="9.75" customHeight="1">
      <c r="A86" s="10" t="s">
        <v>214</v>
      </c>
      <c r="B86" s="251">
        <v>62.6</v>
      </c>
      <c r="C86" s="251">
        <v>65.3</v>
      </c>
      <c r="D86" s="251">
        <v>75.3</v>
      </c>
      <c r="E86" s="251">
        <v>76.8</v>
      </c>
      <c r="F86" s="251">
        <v>71.3</v>
      </c>
      <c r="G86" s="251">
        <v>74.7</v>
      </c>
      <c r="H86" s="251">
        <v>77.6</v>
      </c>
      <c r="I86" s="251">
        <v>70.3</v>
      </c>
      <c r="J86" s="252">
        <v>69.2</v>
      </c>
      <c r="K86" s="251">
        <v>69.4</v>
      </c>
      <c r="L86" s="251">
        <v>69.3</v>
      </c>
      <c r="M86" s="251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6"/>
    </row>
    <row r="87" spans="1:25" ht="9.75" customHeight="1">
      <c r="A87" s="10" t="s">
        <v>215</v>
      </c>
      <c r="B87" s="251">
        <v>60.7</v>
      </c>
      <c r="C87" s="251">
        <v>62.5</v>
      </c>
      <c r="D87" s="251">
        <v>72.7</v>
      </c>
      <c r="E87" s="251">
        <v>76.8</v>
      </c>
      <c r="F87" s="251">
        <v>71.3</v>
      </c>
      <c r="G87" s="251">
        <v>77.4</v>
      </c>
      <c r="H87" s="251">
        <v>75</v>
      </c>
      <c r="I87" s="251">
        <v>69</v>
      </c>
      <c r="J87" s="252">
        <v>71</v>
      </c>
      <c r="K87" s="251">
        <v>69.4</v>
      </c>
      <c r="L87" s="251">
        <v>70.2</v>
      </c>
      <c r="M87" s="251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6"/>
    </row>
    <row r="88" spans="1:25" ht="9.75" customHeight="1">
      <c r="A88" s="10" t="s">
        <v>216</v>
      </c>
      <c r="B88" s="251">
        <v>61</v>
      </c>
      <c r="C88" s="251">
        <v>63.2</v>
      </c>
      <c r="D88" s="251">
        <v>74.1</v>
      </c>
      <c r="E88" s="251">
        <v>73.3</v>
      </c>
      <c r="F88" s="251">
        <v>70.9</v>
      </c>
      <c r="G88" s="251">
        <v>73.6</v>
      </c>
      <c r="H88" s="251">
        <v>72.2</v>
      </c>
      <c r="I88" s="251">
        <v>69.3</v>
      </c>
      <c r="J88" s="252">
        <v>70</v>
      </c>
      <c r="K88" s="251">
        <v>70.2</v>
      </c>
      <c r="L88" s="251">
        <v>71.3</v>
      </c>
      <c r="M88" s="251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196</v>
      </c>
      <c r="B89" s="251">
        <v>63.8</v>
      </c>
      <c r="C89" s="251">
        <v>65.8</v>
      </c>
      <c r="D89" s="251">
        <v>76.4</v>
      </c>
      <c r="E89" s="251">
        <v>74.9</v>
      </c>
      <c r="F89" s="251">
        <v>76.4</v>
      </c>
      <c r="G89" s="251">
        <v>75.5</v>
      </c>
      <c r="H89" s="251">
        <v>72.9</v>
      </c>
      <c r="I89" s="251">
        <v>69.7</v>
      </c>
      <c r="J89" s="252">
        <v>70.6</v>
      </c>
      <c r="K89" s="251">
        <v>75.7</v>
      </c>
      <c r="L89" s="251">
        <v>73.9</v>
      </c>
      <c r="M89" s="251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213</v>
      </c>
      <c r="B90" s="251">
        <v>62.4</v>
      </c>
      <c r="C90" s="251">
        <v>67.8</v>
      </c>
      <c r="D90" s="251"/>
      <c r="E90" s="251"/>
      <c r="F90" s="251"/>
      <c r="G90" s="251"/>
      <c r="H90" s="251"/>
      <c r="I90" s="251"/>
      <c r="J90" s="252"/>
      <c r="K90" s="251"/>
      <c r="L90" s="251"/>
      <c r="M90" s="25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5"/>
      <c r="L91" s="257"/>
      <c r="M91" s="25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7" t="s">
        <v>236</v>
      </c>
      <c r="B1" s="457"/>
      <c r="C1" s="457"/>
      <c r="D1" s="457"/>
      <c r="E1" s="457"/>
      <c r="F1" s="457"/>
      <c r="G1" s="457"/>
      <c r="M1" s="22"/>
      <c r="N1" t="s">
        <v>213</v>
      </c>
      <c r="O1" s="172"/>
      <c r="P1" s="67"/>
      <c r="Q1" s="175" t="s">
        <v>196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7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4" t="s">
        <v>43</v>
      </c>
      <c r="J3" s="17">
        <v>143202</v>
      </c>
      <c r="K3" s="20">
        <v>1</v>
      </c>
      <c r="L3" s="5">
        <f>SUM(H3)</f>
        <v>26</v>
      </c>
      <c r="M3" s="334" t="s">
        <v>43</v>
      </c>
      <c r="N3" s="17">
        <f>SUM(J3)</f>
        <v>143202</v>
      </c>
      <c r="O3" s="5">
        <f>SUM(H3)</f>
        <v>26</v>
      </c>
      <c r="P3" s="334" t="s">
        <v>43</v>
      </c>
      <c r="Q3" s="138">
        <v>155162</v>
      </c>
    </row>
    <row r="4" spans="8:17" ht="13.5" customHeight="1">
      <c r="H4" s="5">
        <v>16</v>
      </c>
      <c r="I4" s="334" t="s">
        <v>3</v>
      </c>
      <c r="J4" s="17">
        <v>113472</v>
      </c>
      <c r="K4" s="20">
        <v>2</v>
      </c>
      <c r="L4" s="5">
        <f aca="true" t="shared" si="0" ref="L4:L12">SUM(H4)</f>
        <v>16</v>
      </c>
      <c r="M4" s="334" t="s">
        <v>3</v>
      </c>
      <c r="N4" s="17">
        <f aca="true" t="shared" si="1" ref="N4:N13">SUM(J4)</f>
        <v>113472</v>
      </c>
      <c r="O4" s="5">
        <f aca="true" t="shared" si="2" ref="O4:O12">SUM(H4)</f>
        <v>16</v>
      </c>
      <c r="P4" s="334" t="s">
        <v>3</v>
      </c>
      <c r="Q4" s="138">
        <v>98589</v>
      </c>
    </row>
    <row r="5" spans="8:19" ht="13.5" customHeight="1">
      <c r="H5" s="5">
        <v>33</v>
      </c>
      <c r="I5" s="334" t="s">
        <v>0</v>
      </c>
      <c r="J5" s="17">
        <v>97069</v>
      </c>
      <c r="K5" s="20">
        <v>3</v>
      </c>
      <c r="L5" s="5">
        <f t="shared" si="0"/>
        <v>33</v>
      </c>
      <c r="M5" s="334" t="s">
        <v>0</v>
      </c>
      <c r="N5" s="17">
        <f t="shared" si="1"/>
        <v>97069</v>
      </c>
      <c r="O5" s="5">
        <f t="shared" si="2"/>
        <v>33</v>
      </c>
      <c r="P5" s="334" t="s">
        <v>0</v>
      </c>
      <c r="Q5" s="138">
        <v>86732</v>
      </c>
      <c r="S5" s="67"/>
    </row>
    <row r="6" spans="8:17" ht="13.5" customHeight="1">
      <c r="H6" s="5">
        <v>34</v>
      </c>
      <c r="I6" s="334" t="s">
        <v>1</v>
      </c>
      <c r="J6" s="17">
        <v>46926</v>
      </c>
      <c r="K6" s="20">
        <v>4</v>
      </c>
      <c r="L6" s="5">
        <f t="shared" si="0"/>
        <v>34</v>
      </c>
      <c r="M6" s="334" t="s">
        <v>1</v>
      </c>
      <c r="N6" s="17">
        <f t="shared" si="1"/>
        <v>46926</v>
      </c>
      <c r="O6" s="5">
        <f t="shared" si="2"/>
        <v>34</v>
      </c>
      <c r="P6" s="334" t="s">
        <v>1</v>
      </c>
      <c r="Q6" s="138">
        <v>41838</v>
      </c>
    </row>
    <row r="7" spans="8:17" ht="13.5" customHeight="1">
      <c r="H7" s="131">
        <v>40</v>
      </c>
      <c r="I7" s="335" t="s">
        <v>168</v>
      </c>
      <c r="J7" s="17">
        <v>37955</v>
      </c>
      <c r="K7" s="20">
        <v>5</v>
      </c>
      <c r="L7" s="5">
        <f t="shared" si="0"/>
        <v>40</v>
      </c>
      <c r="M7" s="335" t="s">
        <v>168</v>
      </c>
      <c r="N7" s="17">
        <f t="shared" si="1"/>
        <v>37955</v>
      </c>
      <c r="O7" s="5">
        <f t="shared" si="2"/>
        <v>40</v>
      </c>
      <c r="P7" s="335" t="s">
        <v>168</v>
      </c>
      <c r="Q7" s="138">
        <v>51069</v>
      </c>
    </row>
    <row r="8" spans="8:17" ht="13.5" customHeight="1">
      <c r="H8" s="5">
        <v>36</v>
      </c>
      <c r="I8" s="334" t="s">
        <v>5</v>
      </c>
      <c r="J8" s="17">
        <v>36328</v>
      </c>
      <c r="K8" s="20">
        <v>6</v>
      </c>
      <c r="L8" s="5">
        <f t="shared" si="0"/>
        <v>36</v>
      </c>
      <c r="M8" s="334" t="s">
        <v>5</v>
      </c>
      <c r="N8" s="17">
        <f t="shared" si="1"/>
        <v>36328</v>
      </c>
      <c r="O8" s="5">
        <f t="shared" si="2"/>
        <v>36</v>
      </c>
      <c r="P8" s="334" t="s">
        <v>5</v>
      </c>
      <c r="Q8" s="138">
        <v>27842</v>
      </c>
    </row>
    <row r="9" spans="8:17" ht="13.5" customHeight="1">
      <c r="H9" s="5">
        <v>13</v>
      </c>
      <c r="I9" s="334" t="s">
        <v>7</v>
      </c>
      <c r="J9" s="17">
        <v>33949</v>
      </c>
      <c r="K9" s="20">
        <v>7</v>
      </c>
      <c r="L9" s="5">
        <f t="shared" si="0"/>
        <v>13</v>
      </c>
      <c r="M9" s="334" t="s">
        <v>7</v>
      </c>
      <c r="N9" s="17">
        <f t="shared" si="1"/>
        <v>33949</v>
      </c>
      <c r="O9" s="5">
        <f t="shared" si="2"/>
        <v>13</v>
      </c>
      <c r="P9" s="334" t="s">
        <v>7</v>
      </c>
      <c r="Q9" s="138">
        <v>37974</v>
      </c>
    </row>
    <row r="10" spans="8:17" ht="13.5" customHeight="1">
      <c r="H10" s="5">
        <v>17</v>
      </c>
      <c r="I10" s="334" t="s">
        <v>34</v>
      </c>
      <c r="J10" s="17">
        <v>31252</v>
      </c>
      <c r="K10" s="20">
        <v>8</v>
      </c>
      <c r="L10" s="5">
        <f t="shared" si="0"/>
        <v>17</v>
      </c>
      <c r="M10" s="334" t="s">
        <v>34</v>
      </c>
      <c r="N10" s="17">
        <f t="shared" si="1"/>
        <v>31252</v>
      </c>
      <c r="O10" s="5">
        <f t="shared" si="2"/>
        <v>17</v>
      </c>
      <c r="P10" s="334" t="s">
        <v>34</v>
      </c>
      <c r="Q10" s="138">
        <v>22643</v>
      </c>
    </row>
    <row r="11" spans="8:17" ht="13.5" customHeight="1">
      <c r="H11" s="5">
        <v>24</v>
      </c>
      <c r="I11" s="334" t="s">
        <v>41</v>
      </c>
      <c r="J11" s="17">
        <v>30836</v>
      </c>
      <c r="K11" s="20">
        <v>9</v>
      </c>
      <c r="L11" s="5">
        <f t="shared" si="0"/>
        <v>24</v>
      </c>
      <c r="M11" s="334" t="s">
        <v>41</v>
      </c>
      <c r="N11" s="17">
        <f t="shared" si="1"/>
        <v>30836</v>
      </c>
      <c r="O11" s="5">
        <f t="shared" si="2"/>
        <v>24</v>
      </c>
      <c r="P11" s="334" t="s">
        <v>41</v>
      </c>
      <c r="Q11" s="138">
        <v>23412</v>
      </c>
    </row>
    <row r="12" spans="8:17" ht="13.5" customHeight="1" thickBot="1">
      <c r="H12" s="386">
        <v>31</v>
      </c>
      <c r="I12" s="339" t="s">
        <v>114</v>
      </c>
      <c r="J12" s="387">
        <v>28506</v>
      </c>
      <c r="K12" s="21">
        <v>10</v>
      </c>
      <c r="L12" s="5">
        <f t="shared" si="0"/>
        <v>31</v>
      </c>
      <c r="M12" s="339" t="s">
        <v>114</v>
      </c>
      <c r="N12" s="17">
        <f t="shared" si="1"/>
        <v>28506</v>
      </c>
      <c r="O12" s="5">
        <f t="shared" si="2"/>
        <v>31</v>
      </c>
      <c r="P12" s="339" t="s">
        <v>114</v>
      </c>
      <c r="Q12" s="138">
        <v>27743</v>
      </c>
    </row>
    <row r="13" spans="8:17" ht="13.5" customHeight="1">
      <c r="H13" s="382">
        <v>25</v>
      </c>
      <c r="I13" s="384" t="s">
        <v>42</v>
      </c>
      <c r="J13" s="385">
        <v>24401</v>
      </c>
      <c r="K13" s="162"/>
      <c r="L13" s="125"/>
      <c r="M13" s="125"/>
      <c r="N13" s="163">
        <f t="shared" si="1"/>
        <v>24401</v>
      </c>
      <c r="O13" s="1"/>
      <c r="P13" s="243" t="s">
        <v>112</v>
      </c>
      <c r="Q13" s="138">
        <v>728381</v>
      </c>
    </row>
    <row r="14" spans="2:15" ht="13.5" customHeight="1">
      <c r="B14" s="26"/>
      <c r="H14" s="5">
        <v>38</v>
      </c>
      <c r="I14" s="334" t="s">
        <v>52</v>
      </c>
      <c r="J14" s="17">
        <v>22571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4" t="s">
        <v>6</v>
      </c>
      <c r="J15" s="17">
        <v>21726</v>
      </c>
      <c r="K15" s="162"/>
      <c r="L15" s="33"/>
      <c r="M15" s="1" t="s">
        <v>217</v>
      </c>
      <c r="N15" s="19"/>
      <c r="O15"/>
      <c r="P15" t="s">
        <v>218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3</v>
      </c>
      <c r="I16" s="334" t="s">
        <v>22</v>
      </c>
      <c r="J16" s="17">
        <v>14039</v>
      </c>
      <c r="K16" s="162"/>
      <c r="L16" s="5">
        <f>SUM(L3)</f>
        <v>26</v>
      </c>
      <c r="M16" s="17">
        <f>SUM(N3)</f>
        <v>143202</v>
      </c>
      <c r="N16" s="334" t="s">
        <v>43</v>
      </c>
      <c r="O16" s="5">
        <f>SUM(O3)</f>
        <v>26</v>
      </c>
      <c r="P16" s="17">
        <f>SUM(M16)</f>
        <v>143202</v>
      </c>
      <c r="Q16" s="137">
        <v>140107</v>
      </c>
      <c r="R16" s="126"/>
    </row>
    <row r="17" spans="2:19" ht="13.5" customHeight="1">
      <c r="B17" s="1"/>
      <c r="C17" s="19"/>
      <c r="D17" s="1"/>
      <c r="E17" s="24"/>
      <c r="F17" s="1"/>
      <c r="H17" s="5">
        <v>37</v>
      </c>
      <c r="I17" s="334" t="s">
        <v>51</v>
      </c>
      <c r="J17" s="17">
        <v>11569</v>
      </c>
      <c r="K17" s="162"/>
      <c r="L17" s="5">
        <f aca="true" t="shared" si="3" ref="L17:L25">SUM(L4)</f>
        <v>16</v>
      </c>
      <c r="M17" s="17">
        <f aca="true" t="shared" si="4" ref="M17:M25">SUM(N4)</f>
        <v>113472</v>
      </c>
      <c r="N17" s="334" t="s">
        <v>3</v>
      </c>
      <c r="O17" s="5">
        <f aca="true" t="shared" si="5" ref="O17:O25">SUM(O4)</f>
        <v>16</v>
      </c>
      <c r="P17" s="17">
        <f aca="true" t="shared" si="6" ref="P17:P25">SUM(M17)</f>
        <v>113472</v>
      </c>
      <c r="Q17" s="137">
        <v>100535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14</v>
      </c>
      <c r="I18" s="334" t="s">
        <v>32</v>
      </c>
      <c r="J18" s="17">
        <v>10900</v>
      </c>
      <c r="K18" s="162"/>
      <c r="L18" s="5">
        <f t="shared" si="3"/>
        <v>33</v>
      </c>
      <c r="M18" s="17">
        <f t="shared" si="4"/>
        <v>97069</v>
      </c>
      <c r="N18" s="334" t="s">
        <v>0</v>
      </c>
      <c r="O18" s="5">
        <f t="shared" si="5"/>
        <v>33</v>
      </c>
      <c r="P18" s="17">
        <f t="shared" si="6"/>
        <v>97069</v>
      </c>
      <c r="Q18" s="137">
        <v>72911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22</v>
      </c>
      <c r="I19" s="334" t="s">
        <v>39</v>
      </c>
      <c r="J19" s="17">
        <v>5170</v>
      </c>
      <c r="L19" s="5">
        <f t="shared" si="3"/>
        <v>34</v>
      </c>
      <c r="M19" s="17">
        <f t="shared" si="4"/>
        <v>46926</v>
      </c>
      <c r="N19" s="334" t="s">
        <v>1</v>
      </c>
      <c r="O19" s="5">
        <f t="shared" si="5"/>
        <v>34</v>
      </c>
      <c r="P19" s="17">
        <f t="shared" si="6"/>
        <v>46926</v>
      </c>
      <c r="Q19" s="137">
        <v>40507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15</v>
      </c>
      <c r="I20" s="334" t="s">
        <v>33</v>
      </c>
      <c r="J20" s="17">
        <v>4678</v>
      </c>
      <c r="L20" s="5">
        <f t="shared" si="3"/>
        <v>40</v>
      </c>
      <c r="M20" s="17">
        <f t="shared" si="4"/>
        <v>37955</v>
      </c>
      <c r="N20" s="335" t="s">
        <v>168</v>
      </c>
      <c r="O20" s="5">
        <f t="shared" si="5"/>
        <v>40</v>
      </c>
      <c r="P20" s="17">
        <f t="shared" si="6"/>
        <v>37955</v>
      </c>
      <c r="Q20" s="137">
        <v>36349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20</v>
      </c>
      <c r="I21" s="334" t="s">
        <v>37</v>
      </c>
      <c r="J21" s="17">
        <v>4305</v>
      </c>
      <c r="L21" s="5">
        <f t="shared" si="3"/>
        <v>36</v>
      </c>
      <c r="M21" s="17">
        <f t="shared" si="4"/>
        <v>36328</v>
      </c>
      <c r="N21" s="334" t="s">
        <v>5</v>
      </c>
      <c r="O21" s="5">
        <f t="shared" si="5"/>
        <v>36</v>
      </c>
      <c r="P21" s="17">
        <f t="shared" si="6"/>
        <v>36328</v>
      </c>
      <c r="Q21" s="137">
        <v>30572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9</v>
      </c>
      <c r="I22" s="334" t="s">
        <v>28</v>
      </c>
      <c r="J22" s="17">
        <v>4243</v>
      </c>
      <c r="K22" s="19"/>
      <c r="L22" s="5">
        <f t="shared" si="3"/>
        <v>13</v>
      </c>
      <c r="M22" s="17">
        <f t="shared" si="4"/>
        <v>33949</v>
      </c>
      <c r="N22" s="334" t="s">
        <v>7</v>
      </c>
      <c r="O22" s="5">
        <f t="shared" si="5"/>
        <v>13</v>
      </c>
      <c r="P22" s="17">
        <f t="shared" si="6"/>
        <v>33949</v>
      </c>
      <c r="Q22" s="137">
        <v>40823</v>
      </c>
      <c r="R22" s="126"/>
    </row>
    <row r="23" spans="2:19" ht="13.5" customHeight="1">
      <c r="B23" s="25"/>
      <c r="C23" s="19"/>
      <c r="D23" s="1"/>
      <c r="E23" s="24"/>
      <c r="F23" s="1"/>
      <c r="H23" s="5">
        <v>1</v>
      </c>
      <c r="I23" s="334" t="s">
        <v>4</v>
      </c>
      <c r="J23" s="17">
        <v>3873</v>
      </c>
      <c r="K23" s="19"/>
      <c r="L23" s="5">
        <f t="shared" si="3"/>
        <v>17</v>
      </c>
      <c r="M23" s="17">
        <f t="shared" si="4"/>
        <v>31252</v>
      </c>
      <c r="N23" s="334" t="s">
        <v>34</v>
      </c>
      <c r="O23" s="5">
        <f t="shared" si="5"/>
        <v>17</v>
      </c>
      <c r="P23" s="17">
        <f t="shared" si="6"/>
        <v>31252</v>
      </c>
      <c r="Q23" s="137">
        <v>25209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12</v>
      </c>
      <c r="I24" s="334" t="s">
        <v>31</v>
      </c>
      <c r="J24" s="17">
        <v>3664</v>
      </c>
      <c r="K24" s="19"/>
      <c r="L24" s="5">
        <f t="shared" si="3"/>
        <v>24</v>
      </c>
      <c r="M24" s="17">
        <f t="shared" si="4"/>
        <v>30836</v>
      </c>
      <c r="N24" s="334" t="s">
        <v>41</v>
      </c>
      <c r="O24" s="5">
        <f t="shared" si="5"/>
        <v>24</v>
      </c>
      <c r="P24" s="17">
        <f t="shared" si="6"/>
        <v>30836</v>
      </c>
      <c r="Q24" s="137">
        <v>25946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30</v>
      </c>
      <c r="I25" s="334" t="s">
        <v>47</v>
      </c>
      <c r="J25" s="17">
        <v>3051</v>
      </c>
      <c r="K25" s="19"/>
      <c r="L25" s="18">
        <f t="shared" si="3"/>
        <v>31</v>
      </c>
      <c r="M25" s="185">
        <f t="shared" si="4"/>
        <v>28506</v>
      </c>
      <c r="N25" s="339" t="s">
        <v>114</v>
      </c>
      <c r="O25" s="18">
        <f t="shared" si="5"/>
        <v>31</v>
      </c>
      <c r="P25" s="185">
        <f t="shared" si="6"/>
        <v>28506</v>
      </c>
      <c r="Q25" s="137">
        <v>26011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334" t="s">
        <v>50</v>
      </c>
      <c r="J26" s="17">
        <v>2564</v>
      </c>
      <c r="K26" s="19"/>
      <c r="L26" s="186"/>
      <c r="M26" s="336">
        <f>SUM(J43-(M16+M17+M18+M19+M20+M21+M22+M23+M24+M25))</f>
        <v>149520</v>
      </c>
      <c r="N26" s="337" t="s">
        <v>59</v>
      </c>
      <c r="O26" s="187"/>
      <c r="P26" s="336">
        <f>SUM(M26)</f>
        <v>149520</v>
      </c>
      <c r="Q26" s="336">
        <f>SUM(R26-(Q16+Q17+Q18+Q19+Q20+Q21+Q22+Q23+Q24+Q25))</f>
        <v>153842</v>
      </c>
      <c r="R26" s="388">
        <v>692812</v>
      </c>
      <c r="T26" s="35"/>
    </row>
    <row r="27" spans="8:16" ht="13.5" customHeight="1">
      <c r="H27" s="5">
        <v>29</v>
      </c>
      <c r="I27" s="334" t="s">
        <v>46</v>
      </c>
      <c r="J27" s="17">
        <v>2164</v>
      </c>
      <c r="K27" s="19"/>
      <c r="M27" s="67" t="s">
        <v>219</v>
      </c>
      <c r="N27" s="67"/>
      <c r="O27" s="172"/>
      <c r="P27" s="173" t="s">
        <v>220</v>
      </c>
    </row>
    <row r="28" spans="8:16" ht="13.5" customHeight="1">
      <c r="H28" s="5">
        <v>39</v>
      </c>
      <c r="I28" s="334" t="s">
        <v>53</v>
      </c>
      <c r="J28" s="17">
        <v>2012</v>
      </c>
      <c r="K28" s="19"/>
      <c r="M28" s="138">
        <f>SUM(Q3)</f>
        <v>155162</v>
      </c>
      <c r="N28" s="334" t="s">
        <v>43</v>
      </c>
      <c r="O28" s="5">
        <f>SUM(L3)</f>
        <v>26</v>
      </c>
      <c r="P28" s="138">
        <f>SUM(Q3)</f>
        <v>155162</v>
      </c>
    </row>
    <row r="29" spans="8:16" ht="13.5" customHeight="1">
      <c r="H29" s="5">
        <v>21</v>
      </c>
      <c r="I29" s="334" t="s">
        <v>38</v>
      </c>
      <c r="J29" s="17">
        <v>1810</v>
      </c>
      <c r="K29" s="19"/>
      <c r="M29" s="138">
        <f aca="true" t="shared" si="7" ref="M29:M37">SUM(Q4)</f>
        <v>98589</v>
      </c>
      <c r="N29" s="334" t="s">
        <v>3</v>
      </c>
      <c r="O29" s="5">
        <f aca="true" t="shared" si="8" ref="O29:O37">SUM(L4)</f>
        <v>16</v>
      </c>
      <c r="P29" s="138">
        <f aca="true" t="shared" si="9" ref="P29:P37">SUM(Q4)</f>
        <v>98589</v>
      </c>
    </row>
    <row r="30" spans="8:16" ht="13.5" customHeight="1">
      <c r="H30" s="5">
        <v>19</v>
      </c>
      <c r="I30" s="334" t="s">
        <v>36</v>
      </c>
      <c r="J30" s="17">
        <v>1689</v>
      </c>
      <c r="K30" s="19"/>
      <c r="M30" s="138">
        <f t="shared" si="7"/>
        <v>86732</v>
      </c>
      <c r="N30" s="334" t="s">
        <v>0</v>
      </c>
      <c r="O30" s="5">
        <f t="shared" si="8"/>
        <v>33</v>
      </c>
      <c r="P30" s="138">
        <f t="shared" si="9"/>
        <v>86732</v>
      </c>
    </row>
    <row r="31" spans="8:16" ht="13.5" customHeight="1">
      <c r="H31" s="5">
        <v>18</v>
      </c>
      <c r="I31" s="334" t="s">
        <v>35</v>
      </c>
      <c r="J31" s="17">
        <v>997</v>
      </c>
      <c r="K31" s="19"/>
      <c r="M31" s="138">
        <f t="shared" si="7"/>
        <v>41838</v>
      </c>
      <c r="N31" s="334" t="s">
        <v>1</v>
      </c>
      <c r="O31" s="5">
        <f t="shared" si="8"/>
        <v>34</v>
      </c>
      <c r="P31" s="138">
        <f t="shared" si="9"/>
        <v>41838</v>
      </c>
    </row>
    <row r="32" spans="8:19" ht="13.5" customHeight="1">
      <c r="H32" s="5">
        <v>28</v>
      </c>
      <c r="I32" s="334" t="s">
        <v>45</v>
      </c>
      <c r="J32" s="17">
        <v>921</v>
      </c>
      <c r="K32" s="19"/>
      <c r="M32" s="138">
        <f t="shared" si="7"/>
        <v>51069</v>
      </c>
      <c r="N32" s="335" t="s">
        <v>168</v>
      </c>
      <c r="O32" s="5">
        <f t="shared" si="8"/>
        <v>40</v>
      </c>
      <c r="P32" s="138">
        <f t="shared" si="9"/>
        <v>51069</v>
      </c>
      <c r="S32" s="14"/>
    </row>
    <row r="33" spans="8:20" ht="13.5" customHeight="1">
      <c r="H33" s="5">
        <v>23</v>
      </c>
      <c r="I33" s="334" t="s">
        <v>40</v>
      </c>
      <c r="J33" s="17">
        <v>608</v>
      </c>
      <c r="K33" s="19"/>
      <c r="M33" s="138">
        <f t="shared" si="7"/>
        <v>27842</v>
      </c>
      <c r="N33" s="334" t="s">
        <v>5</v>
      </c>
      <c r="O33" s="5">
        <f t="shared" si="8"/>
        <v>36</v>
      </c>
      <c r="P33" s="138">
        <f t="shared" si="9"/>
        <v>27842</v>
      </c>
      <c r="S33" s="35"/>
      <c r="T33" s="35"/>
    </row>
    <row r="34" spans="8:20" ht="13.5" customHeight="1">
      <c r="H34" s="5">
        <v>6</v>
      </c>
      <c r="I34" s="334" t="s">
        <v>25</v>
      </c>
      <c r="J34" s="17">
        <v>522</v>
      </c>
      <c r="K34" s="19"/>
      <c r="M34" s="138">
        <f t="shared" si="7"/>
        <v>37974</v>
      </c>
      <c r="N34" s="334" t="s">
        <v>7</v>
      </c>
      <c r="O34" s="5">
        <f t="shared" si="8"/>
        <v>13</v>
      </c>
      <c r="P34" s="138">
        <f t="shared" si="9"/>
        <v>37974</v>
      </c>
      <c r="S34" s="35"/>
      <c r="T34" s="35"/>
    </row>
    <row r="35" spans="8:19" ht="13.5" customHeight="1">
      <c r="H35" s="5">
        <v>11</v>
      </c>
      <c r="I35" s="334" t="s">
        <v>30</v>
      </c>
      <c r="J35" s="17">
        <v>521</v>
      </c>
      <c r="K35" s="19"/>
      <c r="M35" s="138">
        <f t="shared" si="7"/>
        <v>22643</v>
      </c>
      <c r="N35" s="334" t="s">
        <v>34</v>
      </c>
      <c r="O35" s="5">
        <f t="shared" si="8"/>
        <v>17</v>
      </c>
      <c r="P35" s="138">
        <f t="shared" si="9"/>
        <v>22643</v>
      </c>
      <c r="S35" s="35"/>
    </row>
    <row r="36" spans="8:19" ht="13.5" customHeight="1">
      <c r="H36" s="5">
        <v>32</v>
      </c>
      <c r="I36" s="334" t="s">
        <v>49</v>
      </c>
      <c r="J36" s="17">
        <v>501</v>
      </c>
      <c r="K36" s="19"/>
      <c r="M36" s="138">
        <f t="shared" si="7"/>
        <v>23412</v>
      </c>
      <c r="N36" s="334" t="s">
        <v>41</v>
      </c>
      <c r="O36" s="5">
        <f t="shared" si="8"/>
        <v>24</v>
      </c>
      <c r="P36" s="138">
        <f t="shared" si="9"/>
        <v>23412</v>
      </c>
      <c r="S36" s="35"/>
    </row>
    <row r="37" spans="8:19" ht="13.5" customHeight="1" thickBot="1">
      <c r="H37" s="5">
        <v>10</v>
      </c>
      <c r="I37" s="334" t="s">
        <v>29</v>
      </c>
      <c r="J37" s="17">
        <v>374</v>
      </c>
      <c r="K37" s="19"/>
      <c r="M37" s="184">
        <f t="shared" si="7"/>
        <v>27743</v>
      </c>
      <c r="N37" s="339" t="s">
        <v>114</v>
      </c>
      <c r="O37" s="18">
        <f t="shared" si="8"/>
        <v>31</v>
      </c>
      <c r="P37" s="184">
        <f t="shared" si="9"/>
        <v>27743</v>
      </c>
      <c r="S37" s="35"/>
    </row>
    <row r="38" spans="7:21" ht="13.5" customHeight="1" thickTop="1">
      <c r="G38" s="23"/>
      <c r="H38" s="5">
        <v>27</v>
      </c>
      <c r="I38" s="334" t="s">
        <v>44</v>
      </c>
      <c r="J38" s="17">
        <v>314</v>
      </c>
      <c r="K38" s="19"/>
      <c r="M38" s="188">
        <f>SUM(Q13-(Q3+Q4+Q5+Q6+Q7+Q8+Q9+Q10+Q11+Q12))</f>
        <v>155377</v>
      </c>
      <c r="N38" s="186" t="s">
        <v>59</v>
      </c>
      <c r="O38" s="189"/>
      <c r="P38" s="190">
        <f>SUM(M38)</f>
        <v>155377</v>
      </c>
      <c r="U38" s="35"/>
    </row>
    <row r="39" spans="8:16" ht="13.5" customHeight="1">
      <c r="H39" s="5">
        <v>4</v>
      </c>
      <c r="I39" s="334" t="s">
        <v>23</v>
      </c>
      <c r="J39" s="17">
        <v>313</v>
      </c>
      <c r="K39" s="19"/>
      <c r="P39" s="35"/>
    </row>
    <row r="40" spans="8:11" ht="13.5" customHeight="1">
      <c r="H40" s="5">
        <v>7</v>
      </c>
      <c r="I40" s="334" t="s">
        <v>26</v>
      </c>
      <c r="J40" s="17">
        <v>15</v>
      </c>
      <c r="K40" s="19"/>
    </row>
    <row r="41" spans="8:11" ht="13.5" customHeight="1">
      <c r="H41" s="5">
        <v>5</v>
      </c>
      <c r="I41" s="334" t="s">
        <v>24</v>
      </c>
      <c r="J41" s="139">
        <v>5</v>
      </c>
      <c r="K41" s="19"/>
    </row>
    <row r="42" spans="8:11" ht="13.5" customHeight="1">
      <c r="H42" s="5">
        <v>8</v>
      </c>
      <c r="I42" s="334" t="s">
        <v>27</v>
      </c>
      <c r="J42" s="234">
        <v>0</v>
      </c>
      <c r="K42" s="19"/>
    </row>
    <row r="43" spans="8:10" ht="13.5" customHeight="1">
      <c r="H43" s="1"/>
      <c r="I43" s="40" t="s">
        <v>180</v>
      </c>
      <c r="J43" s="157">
        <f>SUM(J3:J42)</f>
        <v>749015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213</v>
      </c>
      <c r="D52" s="85" t="s">
        <v>196</v>
      </c>
      <c r="E52" s="31" t="s">
        <v>57</v>
      </c>
      <c r="F52" s="30" t="s">
        <v>56</v>
      </c>
      <c r="G52" s="30" t="s">
        <v>54</v>
      </c>
      <c r="I52" s="341"/>
    </row>
    <row r="53" spans="1:9" ht="13.5" customHeight="1">
      <c r="A53" s="13">
        <v>1</v>
      </c>
      <c r="B53" s="334" t="s">
        <v>43</v>
      </c>
      <c r="C53" s="17">
        <f aca="true" t="shared" si="10" ref="C53:C62">SUM(J3)</f>
        <v>143202</v>
      </c>
      <c r="D53" s="139">
        <f aca="true" t="shared" si="11" ref="D53:D62">SUM(Q3)</f>
        <v>155162</v>
      </c>
      <c r="E53" s="135">
        <f aca="true" t="shared" si="12" ref="E53:E62">SUM(P16/Q16*100)</f>
        <v>102.20902595873153</v>
      </c>
      <c r="F53" s="27">
        <f aca="true" t="shared" si="13" ref="F53:F63">SUM(C53/D53*100)</f>
        <v>92.29192714711077</v>
      </c>
      <c r="G53" s="28"/>
      <c r="I53" s="341"/>
    </row>
    <row r="54" spans="1:9" ht="13.5" customHeight="1">
      <c r="A54" s="13">
        <v>2</v>
      </c>
      <c r="B54" s="334" t="s">
        <v>3</v>
      </c>
      <c r="C54" s="17">
        <f t="shared" si="10"/>
        <v>113472</v>
      </c>
      <c r="D54" s="139">
        <f t="shared" si="11"/>
        <v>98589</v>
      </c>
      <c r="E54" s="135">
        <f t="shared" si="12"/>
        <v>112.86815536877704</v>
      </c>
      <c r="F54" s="27">
        <f t="shared" si="13"/>
        <v>115.09600462526247</v>
      </c>
      <c r="G54" s="28"/>
      <c r="I54" s="341"/>
    </row>
    <row r="55" spans="1:9" ht="13.5" customHeight="1">
      <c r="A55" s="13">
        <v>3</v>
      </c>
      <c r="B55" s="334" t="s">
        <v>0</v>
      </c>
      <c r="C55" s="17">
        <f t="shared" si="10"/>
        <v>97069</v>
      </c>
      <c r="D55" s="139">
        <f t="shared" si="11"/>
        <v>86732</v>
      </c>
      <c r="E55" s="135">
        <f t="shared" si="12"/>
        <v>133.13354637846143</v>
      </c>
      <c r="F55" s="27">
        <f t="shared" si="13"/>
        <v>111.91832311027072</v>
      </c>
      <c r="G55" s="28"/>
      <c r="I55" s="341"/>
    </row>
    <row r="56" spans="1:9" ht="13.5" customHeight="1">
      <c r="A56" s="13">
        <v>4</v>
      </c>
      <c r="B56" s="334" t="s">
        <v>1</v>
      </c>
      <c r="C56" s="17">
        <f t="shared" si="10"/>
        <v>46926</v>
      </c>
      <c r="D56" s="139">
        <f t="shared" si="11"/>
        <v>41838</v>
      </c>
      <c r="E56" s="135">
        <f t="shared" si="12"/>
        <v>115.84664378996223</v>
      </c>
      <c r="F56" s="27">
        <f t="shared" si="13"/>
        <v>112.16119317366986</v>
      </c>
      <c r="G56" s="28"/>
      <c r="I56" s="341"/>
    </row>
    <row r="57" spans="1:16" ht="13.5" customHeight="1">
      <c r="A57" s="13">
        <v>5</v>
      </c>
      <c r="B57" s="335" t="s">
        <v>168</v>
      </c>
      <c r="C57" s="17">
        <f t="shared" si="10"/>
        <v>37955</v>
      </c>
      <c r="D57" s="139">
        <f t="shared" si="11"/>
        <v>51069</v>
      </c>
      <c r="E57" s="135">
        <f t="shared" si="12"/>
        <v>104.41827835703872</v>
      </c>
      <c r="F57" s="27">
        <f t="shared" si="13"/>
        <v>74.32101666372947</v>
      </c>
      <c r="G57" s="28"/>
      <c r="I57" s="341"/>
      <c r="P57" s="35"/>
    </row>
    <row r="58" spans="1:7" ht="13.5" customHeight="1">
      <c r="A58" s="13">
        <v>6</v>
      </c>
      <c r="B58" s="334" t="s">
        <v>5</v>
      </c>
      <c r="C58" s="17">
        <f t="shared" si="10"/>
        <v>36328</v>
      </c>
      <c r="D58" s="139">
        <f t="shared" si="11"/>
        <v>27842</v>
      </c>
      <c r="E58" s="135">
        <f t="shared" si="12"/>
        <v>118.8276854638231</v>
      </c>
      <c r="F58" s="27">
        <f t="shared" si="13"/>
        <v>130.47913224624668</v>
      </c>
      <c r="G58" s="28"/>
    </row>
    <row r="59" spans="1:7" ht="13.5" customHeight="1">
      <c r="A59" s="13">
        <v>7</v>
      </c>
      <c r="B59" s="334" t="s">
        <v>7</v>
      </c>
      <c r="C59" s="17">
        <f t="shared" si="10"/>
        <v>33949</v>
      </c>
      <c r="D59" s="139">
        <f t="shared" si="11"/>
        <v>37974</v>
      </c>
      <c r="E59" s="135">
        <f t="shared" si="12"/>
        <v>83.16145310241777</v>
      </c>
      <c r="F59" s="27">
        <f t="shared" si="13"/>
        <v>89.40064254489914</v>
      </c>
      <c r="G59" s="28"/>
    </row>
    <row r="60" spans="1:7" ht="13.5" customHeight="1">
      <c r="A60" s="13">
        <v>8</v>
      </c>
      <c r="B60" s="334" t="s">
        <v>34</v>
      </c>
      <c r="C60" s="17">
        <f t="shared" si="10"/>
        <v>31252</v>
      </c>
      <c r="D60" s="139">
        <f t="shared" si="11"/>
        <v>22643</v>
      </c>
      <c r="E60" s="135">
        <f t="shared" si="12"/>
        <v>123.97159744535682</v>
      </c>
      <c r="F60" s="27">
        <f t="shared" si="13"/>
        <v>138.02058031179612</v>
      </c>
      <c r="G60" s="28"/>
    </row>
    <row r="61" spans="1:7" ht="13.5" customHeight="1">
      <c r="A61" s="13">
        <v>9</v>
      </c>
      <c r="B61" s="334" t="s">
        <v>41</v>
      </c>
      <c r="C61" s="17">
        <f t="shared" si="10"/>
        <v>30836</v>
      </c>
      <c r="D61" s="139">
        <f t="shared" si="11"/>
        <v>23412</v>
      </c>
      <c r="E61" s="135">
        <f t="shared" si="12"/>
        <v>118.84683573575889</v>
      </c>
      <c r="F61" s="27">
        <f t="shared" si="13"/>
        <v>131.71023406799932</v>
      </c>
      <c r="G61" s="28"/>
    </row>
    <row r="62" spans="1:7" ht="13.5" customHeight="1" thickBot="1">
      <c r="A62" s="216">
        <v>10</v>
      </c>
      <c r="B62" s="339" t="s">
        <v>114</v>
      </c>
      <c r="C62" s="185">
        <f t="shared" si="10"/>
        <v>28506</v>
      </c>
      <c r="D62" s="217">
        <f t="shared" si="11"/>
        <v>27743</v>
      </c>
      <c r="E62" s="218">
        <f t="shared" si="12"/>
        <v>109.5920956518396</v>
      </c>
      <c r="F62" s="219">
        <f t="shared" si="13"/>
        <v>102.75024330461737</v>
      </c>
      <c r="G62" s="220"/>
    </row>
    <row r="63" spans="1:7" ht="13.5" customHeight="1" thickTop="1">
      <c r="A63" s="186"/>
      <c r="B63" s="221" t="s">
        <v>109</v>
      </c>
      <c r="C63" s="222">
        <f>SUM(J43)</f>
        <v>749015</v>
      </c>
      <c r="D63" s="222">
        <f>SUM(Q13)</f>
        <v>728381</v>
      </c>
      <c r="E63" s="223">
        <f>SUM(C63/R26*100)</f>
        <v>108.11230174996969</v>
      </c>
      <c r="F63" s="224">
        <f t="shared" si="13"/>
        <v>102.83285807839579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6" t="s">
        <v>213</v>
      </c>
      <c r="I2" s="131"/>
      <c r="J2" s="408" t="s">
        <v>204</v>
      </c>
      <c r="K2" s="5"/>
      <c r="L2" s="241" t="s">
        <v>196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201</v>
      </c>
      <c r="I3" s="131"/>
      <c r="J3" s="247" t="s">
        <v>202</v>
      </c>
      <c r="K3" s="5"/>
      <c r="L3" s="405" t="s">
        <v>201</v>
      </c>
      <c r="M3" s="1"/>
      <c r="N3" s="142"/>
      <c r="O3" s="142"/>
      <c r="S3" s="33"/>
      <c r="T3" s="33"/>
      <c r="U3" s="33"/>
    </row>
    <row r="4" spans="8:21" ht="13.5">
      <c r="H4" s="141">
        <v>23427</v>
      </c>
      <c r="I4" s="131">
        <v>26</v>
      </c>
      <c r="J4" s="334" t="s">
        <v>43</v>
      </c>
      <c r="K4" s="192">
        <f>SUM(I4)</f>
        <v>26</v>
      </c>
      <c r="L4" s="347">
        <v>18528</v>
      </c>
      <c r="M4" s="63"/>
      <c r="N4" s="143"/>
      <c r="O4" s="143"/>
      <c r="S4" s="33"/>
      <c r="T4" s="33"/>
      <c r="U4" s="33"/>
    </row>
    <row r="5" spans="8:21" ht="13.5">
      <c r="H5" s="61">
        <v>12920</v>
      </c>
      <c r="I5" s="131">
        <v>16</v>
      </c>
      <c r="J5" s="334" t="s">
        <v>3</v>
      </c>
      <c r="K5" s="192">
        <f aca="true" t="shared" si="0" ref="K5:K13">SUM(I5)</f>
        <v>16</v>
      </c>
      <c r="L5" s="348">
        <v>21289</v>
      </c>
      <c r="M5" s="63"/>
      <c r="N5" s="143"/>
      <c r="O5" s="143"/>
      <c r="S5" s="33"/>
      <c r="T5" s="33"/>
      <c r="U5" s="33"/>
    </row>
    <row r="6" spans="8:21" ht="13.5">
      <c r="H6" s="140">
        <v>12543</v>
      </c>
      <c r="I6" s="131">
        <v>33</v>
      </c>
      <c r="J6" s="334" t="s">
        <v>0</v>
      </c>
      <c r="K6" s="192">
        <f t="shared" si="0"/>
        <v>33</v>
      </c>
      <c r="L6" s="348">
        <v>5673</v>
      </c>
      <c r="M6" s="63"/>
      <c r="N6" s="407"/>
      <c r="O6" s="143"/>
      <c r="S6" s="33"/>
      <c r="T6" s="33"/>
      <c r="U6" s="33"/>
    </row>
    <row r="7" spans="8:21" ht="13.5">
      <c r="H7" s="140">
        <v>10455</v>
      </c>
      <c r="I7" s="131">
        <v>24</v>
      </c>
      <c r="J7" s="334" t="s">
        <v>41</v>
      </c>
      <c r="K7" s="192">
        <f t="shared" si="0"/>
        <v>24</v>
      </c>
      <c r="L7" s="348">
        <v>2523</v>
      </c>
      <c r="M7" s="63"/>
      <c r="N7" s="143"/>
      <c r="O7" s="143"/>
      <c r="S7" s="33"/>
      <c r="T7" s="33"/>
      <c r="U7" s="33"/>
    </row>
    <row r="8" spans="8:21" ht="13.5">
      <c r="H8" s="61">
        <v>7380</v>
      </c>
      <c r="I8" s="131">
        <v>37</v>
      </c>
      <c r="J8" s="334" t="s">
        <v>51</v>
      </c>
      <c r="K8" s="192">
        <f t="shared" si="0"/>
        <v>37</v>
      </c>
      <c r="L8" s="348">
        <v>9596</v>
      </c>
      <c r="M8" s="63"/>
      <c r="N8" s="143"/>
      <c r="O8" s="143"/>
      <c r="S8" s="33"/>
      <c r="T8" s="33"/>
      <c r="U8" s="33"/>
    </row>
    <row r="9" spans="8:21" ht="13.5">
      <c r="H9" s="61">
        <v>5463</v>
      </c>
      <c r="I9" s="131">
        <v>38</v>
      </c>
      <c r="J9" s="334" t="s">
        <v>52</v>
      </c>
      <c r="K9" s="192">
        <f t="shared" si="0"/>
        <v>38</v>
      </c>
      <c r="L9" s="348">
        <v>5094</v>
      </c>
      <c r="M9" s="63"/>
      <c r="N9" s="143"/>
      <c r="O9" s="143"/>
      <c r="S9" s="33"/>
      <c r="T9" s="33"/>
      <c r="U9" s="33"/>
    </row>
    <row r="10" spans="8:21" ht="13.5">
      <c r="H10" s="140">
        <v>5178</v>
      </c>
      <c r="I10" s="235">
        <v>14</v>
      </c>
      <c r="J10" s="338" t="s">
        <v>32</v>
      </c>
      <c r="K10" s="192">
        <f t="shared" si="0"/>
        <v>14</v>
      </c>
      <c r="L10" s="348">
        <v>6640</v>
      </c>
      <c r="S10" s="33"/>
      <c r="T10" s="33"/>
      <c r="U10" s="33"/>
    </row>
    <row r="11" spans="8:21" ht="13.5">
      <c r="H11" s="141">
        <v>3556</v>
      </c>
      <c r="I11" s="131">
        <v>17</v>
      </c>
      <c r="J11" s="334" t="s">
        <v>34</v>
      </c>
      <c r="K11" s="192">
        <f t="shared" si="0"/>
        <v>17</v>
      </c>
      <c r="L11" s="348">
        <v>1703</v>
      </c>
      <c r="M11" s="63"/>
      <c r="N11" s="143"/>
      <c r="O11" s="143"/>
      <c r="S11" s="33"/>
      <c r="T11" s="33"/>
      <c r="U11" s="33"/>
    </row>
    <row r="12" spans="8:21" ht="13.5">
      <c r="H12" s="433">
        <v>2290</v>
      </c>
      <c r="I12" s="235">
        <v>25</v>
      </c>
      <c r="J12" s="338" t="s">
        <v>42</v>
      </c>
      <c r="K12" s="192">
        <f t="shared" si="0"/>
        <v>25</v>
      </c>
      <c r="L12" s="348">
        <v>1786</v>
      </c>
      <c r="M12" s="63"/>
      <c r="N12" s="143"/>
      <c r="O12" s="143"/>
      <c r="S12" s="33"/>
      <c r="T12" s="33"/>
      <c r="U12" s="33"/>
    </row>
    <row r="13" spans="8:21" ht="14.25" thickBot="1">
      <c r="H13" s="428">
        <v>2149</v>
      </c>
      <c r="I13" s="436">
        <v>40</v>
      </c>
      <c r="J13" s="340" t="s">
        <v>2</v>
      </c>
      <c r="K13" s="192">
        <f t="shared" si="0"/>
        <v>40</v>
      </c>
      <c r="L13" s="348">
        <v>1534</v>
      </c>
      <c r="M13" s="63"/>
      <c r="N13" s="143"/>
      <c r="O13" s="143"/>
      <c r="S13" s="33"/>
      <c r="T13" s="33"/>
      <c r="U13" s="33"/>
    </row>
    <row r="14" spans="8:21" ht="14.25" thickTop="1">
      <c r="H14" s="140">
        <v>1973</v>
      </c>
      <c r="I14" s="199">
        <v>36</v>
      </c>
      <c r="J14" s="384" t="s">
        <v>5</v>
      </c>
      <c r="K14" s="167" t="s">
        <v>9</v>
      </c>
      <c r="L14" s="349">
        <v>79788</v>
      </c>
      <c r="S14" s="33"/>
      <c r="T14" s="33"/>
      <c r="U14" s="33"/>
    </row>
    <row r="15" spans="8:21" ht="13.5">
      <c r="H15" s="140">
        <v>994</v>
      </c>
      <c r="I15" s="131">
        <v>2</v>
      </c>
      <c r="J15" s="334" t="s">
        <v>6</v>
      </c>
      <c r="K15" s="70"/>
      <c r="L15" s="1" t="s">
        <v>90</v>
      </c>
      <c r="M15" s="342" t="s">
        <v>181</v>
      </c>
      <c r="N15" s="59" t="s">
        <v>113</v>
      </c>
      <c r="S15" s="33"/>
      <c r="T15" s="33"/>
      <c r="U15" s="33"/>
    </row>
    <row r="16" spans="8:21" ht="13.5">
      <c r="H16" s="140">
        <v>849</v>
      </c>
      <c r="I16" s="131">
        <v>34</v>
      </c>
      <c r="J16" s="334" t="s">
        <v>1</v>
      </c>
      <c r="K16" s="192">
        <f>SUM(I4)</f>
        <v>26</v>
      </c>
      <c r="L16" s="334" t="s">
        <v>43</v>
      </c>
      <c r="M16" s="366">
        <v>21243</v>
      </c>
      <c r="N16" s="141">
        <f>SUM(H4)</f>
        <v>23427</v>
      </c>
      <c r="O16" s="63"/>
      <c r="P16" s="23"/>
      <c r="S16" s="33"/>
      <c r="T16" s="33"/>
      <c r="U16" s="33"/>
    </row>
    <row r="17" spans="8:21" ht="13.5">
      <c r="H17" s="435">
        <v>775</v>
      </c>
      <c r="I17" s="131">
        <v>19</v>
      </c>
      <c r="J17" s="334" t="s">
        <v>36</v>
      </c>
      <c r="K17" s="192">
        <f aca="true" t="shared" si="1" ref="K17:K25">SUM(I5)</f>
        <v>16</v>
      </c>
      <c r="L17" s="334" t="s">
        <v>3</v>
      </c>
      <c r="M17" s="367">
        <v>12829</v>
      </c>
      <c r="N17" s="141">
        <f aca="true" t="shared" si="2" ref="N17:N25">SUM(H5)</f>
        <v>12920</v>
      </c>
      <c r="O17" s="63"/>
      <c r="P17" s="23"/>
      <c r="S17" s="33"/>
      <c r="T17" s="33"/>
      <c r="U17" s="33"/>
    </row>
    <row r="18" spans="8:21" ht="13.5">
      <c r="H18" s="62">
        <v>744</v>
      </c>
      <c r="I18" s="131">
        <v>18</v>
      </c>
      <c r="J18" s="334" t="s">
        <v>35</v>
      </c>
      <c r="K18" s="192">
        <f t="shared" si="1"/>
        <v>33</v>
      </c>
      <c r="L18" s="334" t="s">
        <v>0</v>
      </c>
      <c r="M18" s="367">
        <v>6660</v>
      </c>
      <c r="N18" s="141">
        <f t="shared" si="2"/>
        <v>12543</v>
      </c>
      <c r="O18" s="63"/>
      <c r="P18" s="23"/>
      <c r="S18" s="33"/>
      <c r="T18" s="33"/>
      <c r="U18" s="33"/>
    </row>
    <row r="19" spans="8:21" ht="13.5">
      <c r="H19" s="60">
        <v>573</v>
      </c>
      <c r="I19" s="131">
        <v>15</v>
      </c>
      <c r="J19" s="334" t="s">
        <v>33</v>
      </c>
      <c r="K19" s="192">
        <f t="shared" si="1"/>
        <v>24</v>
      </c>
      <c r="L19" s="334" t="s">
        <v>41</v>
      </c>
      <c r="M19" s="367">
        <v>3721</v>
      </c>
      <c r="N19" s="141">
        <f t="shared" si="2"/>
        <v>10455</v>
      </c>
      <c r="O19" s="63"/>
      <c r="P19" s="23"/>
      <c r="S19" s="33"/>
      <c r="T19" s="33"/>
      <c r="U19" s="33"/>
    </row>
    <row r="20" spans="8:21" ht="14.25" thickBot="1">
      <c r="H20" s="61">
        <v>190</v>
      </c>
      <c r="I20" s="131">
        <v>6</v>
      </c>
      <c r="J20" s="334" t="s">
        <v>25</v>
      </c>
      <c r="K20" s="192">
        <f t="shared" si="1"/>
        <v>37</v>
      </c>
      <c r="L20" s="334" t="s">
        <v>51</v>
      </c>
      <c r="M20" s="367">
        <v>2706</v>
      </c>
      <c r="N20" s="141">
        <f t="shared" si="2"/>
        <v>7380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213</v>
      </c>
      <c r="D21" s="85" t="s">
        <v>196</v>
      </c>
      <c r="E21" s="85" t="s">
        <v>75</v>
      </c>
      <c r="F21" s="85" t="s">
        <v>74</v>
      </c>
      <c r="G21" s="85" t="s">
        <v>76</v>
      </c>
      <c r="H21" s="61">
        <v>166</v>
      </c>
      <c r="I21" s="131">
        <v>23</v>
      </c>
      <c r="J21" s="334" t="s">
        <v>40</v>
      </c>
      <c r="K21" s="192">
        <f t="shared" si="1"/>
        <v>38</v>
      </c>
      <c r="L21" s="334" t="s">
        <v>52</v>
      </c>
      <c r="M21" s="367">
        <v>5197</v>
      </c>
      <c r="N21" s="141">
        <f t="shared" si="2"/>
        <v>5463</v>
      </c>
      <c r="O21" s="63"/>
      <c r="P21" s="23"/>
      <c r="S21" s="33"/>
      <c r="T21" s="33"/>
      <c r="U21" s="33"/>
    </row>
    <row r="22" spans="1:21" ht="13.5">
      <c r="A22" s="87">
        <v>1</v>
      </c>
      <c r="B22" s="334" t="s">
        <v>43</v>
      </c>
      <c r="C22" s="60">
        <f aca="true" t="shared" si="3" ref="C22:C31">SUM(H4)</f>
        <v>23427</v>
      </c>
      <c r="D22" s="141">
        <f>SUM(L4)</f>
        <v>18528</v>
      </c>
      <c r="E22" s="75">
        <f aca="true" t="shared" si="4" ref="E22:E32">SUM(N16/M16*100)</f>
        <v>110.28103375229487</v>
      </c>
      <c r="F22" s="81">
        <f>SUM(C22/D22*100)</f>
        <v>126.4410621761658</v>
      </c>
      <c r="G22" s="5"/>
      <c r="H22" s="144">
        <v>125</v>
      </c>
      <c r="I22" s="131">
        <v>21</v>
      </c>
      <c r="J22" s="334" t="s">
        <v>38</v>
      </c>
      <c r="K22" s="192">
        <f t="shared" si="1"/>
        <v>14</v>
      </c>
      <c r="L22" s="338" t="s">
        <v>32</v>
      </c>
      <c r="M22" s="367">
        <v>4723</v>
      </c>
      <c r="N22" s="141">
        <f t="shared" si="2"/>
        <v>5178</v>
      </c>
      <c r="O22" s="63"/>
      <c r="P22" s="23"/>
      <c r="S22" s="33"/>
      <c r="T22" s="33"/>
      <c r="U22" s="33"/>
    </row>
    <row r="23" spans="1:21" ht="13.5">
      <c r="A23" s="87">
        <v>2</v>
      </c>
      <c r="B23" s="334" t="s">
        <v>3</v>
      </c>
      <c r="C23" s="60">
        <f t="shared" si="3"/>
        <v>12920</v>
      </c>
      <c r="D23" s="141">
        <f aca="true" t="shared" si="5" ref="D23:D31">SUM(L5)</f>
        <v>21289</v>
      </c>
      <c r="E23" s="75">
        <f t="shared" si="4"/>
        <v>100.7093304232598</v>
      </c>
      <c r="F23" s="81">
        <f aca="true" t="shared" si="6" ref="F23:F32">SUM(C23/D23*100)</f>
        <v>60.68861853539387</v>
      </c>
      <c r="G23" s="5"/>
      <c r="H23" s="144">
        <v>67</v>
      </c>
      <c r="I23" s="131">
        <v>9</v>
      </c>
      <c r="J23" s="334" t="s">
        <v>28</v>
      </c>
      <c r="K23" s="192">
        <f t="shared" si="1"/>
        <v>17</v>
      </c>
      <c r="L23" s="334" t="s">
        <v>34</v>
      </c>
      <c r="M23" s="367">
        <v>3499</v>
      </c>
      <c r="N23" s="141">
        <f t="shared" si="2"/>
        <v>3556</v>
      </c>
      <c r="O23" s="63"/>
      <c r="P23" s="23"/>
      <c r="S23" s="33"/>
      <c r="T23" s="33"/>
      <c r="U23" s="33"/>
    </row>
    <row r="24" spans="1:21" ht="13.5">
      <c r="A24" s="87">
        <v>3</v>
      </c>
      <c r="B24" s="334" t="s">
        <v>0</v>
      </c>
      <c r="C24" s="60">
        <f t="shared" si="3"/>
        <v>12543</v>
      </c>
      <c r="D24" s="141">
        <f t="shared" si="5"/>
        <v>5673</v>
      </c>
      <c r="E24" s="75">
        <f t="shared" si="4"/>
        <v>188.33333333333334</v>
      </c>
      <c r="F24" s="81">
        <f t="shared" si="6"/>
        <v>221.09994711792703</v>
      </c>
      <c r="G24" s="5"/>
      <c r="H24" s="212">
        <v>56</v>
      </c>
      <c r="I24" s="131">
        <v>22</v>
      </c>
      <c r="J24" s="334" t="s">
        <v>39</v>
      </c>
      <c r="K24" s="192">
        <f t="shared" si="1"/>
        <v>25</v>
      </c>
      <c r="L24" s="338" t="s">
        <v>42</v>
      </c>
      <c r="M24" s="367">
        <v>3654</v>
      </c>
      <c r="N24" s="141">
        <f t="shared" si="2"/>
        <v>2290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4" t="s">
        <v>41</v>
      </c>
      <c r="C25" s="60">
        <f t="shared" si="3"/>
        <v>10455</v>
      </c>
      <c r="D25" s="141">
        <f t="shared" si="5"/>
        <v>2523</v>
      </c>
      <c r="E25" s="75">
        <f t="shared" si="4"/>
        <v>280.97285675893573</v>
      </c>
      <c r="F25" s="81">
        <f t="shared" si="6"/>
        <v>414.38763376932224</v>
      </c>
      <c r="G25" s="5"/>
      <c r="H25" s="144">
        <v>51</v>
      </c>
      <c r="I25" s="131">
        <v>12</v>
      </c>
      <c r="J25" s="334" t="s">
        <v>31</v>
      </c>
      <c r="K25" s="192">
        <f t="shared" si="1"/>
        <v>40</v>
      </c>
      <c r="L25" s="340" t="s">
        <v>2</v>
      </c>
      <c r="M25" s="368">
        <v>3098</v>
      </c>
      <c r="N25" s="360">
        <f t="shared" si="2"/>
        <v>2149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4" t="s">
        <v>51</v>
      </c>
      <c r="C26" s="60">
        <f t="shared" si="3"/>
        <v>7380</v>
      </c>
      <c r="D26" s="141">
        <f t="shared" si="5"/>
        <v>9596</v>
      </c>
      <c r="E26" s="75">
        <f t="shared" si="4"/>
        <v>272.7272727272727</v>
      </c>
      <c r="F26" s="81">
        <f t="shared" si="6"/>
        <v>76.90704460191746</v>
      </c>
      <c r="G26" s="16"/>
      <c r="H26" s="212">
        <v>25</v>
      </c>
      <c r="I26" s="131">
        <v>4</v>
      </c>
      <c r="J26" s="334" t="s">
        <v>23</v>
      </c>
      <c r="K26" s="191"/>
      <c r="L26" s="5" t="s">
        <v>96</v>
      </c>
      <c r="M26" s="424">
        <v>71837</v>
      </c>
      <c r="N26" s="425">
        <f>SUM(H44)</f>
        <v>91999</v>
      </c>
      <c r="S26" s="33"/>
      <c r="T26" s="33"/>
      <c r="U26" s="33"/>
    </row>
    <row r="27" spans="1:21" ht="13.5">
      <c r="A27" s="87">
        <v>6</v>
      </c>
      <c r="B27" s="334" t="s">
        <v>52</v>
      </c>
      <c r="C27" s="60">
        <f t="shared" si="3"/>
        <v>5463</v>
      </c>
      <c r="D27" s="141">
        <f t="shared" si="5"/>
        <v>5094</v>
      </c>
      <c r="E27" s="75">
        <f t="shared" si="4"/>
        <v>105.11833750240523</v>
      </c>
      <c r="F27" s="81">
        <f t="shared" si="6"/>
        <v>107.24381625441697</v>
      </c>
      <c r="G27" s="5"/>
      <c r="H27" s="144">
        <v>15</v>
      </c>
      <c r="I27" s="131">
        <v>7</v>
      </c>
      <c r="J27" s="334" t="s">
        <v>26</v>
      </c>
      <c r="L27" s="66"/>
      <c r="M27" s="33"/>
      <c r="S27" s="33"/>
      <c r="T27" s="33"/>
      <c r="U27" s="33"/>
    </row>
    <row r="28" spans="1:21" ht="13.5">
      <c r="A28" s="87">
        <v>7</v>
      </c>
      <c r="B28" s="338" t="s">
        <v>32</v>
      </c>
      <c r="C28" s="60">
        <f t="shared" si="3"/>
        <v>5178</v>
      </c>
      <c r="D28" s="141">
        <f t="shared" si="5"/>
        <v>6640</v>
      </c>
      <c r="E28" s="75">
        <f t="shared" si="4"/>
        <v>109.63370738937117</v>
      </c>
      <c r="F28" s="81">
        <f t="shared" si="6"/>
        <v>77.98192771084337</v>
      </c>
      <c r="G28" s="5"/>
      <c r="H28" s="212">
        <v>14</v>
      </c>
      <c r="I28" s="131">
        <v>1</v>
      </c>
      <c r="J28" s="334" t="s">
        <v>4</v>
      </c>
      <c r="S28" s="33"/>
      <c r="T28" s="33"/>
      <c r="U28" s="33"/>
    </row>
    <row r="29" spans="1:21" ht="13.5">
      <c r="A29" s="87">
        <v>8</v>
      </c>
      <c r="B29" s="334" t="s">
        <v>34</v>
      </c>
      <c r="C29" s="60">
        <f t="shared" si="3"/>
        <v>3556</v>
      </c>
      <c r="D29" s="141">
        <f t="shared" si="5"/>
        <v>1703</v>
      </c>
      <c r="E29" s="75">
        <f t="shared" si="4"/>
        <v>101.62903686767648</v>
      </c>
      <c r="F29" s="81">
        <f t="shared" si="6"/>
        <v>208.80798590722253</v>
      </c>
      <c r="G29" s="15"/>
      <c r="H29" s="212">
        <v>9</v>
      </c>
      <c r="I29" s="131">
        <v>31</v>
      </c>
      <c r="J29" s="334" t="s">
        <v>207</v>
      </c>
      <c r="L29" s="66"/>
      <c r="M29" s="33"/>
      <c r="S29" s="33"/>
      <c r="T29" s="33"/>
      <c r="U29" s="33"/>
    </row>
    <row r="30" spans="1:21" ht="13.5">
      <c r="A30" s="87">
        <v>9</v>
      </c>
      <c r="B30" s="338" t="s">
        <v>42</v>
      </c>
      <c r="C30" s="60">
        <f t="shared" si="3"/>
        <v>2290</v>
      </c>
      <c r="D30" s="141">
        <f t="shared" si="5"/>
        <v>1786</v>
      </c>
      <c r="E30" s="75">
        <f t="shared" si="4"/>
        <v>62.671045429666115</v>
      </c>
      <c r="F30" s="81">
        <f t="shared" si="6"/>
        <v>128.2194848824188</v>
      </c>
      <c r="G30" s="16"/>
      <c r="H30" s="144">
        <v>6</v>
      </c>
      <c r="I30" s="131">
        <v>3</v>
      </c>
      <c r="J30" s="334" t="s">
        <v>22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40" t="s">
        <v>2</v>
      </c>
      <c r="C31" s="60">
        <f t="shared" si="3"/>
        <v>2149</v>
      </c>
      <c r="D31" s="141">
        <f t="shared" si="5"/>
        <v>1534</v>
      </c>
      <c r="E31" s="75">
        <f t="shared" si="4"/>
        <v>69.36733376371853</v>
      </c>
      <c r="F31" s="82">
        <f t="shared" si="6"/>
        <v>140.09126466753585</v>
      </c>
      <c r="G31" s="145"/>
      <c r="H31" s="144">
        <v>6</v>
      </c>
      <c r="I31" s="131">
        <v>32</v>
      </c>
      <c r="J31" s="334" t="s">
        <v>49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91999</v>
      </c>
      <c r="D32" s="93">
        <f>SUM(L14)</f>
        <v>79788</v>
      </c>
      <c r="E32" s="96">
        <f t="shared" si="4"/>
        <v>128.06631680053457</v>
      </c>
      <c r="F32" s="94">
        <f t="shared" si="6"/>
        <v>115.30430641199179</v>
      </c>
      <c r="G32" s="95"/>
      <c r="H32" s="431">
        <v>0</v>
      </c>
      <c r="I32" s="131">
        <v>5</v>
      </c>
      <c r="J32" s="334" t="s">
        <v>24</v>
      </c>
      <c r="L32" s="66"/>
      <c r="M32" s="33"/>
      <c r="S32" s="33"/>
      <c r="T32" s="33"/>
      <c r="U32" s="33"/>
    </row>
    <row r="33" spans="8:21" ht="13.5">
      <c r="H33" s="432">
        <v>0</v>
      </c>
      <c r="I33" s="131">
        <v>8</v>
      </c>
      <c r="J33" s="334" t="s">
        <v>27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434">
        <v>0</v>
      </c>
      <c r="I34" s="131">
        <v>10</v>
      </c>
      <c r="J34" s="334" t="s">
        <v>29</v>
      </c>
      <c r="L34" s="66"/>
      <c r="M34" s="33"/>
      <c r="S34" s="33"/>
      <c r="T34" s="33"/>
      <c r="U34" s="33"/>
    </row>
    <row r="35" spans="8:21" ht="13.5">
      <c r="H35" s="60">
        <v>0</v>
      </c>
      <c r="I35" s="131">
        <v>11</v>
      </c>
      <c r="J35" s="334" t="s">
        <v>30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13</v>
      </c>
      <c r="J36" s="334" t="s">
        <v>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1">
        <v>20</v>
      </c>
      <c r="J37" s="334" t="s">
        <v>37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0">
        <v>0</v>
      </c>
      <c r="I38" s="131">
        <v>27</v>
      </c>
      <c r="J38" s="334" t="s">
        <v>44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28</v>
      </c>
      <c r="J39" s="334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29</v>
      </c>
      <c r="J40" s="334" t="s">
        <v>188</v>
      </c>
      <c r="L40" s="66"/>
      <c r="M40" s="33"/>
      <c r="S40" s="33"/>
      <c r="T40" s="33"/>
      <c r="U40" s="33"/>
    </row>
    <row r="41" spans="8:21" ht="13.5">
      <c r="H41" s="435">
        <v>0</v>
      </c>
      <c r="I41" s="131">
        <v>30</v>
      </c>
      <c r="J41" s="334" t="s">
        <v>47</v>
      </c>
      <c r="L41" s="66"/>
      <c r="M41" s="33"/>
      <c r="S41" s="33"/>
      <c r="T41" s="33"/>
      <c r="U41" s="33"/>
    </row>
    <row r="42" spans="8:21" ht="13.5">
      <c r="H42" s="140">
        <v>0</v>
      </c>
      <c r="I42" s="131">
        <v>35</v>
      </c>
      <c r="J42" s="334" t="s">
        <v>50</v>
      </c>
      <c r="L42" s="66"/>
      <c r="M42" s="33"/>
      <c r="S42" s="33"/>
      <c r="T42" s="33"/>
      <c r="U42" s="33"/>
    </row>
    <row r="43" spans="8:21" ht="13.5">
      <c r="H43" s="382">
        <v>0</v>
      </c>
      <c r="I43" s="131">
        <v>39</v>
      </c>
      <c r="J43" s="334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91999</v>
      </c>
      <c r="I44" s="131"/>
      <c r="J44" s="359" t="s">
        <v>195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9" t="s">
        <v>213</v>
      </c>
      <c r="I47" s="131"/>
      <c r="J47" s="393" t="s">
        <v>106</v>
      </c>
      <c r="K47" s="5"/>
      <c r="L47" s="391" t="s">
        <v>221</v>
      </c>
      <c r="S47" s="33"/>
      <c r="T47" s="33"/>
      <c r="U47" s="33"/>
      <c r="V47" s="33"/>
    </row>
    <row r="48" spans="8:22" ht="13.5">
      <c r="H48" s="410" t="s">
        <v>201</v>
      </c>
      <c r="I48" s="199"/>
      <c r="J48" s="392" t="s">
        <v>77</v>
      </c>
      <c r="K48" s="382"/>
      <c r="L48" s="394" t="s">
        <v>201</v>
      </c>
      <c r="S48" s="33"/>
      <c r="T48" s="33"/>
      <c r="U48" s="33"/>
      <c r="V48" s="33"/>
    </row>
    <row r="49" spans="8:22" ht="13.5">
      <c r="H49" s="141">
        <v>81352</v>
      </c>
      <c r="I49" s="131">
        <v>26</v>
      </c>
      <c r="J49" s="334" t="s">
        <v>43</v>
      </c>
      <c r="K49" s="5">
        <f>SUM(I49)</f>
        <v>26</v>
      </c>
      <c r="L49" s="350">
        <v>92421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14814</v>
      </c>
      <c r="I50" s="131">
        <v>16</v>
      </c>
      <c r="J50" s="334" t="s">
        <v>3</v>
      </c>
      <c r="K50" s="5">
        <f aca="true" t="shared" si="7" ref="K50:K58">SUM(I50)</f>
        <v>16</v>
      </c>
      <c r="L50" s="350">
        <v>2622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14478</v>
      </c>
      <c r="I51" s="131">
        <v>13</v>
      </c>
      <c r="J51" s="334" t="s">
        <v>7</v>
      </c>
      <c r="K51" s="5">
        <f t="shared" si="7"/>
        <v>13</v>
      </c>
      <c r="L51" s="350">
        <v>20960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61">
        <v>14312</v>
      </c>
      <c r="I52" s="131">
        <v>34</v>
      </c>
      <c r="J52" s="334" t="s">
        <v>1</v>
      </c>
      <c r="K52" s="5">
        <f t="shared" si="7"/>
        <v>34</v>
      </c>
      <c r="L52" s="350">
        <v>14818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213</v>
      </c>
      <c r="D53" s="85" t="s">
        <v>196</v>
      </c>
      <c r="E53" s="85" t="s">
        <v>75</v>
      </c>
      <c r="F53" s="85" t="s">
        <v>74</v>
      </c>
      <c r="G53" s="85" t="s">
        <v>76</v>
      </c>
      <c r="H53" s="61">
        <v>6743</v>
      </c>
      <c r="I53" s="131">
        <v>25</v>
      </c>
      <c r="J53" s="334" t="s">
        <v>42</v>
      </c>
      <c r="K53" s="5">
        <f t="shared" si="7"/>
        <v>25</v>
      </c>
      <c r="L53" s="350">
        <v>7577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4" t="s">
        <v>43</v>
      </c>
      <c r="C54" s="60">
        <f aca="true" t="shared" si="8" ref="C54:C63">SUM(H49)</f>
        <v>81352</v>
      </c>
      <c r="D54" s="153">
        <f>SUM(L49)</f>
        <v>92421</v>
      </c>
      <c r="E54" s="75">
        <f aca="true" t="shared" si="9" ref="E54:E64">SUM(N63/M63*100)</f>
        <v>97.03128540928662</v>
      </c>
      <c r="F54" s="75">
        <f>SUM(C54/D54*100)</f>
        <v>88.0232847513011</v>
      </c>
      <c r="G54" s="5"/>
      <c r="H54" s="140">
        <v>4268</v>
      </c>
      <c r="I54" s="131">
        <v>33</v>
      </c>
      <c r="J54" s="334" t="s">
        <v>0</v>
      </c>
      <c r="K54" s="5">
        <f t="shared" si="7"/>
        <v>33</v>
      </c>
      <c r="L54" s="350">
        <v>3871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4" t="s">
        <v>3</v>
      </c>
      <c r="C55" s="60">
        <f t="shared" si="8"/>
        <v>14814</v>
      </c>
      <c r="D55" s="153">
        <f aca="true" t="shared" si="10" ref="D55:D64">SUM(L50)</f>
        <v>2622</v>
      </c>
      <c r="E55" s="75">
        <f t="shared" si="9"/>
        <v>109.0146441975127</v>
      </c>
      <c r="F55" s="75">
        <f aca="true" t="shared" si="11" ref="F55:F64">SUM(C55/D55*100)</f>
        <v>564.9885583524027</v>
      </c>
      <c r="G55" s="5"/>
      <c r="H55" s="61">
        <v>3470</v>
      </c>
      <c r="I55" s="131">
        <v>40</v>
      </c>
      <c r="J55" s="334" t="s">
        <v>2</v>
      </c>
      <c r="K55" s="5">
        <f t="shared" si="7"/>
        <v>40</v>
      </c>
      <c r="L55" s="350">
        <v>2781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4" t="s">
        <v>7</v>
      </c>
      <c r="C56" s="60">
        <f t="shared" si="8"/>
        <v>14478</v>
      </c>
      <c r="D56" s="153">
        <f t="shared" si="10"/>
        <v>20960</v>
      </c>
      <c r="E56" s="75">
        <f t="shared" si="9"/>
        <v>73.28406560032396</v>
      </c>
      <c r="F56" s="75">
        <f t="shared" si="11"/>
        <v>69.07442748091603</v>
      </c>
      <c r="G56" s="5"/>
      <c r="H56" s="61">
        <v>2170</v>
      </c>
      <c r="I56" s="131">
        <v>36</v>
      </c>
      <c r="J56" s="334" t="s">
        <v>5</v>
      </c>
      <c r="K56" s="5">
        <f t="shared" si="7"/>
        <v>36</v>
      </c>
      <c r="L56" s="350">
        <v>2196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4" t="s">
        <v>1</v>
      </c>
      <c r="C57" s="60">
        <f t="shared" si="8"/>
        <v>14312</v>
      </c>
      <c r="D57" s="153">
        <f t="shared" si="10"/>
        <v>14818</v>
      </c>
      <c r="E57" s="75">
        <f t="shared" si="9"/>
        <v>107.00560747663552</v>
      </c>
      <c r="F57" s="75">
        <f t="shared" si="11"/>
        <v>96.58523417465244</v>
      </c>
      <c r="G57" s="5"/>
      <c r="H57" s="144">
        <v>2093</v>
      </c>
      <c r="I57" s="131">
        <v>24</v>
      </c>
      <c r="J57" s="334" t="s">
        <v>41</v>
      </c>
      <c r="K57" s="5">
        <f t="shared" si="7"/>
        <v>24</v>
      </c>
      <c r="L57" s="350">
        <v>3400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4" t="s">
        <v>42</v>
      </c>
      <c r="C58" s="60">
        <f t="shared" si="8"/>
        <v>6743</v>
      </c>
      <c r="D58" s="153">
        <f t="shared" si="10"/>
        <v>7577</v>
      </c>
      <c r="E58" s="75">
        <f t="shared" si="9"/>
        <v>106.45721502999683</v>
      </c>
      <c r="F58" s="75">
        <f t="shared" si="11"/>
        <v>88.99300514715587</v>
      </c>
      <c r="G58" s="16"/>
      <c r="H58" s="213">
        <v>2037</v>
      </c>
      <c r="I58" s="229">
        <v>22</v>
      </c>
      <c r="J58" s="339" t="s">
        <v>39</v>
      </c>
      <c r="K58" s="18">
        <f t="shared" si="7"/>
        <v>22</v>
      </c>
      <c r="L58" s="351">
        <v>1891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4" t="s">
        <v>0</v>
      </c>
      <c r="C59" s="60">
        <f t="shared" si="8"/>
        <v>4268</v>
      </c>
      <c r="D59" s="153">
        <f t="shared" si="10"/>
        <v>3871</v>
      </c>
      <c r="E59" s="75">
        <f t="shared" si="9"/>
        <v>102.52221955320681</v>
      </c>
      <c r="F59" s="75">
        <f t="shared" si="11"/>
        <v>110.25574786876776</v>
      </c>
      <c r="G59" s="5"/>
      <c r="H59" s="212">
        <v>1931</v>
      </c>
      <c r="I59" s="239">
        <v>15</v>
      </c>
      <c r="J59" s="384" t="s">
        <v>33</v>
      </c>
      <c r="K59" s="12" t="s">
        <v>100</v>
      </c>
      <c r="L59" s="352">
        <v>159669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4" t="s">
        <v>2</v>
      </c>
      <c r="C60" s="60">
        <f t="shared" si="8"/>
        <v>3470</v>
      </c>
      <c r="D60" s="153">
        <f t="shared" si="10"/>
        <v>2781</v>
      </c>
      <c r="E60" s="75">
        <f t="shared" si="9"/>
        <v>107.79745262503883</v>
      </c>
      <c r="F60" s="75">
        <f t="shared" si="11"/>
        <v>124.7752606975908</v>
      </c>
      <c r="G60" s="5"/>
      <c r="H60" s="144">
        <v>1482</v>
      </c>
      <c r="I60" s="239">
        <v>12</v>
      </c>
      <c r="J60" s="334" t="s">
        <v>31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4" t="s">
        <v>5</v>
      </c>
      <c r="C61" s="60">
        <f t="shared" si="8"/>
        <v>2170</v>
      </c>
      <c r="D61" s="153">
        <f t="shared" si="10"/>
        <v>2196</v>
      </c>
      <c r="E61" s="75">
        <f t="shared" si="9"/>
        <v>202.04841713221603</v>
      </c>
      <c r="F61" s="75">
        <f t="shared" si="11"/>
        <v>98.81602914389799</v>
      </c>
      <c r="G61" s="15"/>
      <c r="H61" s="144">
        <v>1334</v>
      </c>
      <c r="I61" s="239">
        <v>38</v>
      </c>
      <c r="J61" s="334" t="s">
        <v>52</v>
      </c>
      <c r="K61" s="70"/>
      <c r="S61" s="33"/>
      <c r="T61" s="33"/>
      <c r="U61" s="33"/>
      <c r="V61" s="33"/>
    </row>
    <row r="62" spans="1:22" ht="13.5">
      <c r="A62" s="87">
        <v>9</v>
      </c>
      <c r="B62" s="334" t="s">
        <v>41</v>
      </c>
      <c r="C62" s="60">
        <f t="shared" si="8"/>
        <v>2093</v>
      </c>
      <c r="D62" s="153">
        <f t="shared" si="10"/>
        <v>3400</v>
      </c>
      <c r="E62" s="75">
        <f t="shared" si="9"/>
        <v>33.971757831520854</v>
      </c>
      <c r="F62" s="75">
        <f t="shared" si="11"/>
        <v>61.55882352941177</v>
      </c>
      <c r="G62" s="16"/>
      <c r="H62" s="144">
        <v>637</v>
      </c>
      <c r="I62" s="383">
        <v>29</v>
      </c>
      <c r="J62" s="334" t="s">
        <v>188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9" t="s">
        <v>39</v>
      </c>
      <c r="C63" s="60">
        <f t="shared" si="8"/>
        <v>2037</v>
      </c>
      <c r="D63" s="236">
        <f t="shared" si="10"/>
        <v>1891</v>
      </c>
      <c r="E63" s="89">
        <f t="shared" si="9"/>
        <v>138.66575901974133</v>
      </c>
      <c r="F63" s="75">
        <f t="shared" si="11"/>
        <v>107.72078265468006</v>
      </c>
      <c r="G63" s="145"/>
      <c r="H63" s="144">
        <v>552</v>
      </c>
      <c r="I63" s="131">
        <v>28</v>
      </c>
      <c r="J63" s="334" t="s">
        <v>45</v>
      </c>
      <c r="K63" s="5">
        <f>SUM(K49)</f>
        <v>26</v>
      </c>
      <c r="L63" s="334" t="s">
        <v>43</v>
      </c>
      <c r="M63" s="364">
        <v>83841</v>
      </c>
      <c r="N63" s="141">
        <f>SUM(H49)</f>
        <v>81352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154125</v>
      </c>
      <c r="D64" s="237">
        <f t="shared" si="10"/>
        <v>159669</v>
      </c>
      <c r="E64" s="89">
        <f t="shared" si="9"/>
        <v>97.33800682076544</v>
      </c>
      <c r="F64" s="96">
        <f t="shared" si="11"/>
        <v>96.52781692125585</v>
      </c>
      <c r="G64" s="95"/>
      <c r="H64" s="429">
        <v>507</v>
      </c>
      <c r="I64" s="131">
        <v>21</v>
      </c>
      <c r="J64" s="334" t="s">
        <v>38</v>
      </c>
      <c r="K64" s="5">
        <f aca="true" t="shared" si="12" ref="K64:K72">SUM(K50)</f>
        <v>16</v>
      </c>
      <c r="L64" s="334" t="s">
        <v>3</v>
      </c>
      <c r="M64" s="364">
        <v>13589</v>
      </c>
      <c r="N64" s="141">
        <f aca="true" t="shared" si="13" ref="N64:N72">SUM(H50)</f>
        <v>14814</v>
      </c>
      <c r="O64" s="60"/>
      <c r="S64" s="33"/>
      <c r="T64" s="33"/>
      <c r="U64" s="33"/>
      <c r="V64" s="33"/>
    </row>
    <row r="65" spans="8:22" ht="13.5">
      <c r="H65" s="141">
        <v>443</v>
      </c>
      <c r="I65" s="131">
        <v>31</v>
      </c>
      <c r="J65" s="334" t="s">
        <v>189</v>
      </c>
      <c r="K65" s="5">
        <f t="shared" si="12"/>
        <v>13</v>
      </c>
      <c r="L65" s="334" t="s">
        <v>7</v>
      </c>
      <c r="M65" s="364">
        <v>19756</v>
      </c>
      <c r="N65" s="141">
        <f t="shared" si="13"/>
        <v>14478</v>
      </c>
      <c r="O65" s="61"/>
      <c r="S65" s="33"/>
      <c r="T65" s="33"/>
      <c r="U65" s="33"/>
      <c r="V65" s="33"/>
    </row>
    <row r="66" spans="8:22" ht="13.5">
      <c r="H66" s="61">
        <v>377</v>
      </c>
      <c r="I66" s="131">
        <v>23</v>
      </c>
      <c r="J66" s="334" t="s">
        <v>40</v>
      </c>
      <c r="K66" s="5">
        <f t="shared" si="12"/>
        <v>34</v>
      </c>
      <c r="L66" s="334" t="s">
        <v>1</v>
      </c>
      <c r="M66" s="364">
        <v>13375</v>
      </c>
      <c r="N66" s="141">
        <f t="shared" si="13"/>
        <v>14312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0">
        <v>293</v>
      </c>
      <c r="I67" s="131">
        <v>14</v>
      </c>
      <c r="J67" s="334" t="s">
        <v>32</v>
      </c>
      <c r="K67" s="5">
        <f t="shared" si="12"/>
        <v>25</v>
      </c>
      <c r="L67" s="334" t="s">
        <v>42</v>
      </c>
      <c r="M67" s="364">
        <v>6334</v>
      </c>
      <c r="N67" s="141">
        <f t="shared" si="13"/>
        <v>6743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263</v>
      </c>
      <c r="I68" s="131">
        <v>3</v>
      </c>
      <c r="J68" s="334" t="s">
        <v>22</v>
      </c>
      <c r="K68" s="5">
        <f t="shared" si="12"/>
        <v>33</v>
      </c>
      <c r="L68" s="334" t="s">
        <v>0</v>
      </c>
      <c r="M68" s="364">
        <v>4163</v>
      </c>
      <c r="N68" s="141">
        <f t="shared" si="13"/>
        <v>4268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213</v>
      </c>
      <c r="I69" s="131">
        <v>30</v>
      </c>
      <c r="J69" s="334" t="s">
        <v>47</v>
      </c>
      <c r="K69" s="5">
        <f t="shared" si="12"/>
        <v>40</v>
      </c>
      <c r="L69" s="334" t="s">
        <v>2</v>
      </c>
      <c r="M69" s="364">
        <v>3219</v>
      </c>
      <c r="N69" s="141">
        <f t="shared" si="13"/>
        <v>3470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126</v>
      </c>
      <c r="I70" s="131">
        <v>17</v>
      </c>
      <c r="J70" s="334" t="s">
        <v>34</v>
      </c>
      <c r="K70" s="5">
        <f t="shared" si="12"/>
        <v>36</v>
      </c>
      <c r="L70" s="334" t="s">
        <v>5</v>
      </c>
      <c r="M70" s="364">
        <v>1074</v>
      </c>
      <c r="N70" s="141">
        <f t="shared" si="13"/>
        <v>2170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140">
        <v>100</v>
      </c>
      <c r="I71" s="131">
        <v>1</v>
      </c>
      <c r="J71" s="334" t="s">
        <v>4</v>
      </c>
      <c r="K71" s="5">
        <f t="shared" si="12"/>
        <v>24</v>
      </c>
      <c r="L71" s="334" t="s">
        <v>41</v>
      </c>
      <c r="M71" s="364">
        <v>6161</v>
      </c>
      <c r="N71" s="141">
        <f t="shared" si="13"/>
        <v>2093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53</v>
      </c>
      <c r="I72" s="131">
        <v>27</v>
      </c>
      <c r="J72" s="334" t="s">
        <v>44</v>
      </c>
      <c r="K72" s="5">
        <f t="shared" si="12"/>
        <v>22</v>
      </c>
      <c r="L72" s="339" t="s">
        <v>39</v>
      </c>
      <c r="M72" s="365">
        <v>1469</v>
      </c>
      <c r="N72" s="360">
        <f t="shared" si="13"/>
        <v>2037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46</v>
      </c>
      <c r="I73" s="131">
        <v>37</v>
      </c>
      <c r="J73" s="334" t="s">
        <v>51</v>
      </c>
      <c r="K73" s="60"/>
      <c r="L73" s="361" t="s">
        <v>169</v>
      </c>
      <c r="M73" s="363">
        <v>158340</v>
      </c>
      <c r="N73" s="362">
        <f>SUM(H89)</f>
        <v>154125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0">
        <v>29</v>
      </c>
      <c r="I74" s="131">
        <v>19</v>
      </c>
      <c r="J74" s="334" t="s">
        <v>36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1</v>
      </c>
      <c r="I75" s="131">
        <v>11</v>
      </c>
      <c r="J75" s="334" t="s">
        <v>30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0">
        <v>1</v>
      </c>
      <c r="I76" s="131">
        <v>35</v>
      </c>
      <c r="J76" s="334" t="s">
        <v>50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0">
        <v>0</v>
      </c>
      <c r="I77" s="131">
        <v>2</v>
      </c>
      <c r="J77" s="334" t="s">
        <v>6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4</v>
      </c>
      <c r="J78" s="334" t="s">
        <v>23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5</v>
      </c>
      <c r="J79" s="334" t="s">
        <v>24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6</v>
      </c>
      <c r="J80" s="334" t="s">
        <v>25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7</v>
      </c>
      <c r="J81" s="334" t="s">
        <v>26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0">
        <v>0</v>
      </c>
      <c r="I82" s="131">
        <v>8</v>
      </c>
      <c r="J82" s="334" t="s">
        <v>27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0">
        <v>0</v>
      </c>
      <c r="I83" s="131">
        <v>9</v>
      </c>
      <c r="J83" s="334" t="s">
        <v>28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10</v>
      </c>
      <c r="J84" s="334" t="s">
        <v>29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0">
        <v>0</v>
      </c>
      <c r="I85" s="131">
        <v>18</v>
      </c>
      <c r="J85" s="334" t="s">
        <v>35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0">
        <v>0</v>
      </c>
      <c r="I86" s="131">
        <v>20</v>
      </c>
      <c r="J86" s="334" t="s">
        <v>37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32</v>
      </c>
      <c r="J87" s="334" t="s">
        <v>49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4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154125</v>
      </c>
      <c r="I89" s="131"/>
      <c r="J89" s="5" t="s">
        <v>180</v>
      </c>
      <c r="L89" s="66"/>
      <c r="M89" s="33"/>
      <c r="N89" s="33"/>
      <c r="O89" s="33"/>
    </row>
    <row r="90" spans="9:16" ht="13.5">
      <c r="I90" s="358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2" t="s">
        <v>213</v>
      </c>
      <c r="I2" s="131"/>
      <c r="J2" s="411" t="s">
        <v>205</v>
      </c>
      <c r="K2" s="5"/>
      <c r="L2" s="395" t="s">
        <v>196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0" t="s">
        <v>201</v>
      </c>
      <c r="I3" s="131"/>
      <c r="J3" s="247" t="s">
        <v>202</v>
      </c>
      <c r="K3" s="5"/>
      <c r="L3" s="59" t="s">
        <v>201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26671</v>
      </c>
      <c r="I4" s="131">
        <v>33</v>
      </c>
      <c r="J4" s="44" t="s">
        <v>0</v>
      </c>
      <c r="K4" s="192">
        <f>SUM(I4)</f>
        <v>33</v>
      </c>
      <c r="L4" s="369">
        <v>24869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61">
        <v>26317</v>
      </c>
      <c r="I5" s="131">
        <v>31</v>
      </c>
      <c r="J5" s="44" t="s">
        <v>94</v>
      </c>
      <c r="K5" s="192">
        <f aca="true" t="shared" si="0" ref="K5:K13">SUM(I5)</f>
        <v>31</v>
      </c>
      <c r="L5" s="369">
        <v>26234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20617</v>
      </c>
      <c r="I6" s="131">
        <v>2</v>
      </c>
      <c r="J6" s="44" t="s">
        <v>6</v>
      </c>
      <c r="K6" s="192">
        <f t="shared" si="0"/>
        <v>2</v>
      </c>
      <c r="L6" s="369">
        <v>11282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14295</v>
      </c>
      <c r="I7" s="131">
        <v>17</v>
      </c>
      <c r="J7" s="44" t="s">
        <v>34</v>
      </c>
      <c r="K7" s="192">
        <f t="shared" si="0"/>
        <v>17</v>
      </c>
      <c r="L7" s="369">
        <v>11201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14001</v>
      </c>
      <c r="I8" s="131">
        <v>16</v>
      </c>
      <c r="J8" s="44" t="s">
        <v>3</v>
      </c>
      <c r="K8" s="192">
        <f t="shared" si="0"/>
        <v>16</v>
      </c>
      <c r="L8" s="369">
        <v>11854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13770</v>
      </c>
      <c r="I9" s="131">
        <v>3</v>
      </c>
      <c r="J9" s="44" t="s">
        <v>22</v>
      </c>
      <c r="K9" s="192">
        <f t="shared" si="0"/>
        <v>3</v>
      </c>
      <c r="L9" s="369">
        <v>15880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13733</v>
      </c>
      <c r="I10" s="131">
        <v>13</v>
      </c>
      <c r="J10" s="44" t="s">
        <v>7</v>
      </c>
      <c r="K10" s="192">
        <f t="shared" si="0"/>
        <v>13</v>
      </c>
      <c r="L10" s="369">
        <v>10596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11289</v>
      </c>
      <c r="I11" s="131">
        <v>36</v>
      </c>
      <c r="J11" s="44" t="s">
        <v>5</v>
      </c>
      <c r="K11" s="192">
        <f t="shared" si="0"/>
        <v>36</v>
      </c>
      <c r="L11" s="369">
        <v>4796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10959</v>
      </c>
      <c r="I12" s="131">
        <v>34</v>
      </c>
      <c r="J12" s="44" t="s">
        <v>1</v>
      </c>
      <c r="K12" s="192">
        <f t="shared" si="0"/>
        <v>34</v>
      </c>
      <c r="L12" s="369">
        <v>10583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8675</v>
      </c>
      <c r="I13" s="229">
        <v>40</v>
      </c>
      <c r="J13" s="80" t="s">
        <v>2</v>
      </c>
      <c r="K13" s="192">
        <f t="shared" si="0"/>
        <v>40</v>
      </c>
      <c r="L13" s="370">
        <v>18227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7204</v>
      </c>
      <c r="I14" s="199">
        <v>38</v>
      </c>
      <c r="J14" s="79" t="s">
        <v>52</v>
      </c>
      <c r="K14" s="167" t="s">
        <v>9</v>
      </c>
      <c r="L14" s="371">
        <v>181579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6476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3614</v>
      </c>
      <c r="I16" s="131">
        <v>24</v>
      </c>
      <c r="J16" s="44" t="s">
        <v>41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3575</v>
      </c>
      <c r="I17" s="131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2766</v>
      </c>
      <c r="I18" s="131">
        <v>1</v>
      </c>
      <c r="J18" s="44" t="s">
        <v>4</v>
      </c>
      <c r="K18" s="1"/>
      <c r="L18" s="413" t="s">
        <v>205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1777</v>
      </c>
      <c r="I19" s="131">
        <v>9</v>
      </c>
      <c r="J19" s="44" t="s">
        <v>28</v>
      </c>
      <c r="K19" s="192">
        <f>SUM(I4)</f>
        <v>33</v>
      </c>
      <c r="L19" s="44" t="s">
        <v>0</v>
      </c>
      <c r="M19" s="347">
        <v>22600</v>
      </c>
      <c r="N19" s="141">
        <f>SUM(H4)</f>
        <v>26671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213</v>
      </c>
      <c r="D20" s="85" t="s">
        <v>196</v>
      </c>
      <c r="E20" s="85" t="s">
        <v>75</v>
      </c>
      <c r="F20" s="85" t="s">
        <v>74</v>
      </c>
      <c r="G20" s="86" t="s">
        <v>76</v>
      </c>
      <c r="H20" s="140">
        <v>1731</v>
      </c>
      <c r="I20" s="131">
        <v>22</v>
      </c>
      <c r="J20" s="44" t="s">
        <v>39</v>
      </c>
      <c r="K20" s="192">
        <f aca="true" t="shared" si="1" ref="K20:K28">SUM(I5)</f>
        <v>31</v>
      </c>
      <c r="L20" s="44" t="s">
        <v>94</v>
      </c>
      <c r="M20" s="348">
        <v>24265</v>
      </c>
      <c r="N20" s="141">
        <f aca="true" t="shared" si="2" ref="N20:N28">SUM(H5)</f>
        <v>26317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26671</v>
      </c>
      <c r="D21" s="9">
        <f>SUM(L4)</f>
        <v>24869</v>
      </c>
      <c r="E21" s="75">
        <f aca="true" t="shared" si="3" ref="E21:E30">SUM(N19/M19*100)</f>
        <v>118.01327433628319</v>
      </c>
      <c r="F21" s="75">
        <f aca="true" t="shared" si="4" ref="F21:F31">SUM(C21/D21*100)</f>
        <v>107.24596887691504</v>
      </c>
      <c r="G21" s="88"/>
      <c r="H21" s="140">
        <v>1492</v>
      </c>
      <c r="I21" s="131">
        <v>14</v>
      </c>
      <c r="J21" s="44" t="s">
        <v>32</v>
      </c>
      <c r="K21" s="192">
        <f t="shared" si="1"/>
        <v>2</v>
      </c>
      <c r="L21" s="44" t="s">
        <v>6</v>
      </c>
      <c r="M21" s="348">
        <v>20731</v>
      </c>
      <c r="N21" s="141">
        <f t="shared" si="2"/>
        <v>20617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26317</v>
      </c>
      <c r="D22" s="9">
        <f aca="true" t="shared" si="6" ref="D22:D30">SUM(L5)</f>
        <v>26234</v>
      </c>
      <c r="E22" s="75">
        <f t="shared" si="3"/>
        <v>108.45662476818462</v>
      </c>
      <c r="F22" s="75">
        <f t="shared" si="4"/>
        <v>100.31638331935655</v>
      </c>
      <c r="G22" s="88"/>
      <c r="H22" s="140">
        <v>1489</v>
      </c>
      <c r="I22" s="131">
        <v>39</v>
      </c>
      <c r="J22" s="44" t="s">
        <v>53</v>
      </c>
      <c r="K22" s="192">
        <f t="shared" si="1"/>
        <v>17</v>
      </c>
      <c r="L22" s="44" t="s">
        <v>34</v>
      </c>
      <c r="M22" s="348">
        <v>10126</v>
      </c>
      <c r="N22" s="141">
        <f t="shared" si="2"/>
        <v>14295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6</v>
      </c>
      <c r="C23" s="60">
        <f t="shared" si="5"/>
        <v>20617</v>
      </c>
      <c r="D23" s="9">
        <f t="shared" si="6"/>
        <v>11282</v>
      </c>
      <c r="E23" s="75">
        <f t="shared" si="3"/>
        <v>99.45009888572669</v>
      </c>
      <c r="F23" s="75">
        <f t="shared" si="4"/>
        <v>182.7424215564616</v>
      </c>
      <c r="G23" s="88"/>
      <c r="H23" s="140">
        <v>1166</v>
      </c>
      <c r="I23" s="131">
        <v>12</v>
      </c>
      <c r="J23" s="44" t="s">
        <v>31</v>
      </c>
      <c r="K23" s="192">
        <f t="shared" si="1"/>
        <v>16</v>
      </c>
      <c r="L23" s="44" t="s">
        <v>3</v>
      </c>
      <c r="M23" s="348">
        <v>10043</v>
      </c>
      <c r="N23" s="141">
        <f t="shared" si="2"/>
        <v>14001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34</v>
      </c>
      <c r="C24" s="60">
        <f t="shared" si="5"/>
        <v>14295</v>
      </c>
      <c r="D24" s="9">
        <f t="shared" si="6"/>
        <v>11201</v>
      </c>
      <c r="E24" s="75">
        <f t="shared" si="3"/>
        <v>141.17124234643492</v>
      </c>
      <c r="F24" s="75">
        <f t="shared" si="4"/>
        <v>127.622533702348</v>
      </c>
      <c r="G24" s="88"/>
      <c r="H24" s="140">
        <v>622</v>
      </c>
      <c r="I24" s="131">
        <v>19</v>
      </c>
      <c r="J24" s="44" t="s">
        <v>36</v>
      </c>
      <c r="K24" s="192">
        <f t="shared" si="1"/>
        <v>3</v>
      </c>
      <c r="L24" s="44" t="s">
        <v>22</v>
      </c>
      <c r="M24" s="348">
        <v>22278</v>
      </c>
      <c r="N24" s="141">
        <f t="shared" si="2"/>
        <v>13770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3</v>
      </c>
      <c r="C25" s="60">
        <f t="shared" si="5"/>
        <v>14001</v>
      </c>
      <c r="D25" s="9">
        <f t="shared" si="6"/>
        <v>11854</v>
      </c>
      <c r="E25" s="75">
        <f t="shared" si="3"/>
        <v>139.41053470078663</v>
      </c>
      <c r="F25" s="75">
        <f t="shared" si="4"/>
        <v>118.11202969461785</v>
      </c>
      <c r="G25" s="98"/>
      <c r="H25" s="140">
        <v>374</v>
      </c>
      <c r="I25" s="131">
        <v>10</v>
      </c>
      <c r="J25" s="44" t="s">
        <v>29</v>
      </c>
      <c r="K25" s="192">
        <f t="shared" si="1"/>
        <v>13</v>
      </c>
      <c r="L25" s="44" t="s">
        <v>7</v>
      </c>
      <c r="M25" s="348">
        <v>13749</v>
      </c>
      <c r="N25" s="141">
        <f t="shared" si="2"/>
        <v>13733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22</v>
      </c>
      <c r="C26" s="60">
        <f t="shared" si="5"/>
        <v>13770</v>
      </c>
      <c r="D26" s="9">
        <f t="shared" si="6"/>
        <v>15880</v>
      </c>
      <c r="E26" s="75">
        <f t="shared" si="3"/>
        <v>61.80985725828171</v>
      </c>
      <c r="F26" s="75">
        <f t="shared" si="4"/>
        <v>86.71284634760706</v>
      </c>
      <c r="G26" s="88"/>
      <c r="H26" s="61">
        <v>231</v>
      </c>
      <c r="I26" s="131">
        <v>21</v>
      </c>
      <c r="J26" s="44" t="s">
        <v>38</v>
      </c>
      <c r="K26" s="192">
        <f t="shared" si="1"/>
        <v>36</v>
      </c>
      <c r="L26" s="44" t="s">
        <v>5</v>
      </c>
      <c r="M26" s="348">
        <v>8007</v>
      </c>
      <c r="N26" s="141">
        <f t="shared" si="2"/>
        <v>11289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7</v>
      </c>
      <c r="C27" s="60">
        <f t="shared" si="5"/>
        <v>13733</v>
      </c>
      <c r="D27" s="9">
        <f t="shared" si="6"/>
        <v>10596</v>
      </c>
      <c r="E27" s="75">
        <f t="shared" si="3"/>
        <v>99.88362790021093</v>
      </c>
      <c r="F27" s="75">
        <f t="shared" si="4"/>
        <v>129.6055115137788</v>
      </c>
      <c r="G27" s="88"/>
      <c r="H27" s="140">
        <v>222</v>
      </c>
      <c r="I27" s="131">
        <v>32</v>
      </c>
      <c r="J27" s="44" t="s">
        <v>49</v>
      </c>
      <c r="K27" s="192">
        <f t="shared" si="1"/>
        <v>34</v>
      </c>
      <c r="L27" s="44" t="s">
        <v>1</v>
      </c>
      <c r="M27" s="348">
        <v>10353</v>
      </c>
      <c r="N27" s="141">
        <f t="shared" si="2"/>
        <v>10959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5</v>
      </c>
      <c r="C28" s="60">
        <f t="shared" si="5"/>
        <v>11289</v>
      </c>
      <c r="D28" s="9">
        <f t="shared" si="6"/>
        <v>4796</v>
      </c>
      <c r="E28" s="75">
        <f t="shared" si="3"/>
        <v>140.9891345073061</v>
      </c>
      <c r="F28" s="75">
        <f t="shared" si="4"/>
        <v>235.3836530442035</v>
      </c>
      <c r="G28" s="99"/>
      <c r="H28" s="140">
        <v>210</v>
      </c>
      <c r="I28" s="131">
        <v>4</v>
      </c>
      <c r="J28" s="44" t="s">
        <v>23</v>
      </c>
      <c r="K28" s="396">
        <f t="shared" si="1"/>
        <v>40</v>
      </c>
      <c r="L28" s="80" t="s">
        <v>2</v>
      </c>
      <c r="M28" s="397">
        <v>8277</v>
      </c>
      <c r="N28" s="360">
        <f t="shared" si="2"/>
        <v>8675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1</v>
      </c>
      <c r="C29" s="60">
        <f t="shared" si="5"/>
        <v>10959</v>
      </c>
      <c r="D29" s="9">
        <f t="shared" si="6"/>
        <v>10583</v>
      </c>
      <c r="E29" s="75">
        <f t="shared" si="3"/>
        <v>105.85337583309186</v>
      </c>
      <c r="F29" s="75">
        <f t="shared" si="4"/>
        <v>103.55286780686006</v>
      </c>
      <c r="G29" s="98"/>
      <c r="H29" s="140">
        <v>180</v>
      </c>
      <c r="I29" s="131">
        <v>11</v>
      </c>
      <c r="J29" s="44" t="s">
        <v>30</v>
      </c>
      <c r="K29" s="186"/>
      <c r="L29" s="186" t="s">
        <v>92</v>
      </c>
      <c r="M29" s="398">
        <v>183947</v>
      </c>
      <c r="N29" s="375">
        <f>SUM(H44)</f>
        <v>193850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2</v>
      </c>
      <c r="C30" s="60">
        <f t="shared" si="5"/>
        <v>8675</v>
      </c>
      <c r="D30" s="9">
        <f t="shared" si="6"/>
        <v>18227</v>
      </c>
      <c r="E30" s="83">
        <f t="shared" si="3"/>
        <v>104.80850549716081</v>
      </c>
      <c r="F30" s="89">
        <f t="shared" si="4"/>
        <v>47.59422834256872</v>
      </c>
      <c r="G30" s="101"/>
      <c r="H30" s="140">
        <v>137</v>
      </c>
      <c r="I30" s="131">
        <v>18</v>
      </c>
      <c r="J30" s="114" t="s">
        <v>35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193850</v>
      </c>
      <c r="D31" s="93">
        <f>SUM(L14)</f>
        <v>181579</v>
      </c>
      <c r="E31" s="96">
        <f>SUM(N29/M29*100)</f>
        <v>105.38361593285022</v>
      </c>
      <c r="F31" s="89">
        <f t="shared" si="4"/>
        <v>106.7579400701623</v>
      </c>
      <c r="G31" s="97"/>
      <c r="H31" s="140">
        <v>112</v>
      </c>
      <c r="I31" s="131">
        <v>20</v>
      </c>
      <c r="J31" s="168" t="s">
        <v>37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68</v>
      </c>
      <c r="I32" s="131">
        <v>15</v>
      </c>
      <c r="J32" s="168" t="s">
        <v>33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50</v>
      </c>
      <c r="I33" s="131">
        <v>27</v>
      </c>
      <c r="J33" s="168" t="s">
        <v>44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20</v>
      </c>
      <c r="I34" s="131">
        <v>37</v>
      </c>
      <c r="J34" s="168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5</v>
      </c>
      <c r="I35" s="131">
        <v>5</v>
      </c>
      <c r="J35" s="168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2</v>
      </c>
      <c r="I36" s="131">
        <v>23</v>
      </c>
      <c r="J36" s="168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61">
        <v>0</v>
      </c>
      <c r="I37" s="131">
        <v>6</v>
      </c>
      <c r="J37" s="168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193850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4" t="s">
        <v>213</v>
      </c>
      <c r="I48" s="131"/>
      <c r="J48" s="415" t="s">
        <v>163</v>
      </c>
      <c r="K48" s="5"/>
      <c r="L48" s="391" t="s">
        <v>221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201</v>
      </c>
      <c r="I49" s="131"/>
      <c r="J49" s="247" t="s">
        <v>21</v>
      </c>
      <c r="K49" s="5"/>
      <c r="L49" s="149" t="s">
        <v>201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36726</v>
      </c>
      <c r="I50" s="131">
        <v>16</v>
      </c>
      <c r="J50" s="44" t="s">
        <v>3</v>
      </c>
      <c r="K50" s="197">
        <f>SUM(I50)</f>
        <v>16</v>
      </c>
      <c r="L50" s="350">
        <v>27186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0">
        <v>3955</v>
      </c>
      <c r="I51" s="131">
        <v>26</v>
      </c>
      <c r="J51" s="44" t="s">
        <v>43</v>
      </c>
      <c r="K51" s="197">
        <f aca="true" t="shared" si="7" ref="K51:K59">SUM(I51)</f>
        <v>26</v>
      </c>
      <c r="L51" s="350">
        <v>4136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2441</v>
      </c>
      <c r="I52" s="131">
        <v>33</v>
      </c>
      <c r="J52" s="44" t="s">
        <v>0</v>
      </c>
      <c r="K52" s="197">
        <f t="shared" si="7"/>
        <v>33</v>
      </c>
      <c r="L52" s="350">
        <v>953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213</v>
      </c>
      <c r="D53" s="85" t="s">
        <v>196</v>
      </c>
      <c r="E53" s="85" t="s">
        <v>75</v>
      </c>
      <c r="F53" s="85" t="s">
        <v>74</v>
      </c>
      <c r="G53" s="86" t="s">
        <v>76</v>
      </c>
      <c r="H53" s="61">
        <v>2331</v>
      </c>
      <c r="I53" s="131">
        <v>40</v>
      </c>
      <c r="J53" s="44" t="s">
        <v>2</v>
      </c>
      <c r="K53" s="197">
        <f t="shared" si="7"/>
        <v>40</v>
      </c>
      <c r="L53" s="350">
        <v>2036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36726</v>
      </c>
      <c r="D54" s="153">
        <f>SUM(L50)</f>
        <v>27186</v>
      </c>
      <c r="E54" s="75">
        <f aca="true" t="shared" si="8" ref="E54:E63">SUM(N67/M67*100)</f>
        <v>163.77257525083613</v>
      </c>
      <c r="F54" s="75">
        <f aca="true" t="shared" si="9" ref="F54:F61">SUM(C54/D54*100)</f>
        <v>135.09159126020748</v>
      </c>
      <c r="G54" s="88"/>
      <c r="H54" s="61">
        <v>1210</v>
      </c>
      <c r="I54" s="131">
        <v>36</v>
      </c>
      <c r="J54" s="44" t="s">
        <v>5</v>
      </c>
      <c r="K54" s="197">
        <f t="shared" si="7"/>
        <v>36</v>
      </c>
      <c r="L54" s="350">
        <v>1287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3955</v>
      </c>
      <c r="D55" s="153">
        <f aca="true" t="shared" si="11" ref="D55:D63">SUM(L51)</f>
        <v>4136</v>
      </c>
      <c r="E55" s="75">
        <f t="shared" si="8"/>
        <v>76.16021567494704</v>
      </c>
      <c r="F55" s="75">
        <f t="shared" si="9"/>
        <v>95.62379110251452</v>
      </c>
      <c r="G55" s="88"/>
      <c r="H55" s="61">
        <v>980</v>
      </c>
      <c r="I55" s="131">
        <v>34</v>
      </c>
      <c r="J55" s="44" t="s">
        <v>1</v>
      </c>
      <c r="K55" s="197">
        <f t="shared" si="7"/>
        <v>34</v>
      </c>
      <c r="L55" s="350">
        <v>1082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0</v>
      </c>
      <c r="C56" s="60">
        <f t="shared" si="10"/>
        <v>2441</v>
      </c>
      <c r="D56" s="153">
        <f t="shared" si="11"/>
        <v>953</v>
      </c>
      <c r="E56" s="75">
        <f t="shared" si="8"/>
        <v>234.71153846153845</v>
      </c>
      <c r="F56" s="75">
        <f t="shared" si="9"/>
        <v>256.13850996852045</v>
      </c>
      <c r="G56" s="88"/>
      <c r="H56" s="61">
        <v>824</v>
      </c>
      <c r="I56" s="131">
        <v>25</v>
      </c>
      <c r="J56" s="44" t="s">
        <v>42</v>
      </c>
      <c r="K56" s="197">
        <f t="shared" si="7"/>
        <v>25</v>
      </c>
      <c r="L56" s="350">
        <v>1360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2</v>
      </c>
      <c r="C57" s="60">
        <f t="shared" si="10"/>
        <v>2331</v>
      </c>
      <c r="D57" s="153">
        <f t="shared" si="11"/>
        <v>2036</v>
      </c>
      <c r="E57" s="75">
        <f t="shared" si="8"/>
        <v>146.9735182849937</v>
      </c>
      <c r="F57" s="75">
        <f t="shared" si="9"/>
        <v>114.48919449901769</v>
      </c>
      <c r="G57" s="88"/>
      <c r="H57" s="140">
        <v>645</v>
      </c>
      <c r="I57" s="131">
        <v>38</v>
      </c>
      <c r="J57" s="44" t="s">
        <v>52</v>
      </c>
      <c r="K57" s="197">
        <f t="shared" si="7"/>
        <v>38</v>
      </c>
      <c r="L57" s="350">
        <v>1605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1210</v>
      </c>
      <c r="D58" s="153">
        <f t="shared" si="11"/>
        <v>1287</v>
      </c>
      <c r="E58" s="75">
        <f t="shared" si="8"/>
        <v>91.87547456340167</v>
      </c>
      <c r="F58" s="75">
        <f t="shared" si="9"/>
        <v>94.01709401709401</v>
      </c>
      <c r="G58" s="98"/>
      <c r="H58" s="61">
        <v>497</v>
      </c>
      <c r="I58" s="131">
        <v>13</v>
      </c>
      <c r="J58" s="44" t="s">
        <v>7</v>
      </c>
      <c r="K58" s="197">
        <f t="shared" si="7"/>
        <v>13</v>
      </c>
      <c r="L58" s="350">
        <v>174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980</v>
      </c>
      <c r="D59" s="153">
        <f t="shared" si="11"/>
        <v>1082</v>
      </c>
      <c r="E59" s="75">
        <f t="shared" si="8"/>
        <v>120.98765432098766</v>
      </c>
      <c r="F59" s="75">
        <f t="shared" si="9"/>
        <v>90.57301293900186</v>
      </c>
      <c r="G59" s="88"/>
      <c r="H59" s="437">
        <v>410</v>
      </c>
      <c r="I59" s="229">
        <v>24</v>
      </c>
      <c r="J59" s="80" t="s">
        <v>41</v>
      </c>
      <c r="K59" s="376">
        <f t="shared" si="7"/>
        <v>24</v>
      </c>
      <c r="L59" s="351">
        <v>278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824</v>
      </c>
      <c r="D60" s="153">
        <f t="shared" si="11"/>
        <v>1360</v>
      </c>
      <c r="E60" s="75">
        <f t="shared" si="8"/>
        <v>80.39024390243902</v>
      </c>
      <c r="F60" s="75">
        <f t="shared" si="9"/>
        <v>60.588235294117645</v>
      </c>
      <c r="G60" s="88"/>
      <c r="H60" s="61">
        <v>355</v>
      </c>
      <c r="I60" s="199">
        <v>31</v>
      </c>
      <c r="J60" s="79" t="s">
        <v>212</v>
      </c>
      <c r="K60" s="377" t="s">
        <v>9</v>
      </c>
      <c r="L60" s="378">
        <v>41635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52</v>
      </c>
      <c r="C61" s="60">
        <f t="shared" si="10"/>
        <v>645</v>
      </c>
      <c r="D61" s="153">
        <f t="shared" si="11"/>
        <v>1605</v>
      </c>
      <c r="E61" s="75">
        <f t="shared" si="8"/>
        <v>148.9607390300231</v>
      </c>
      <c r="F61" s="75">
        <f t="shared" si="9"/>
        <v>40.18691588785047</v>
      </c>
      <c r="G61" s="99"/>
      <c r="H61" s="61">
        <v>255</v>
      </c>
      <c r="I61" s="131">
        <v>1</v>
      </c>
      <c r="J61" s="44" t="s">
        <v>4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7</v>
      </c>
      <c r="C62" s="60">
        <f t="shared" si="10"/>
        <v>497</v>
      </c>
      <c r="D62" s="153">
        <f t="shared" si="11"/>
        <v>174</v>
      </c>
      <c r="E62" s="75">
        <f t="shared" si="8"/>
        <v>404.06504065040656</v>
      </c>
      <c r="F62" s="75">
        <f>SUM(C62/D62*100)</f>
        <v>285.632183908046</v>
      </c>
      <c r="G62" s="98"/>
      <c r="H62" s="61">
        <v>238</v>
      </c>
      <c r="I62" s="131">
        <v>19</v>
      </c>
      <c r="J62" s="44" t="s">
        <v>36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41</v>
      </c>
      <c r="C63" s="60">
        <f t="shared" si="10"/>
        <v>410</v>
      </c>
      <c r="D63" s="153">
        <f t="shared" si="11"/>
        <v>278</v>
      </c>
      <c r="E63" s="83">
        <f t="shared" si="8"/>
        <v>115.49295774647888</v>
      </c>
      <c r="F63" s="83">
        <f>SUM(C63/D63*100)</f>
        <v>147.4820143884892</v>
      </c>
      <c r="G63" s="101"/>
      <c r="H63" s="61">
        <v>86</v>
      </c>
      <c r="I63" s="131">
        <v>9</v>
      </c>
      <c r="J63" s="44" t="s">
        <v>28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51172</v>
      </c>
      <c r="D64" s="93">
        <f>SUM(L60)</f>
        <v>41635</v>
      </c>
      <c r="E64" s="96">
        <f>SUM(N77/M77*100)</f>
        <v>143.5963632281962</v>
      </c>
      <c r="F64" s="96">
        <f>SUM(C64/D64*100)</f>
        <v>122.90620871862616</v>
      </c>
      <c r="G64" s="97"/>
      <c r="H64" s="200">
        <v>67</v>
      </c>
      <c r="I64" s="131">
        <v>14</v>
      </c>
      <c r="J64" s="44" t="s">
        <v>32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58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52</v>
      </c>
      <c r="I66" s="131">
        <v>15</v>
      </c>
      <c r="J66" s="44" t="s">
        <v>33</v>
      </c>
      <c r="K66" s="1"/>
      <c r="L66" s="416" t="s">
        <v>163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42</v>
      </c>
      <c r="I67" s="131">
        <v>12</v>
      </c>
      <c r="J67" s="44" t="s">
        <v>31</v>
      </c>
      <c r="K67" s="5">
        <f>SUM(I50)</f>
        <v>16</v>
      </c>
      <c r="L67" s="44" t="s">
        <v>3</v>
      </c>
      <c r="M67" s="372">
        <v>22425</v>
      </c>
      <c r="N67" s="141">
        <f>SUM(H50)</f>
        <v>36726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0</v>
      </c>
      <c r="I68" s="131">
        <v>2</v>
      </c>
      <c r="J68" s="44" t="s">
        <v>6</v>
      </c>
      <c r="K68" s="5">
        <f aca="true" t="shared" si="12" ref="K68:K76">SUM(I51)</f>
        <v>26</v>
      </c>
      <c r="L68" s="44" t="s">
        <v>43</v>
      </c>
      <c r="M68" s="373">
        <v>5193</v>
      </c>
      <c r="N68" s="141">
        <f aca="true" t="shared" si="13" ref="N68:N76">SUM(H51)</f>
        <v>3955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1">
        <v>3</v>
      </c>
      <c r="J69" s="44" t="s">
        <v>22</v>
      </c>
      <c r="K69" s="5">
        <f t="shared" si="12"/>
        <v>33</v>
      </c>
      <c r="L69" s="44" t="s">
        <v>0</v>
      </c>
      <c r="M69" s="373">
        <v>1040</v>
      </c>
      <c r="N69" s="141">
        <f t="shared" si="13"/>
        <v>2441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4</v>
      </c>
      <c r="J70" s="44" t="s">
        <v>23</v>
      </c>
      <c r="K70" s="5">
        <f t="shared" si="12"/>
        <v>40</v>
      </c>
      <c r="L70" s="44" t="s">
        <v>2</v>
      </c>
      <c r="M70" s="373">
        <v>1586</v>
      </c>
      <c r="N70" s="141">
        <f t="shared" si="13"/>
        <v>2331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5</v>
      </c>
      <c r="J71" s="44" t="s">
        <v>24</v>
      </c>
      <c r="K71" s="5">
        <f t="shared" si="12"/>
        <v>36</v>
      </c>
      <c r="L71" s="44" t="s">
        <v>5</v>
      </c>
      <c r="M71" s="373">
        <v>1317</v>
      </c>
      <c r="N71" s="141">
        <f t="shared" si="13"/>
        <v>1210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6</v>
      </c>
      <c r="J72" s="44" t="s">
        <v>25</v>
      </c>
      <c r="K72" s="5">
        <f t="shared" si="12"/>
        <v>34</v>
      </c>
      <c r="L72" s="44" t="s">
        <v>1</v>
      </c>
      <c r="M72" s="373">
        <v>810</v>
      </c>
      <c r="N72" s="141">
        <f t="shared" si="13"/>
        <v>980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40">
        <v>0</v>
      </c>
      <c r="I73" s="131">
        <v>7</v>
      </c>
      <c r="J73" s="44" t="s">
        <v>26</v>
      </c>
      <c r="K73" s="5">
        <f t="shared" si="12"/>
        <v>25</v>
      </c>
      <c r="L73" s="44" t="s">
        <v>42</v>
      </c>
      <c r="M73" s="373">
        <v>1025</v>
      </c>
      <c r="N73" s="141">
        <f t="shared" si="13"/>
        <v>824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8</v>
      </c>
      <c r="J74" s="44" t="s">
        <v>27</v>
      </c>
      <c r="K74" s="5">
        <f t="shared" si="12"/>
        <v>38</v>
      </c>
      <c r="L74" s="44" t="s">
        <v>52</v>
      </c>
      <c r="M74" s="373">
        <v>433</v>
      </c>
      <c r="N74" s="141">
        <f t="shared" si="13"/>
        <v>645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140">
        <v>0</v>
      </c>
      <c r="I75" s="131">
        <v>10</v>
      </c>
      <c r="J75" s="44" t="s">
        <v>29</v>
      </c>
      <c r="K75" s="5">
        <f t="shared" si="12"/>
        <v>13</v>
      </c>
      <c r="L75" s="44" t="s">
        <v>7</v>
      </c>
      <c r="M75" s="373">
        <v>123</v>
      </c>
      <c r="N75" s="141">
        <f t="shared" si="13"/>
        <v>497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11</v>
      </c>
      <c r="J76" s="44" t="s">
        <v>30</v>
      </c>
      <c r="K76" s="18">
        <f t="shared" si="12"/>
        <v>24</v>
      </c>
      <c r="L76" s="80" t="s">
        <v>41</v>
      </c>
      <c r="M76" s="374">
        <v>355</v>
      </c>
      <c r="N76" s="360">
        <f t="shared" si="13"/>
        <v>410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40">
        <v>0</v>
      </c>
      <c r="I77" s="131">
        <v>18</v>
      </c>
      <c r="J77" s="44" t="s">
        <v>35</v>
      </c>
      <c r="K77" s="5"/>
      <c r="L77" s="186" t="s">
        <v>92</v>
      </c>
      <c r="M77" s="379">
        <v>35636</v>
      </c>
      <c r="N77" s="375">
        <f>SUM(H90)</f>
        <v>51172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21</v>
      </c>
      <c r="J79" s="44" t="s">
        <v>107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1">
        <v>0</v>
      </c>
      <c r="I81" s="131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0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51172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5" t="s">
        <v>203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9" t="s">
        <v>222</v>
      </c>
      <c r="I2" s="5"/>
      <c r="J2" s="404" t="s">
        <v>203</v>
      </c>
      <c r="K2" s="129"/>
      <c r="L2" s="391" t="s">
        <v>223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201</v>
      </c>
      <c r="I3" s="5"/>
      <c r="J3" s="247" t="s">
        <v>21</v>
      </c>
      <c r="K3" s="129"/>
      <c r="L3" s="149" t="s">
        <v>201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40677</v>
      </c>
      <c r="I4" s="131">
        <v>33</v>
      </c>
      <c r="J4" s="335" t="s">
        <v>0</v>
      </c>
      <c r="K4" s="198">
        <f>SUM(I4)</f>
        <v>33</v>
      </c>
      <c r="L4" s="350">
        <v>43824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18511</v>
      </c>
      <c r="I5" s="131">
        <v>34</v>
      </c>
      <c r="J5" s="335" t="s">
        <v>1</v>
      </c>
      <c r="K5" s="198">
        <f aca="true" t="shared" si="0" ref="K5:K13">SUM(I5)</f>
        <v>34</v>
      </c>
      <c r="L5" s="380">
        <v>13340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11594</v>
      </c>
      <c r="I6" s="131">
        <v>40</v>
      </c>
      <c r="J6" s="335" t="s">
        <v>2</v>
      </c>
      <c r="K6" s="198">
        <f t="shared" si="0"/>
        <v>40</v>
      </c>
      <c r="L6" s="380">
        <v>18430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5787</v>
      </c>
      <c r="I7" s="131">
        <v>24</v>
      </c>
      <c r="J7" s="335" t="s">
        <v>41</v>
      </c>
      <c r="K7" s="198">
        <f t="shared" si="0"/>
        <v>24</v>
      </c>
      <c r="L7" s="380">
        <v>5968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4883</v>
      </c>
      <c r="I8" s="131">
        <v>25</v>
      </c>
      <c r="J8" s="335" t="s">
        <v>42</v>
      </c>
      <c r="K8" s="198">
        <f t="shared" si="0"/>
        <v>25</v>
      </c>
      <c r="L8" s="380">
        <v>6862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4863</v>
      </c>
      <c r="I9" s="131">
        <v>13</v>
      </c>
      <c r="J9" s="335" t="s">
        <v>7</v>
      </c>
      <c r="K9" s="198">
        <f t="shared" si="0"/>
        <v>13</v>
      </c>
      <c r="L9" s="380">
        <v>5948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4190</v>
      </c>
      <c r="I10" s="131">
        <v>20</v>
      </c>
      <c r="J10" s="335" t="s">
        <v>37</v>
      </c>
      <c r="K10" s="198">
        <f t="shared" si="0"/>
        <v>20</v>
      </c>
      <c r="L10" s="380">
        <v>404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2388</v>
      </c>
      <c r="I11" s="131">
        <v>26</v>
      </c>
      <c r="J11" s="335" t="s">
        <v>43</v>
      </c>
      <c r="K11" s="198">
        <f t="shared" si="0"/>
        <v>26</v>
      </c>
      <c r="L11" s="380">
        <v>2172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2319</v>
      </c>
      <c r="I12" s="131">
        <v>14</v>
      </c>
      <c r="J12" s="335" t="s">
        <v>32</v>
      </c>
      <c r="K12" s="198">
        <f t="shared" si="0"/>
        <v>14</v>
      </c>
      <c r="L12" s="380">
        <v>3376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1382</v>
      </c>
      <c r="I13" s="229">
        <v>31</v>
      </c>
      <c r="J13" s="340" t="s">
        <v>48</v>
      </c>
      <c r="K13" s="400">
        <f t="shared" si="0"/>
        <v>31</v>
      </c>
      <c r="L13" s="351">
        <v>901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1335</v>
      </c>
      <c r="I14" s="199">
        <v>9</v>
      </c>
      <c r="J14" s="423" t="s">
        <v>28</v>
      </c>
      <c r="K14" s="129" t="s">
        <v>9</v>
      </c>
      <c r="L14" s="403">
        <v>112534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1196</v>
      </c>
      <c r="I15" s="131">
        <v>36</v>
      </c>
      <c r="J15" s="335" t="s">
        <v>5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979</v>
      </c>
      <c r="I16" s="131">
        <v>22</v>
      </c>
      <c r="J16" s="335" t="s">
        <v>39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917</v>
      </c>
      <c r="I17" s="131">
        <v>12</v>
      </c>
      <c r="J17" s="335" t="s">
        <v>31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800</v>
      </c>
      <c r="I18" s="131">
        <v>21</v>
      </c>
      <c r="J18" s="3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773</v>
      </c>
      <c r="I19" s="131">
        <v>17</v>
      </c>
      <c r="J19" s="335" t="s">
        <v>34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494</v>
      </c>
      <c r="I20" s="131">
        <v>39</v>
      </c>
      <c r="J20" s="335" t="s">
        <v>53</v>
      </c>
      <c r="K20" s="198">
        <f>SUM(I4)</f>
        <v>33</v>
      </c>
      <c r="L20" s="335" t="s">
        <v>0</v>
      </c>
      <c r="M20" s="345">
        <v>31711</v>
      </c>
      <c r="N20" s="141">
        <f>SUM(H4)</f>
        <v>40677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213</v>
      </c>
      <c r="D21" s="85" t="s">
        <v>196</v>
      </c>
      <c r="E21" s="85" t="s">
        <v>75</v>
      </c>
      <c r="F21" s="85" t="s">
        <v>74</v>
      </c>
      <c r="G21" s="86" t="s">
        <v>76</v>
      </c>
      <c r="H21" s="140">
        <v>337</v>
      </c>
      <c r="I21" s="131">
        <v>11</v>
      </c>
      <c r="J21" s="335" t="s">
        <v>30</v>
      </c>
      <c r="K21" s="198">
        <f aca="true" t="shared" si="1" ref="K21:K29">SUM(I5)</f>
        <v>34</v>
      </c>
      <c r="L21" s="335" t="s">
        <v>1</v>
      </c>
      <c r="M21" s="346">
        <v>13952</v>
      </c>
      <c r="N21" s="141">
        <f aca="true" t="shared" si="2" ref="N21:N29">SUM(H5)</f>
        <v>18511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5" t="s">
        <v>0</v>
      </c>
      <c r="C22" s="60">
        <f>SUM(H4)</f>
        <v>40677</v>
      </c>
      <c r="D22" s="153">
        <f>SUM(L4)</f>
        <v>43824</v>
      </c>
      <c r="E22" s="81">
        <f aca="true" t="shared" si="3" ref="E22:E31">SUM(N20/M20*100)</f>
        <v>128.2741004698685</v>
      </c>
      <c r="F22" s="75">
        <f aca="true" t="shared" si="4" ref="F22:F32">SUM(C22/D22*100)</f>
        <v>92.81900328587076</v>
      </c>
      <c r="G22" s="88"/>
      <c r="H22" s="140">
        <v>332</v>
      </c>
      <c r="I22" s="131">
        <v>6</v>
      </c>
      <c r="J22" s="335" t="s">
        <v>25</v>
      </c>
      <c r="K22" s="198">
        <f t="shared" si="1"/>
        <v>40</v>
      </c>
      <c r="L22" s="335" t="s">
        <v>2</v>
      </c>
      <c r="M22" s="346">
        <v>10998</v>
      </c>
      <c r="N22" s="141">
        <f t="shared" si="2"/>
        <v>11594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5" t="s">
        <v>1</v>
      </c>
      <c r="C23" s="60">
        <f aca="true" t="shared" si="5" ref="C23:C31">SUM(H5)</f>
        <v>18511</v>
      </c>
      <c r="D23" s="153">
        <f aca="true" t="shared" si="6" ref="D23:D31">SUM(L5)</f>
        <v>13340</v>
      </c>
      <c r="E23" s="81">
        <f t="shared" si="3"/>
        <v>132.67631880733944</v>
      </c>
      <c r="F23" s="75">
        <f t="shared" si="4"/>
        <v>138.7631184407796</v>
      </c>
      <c r="G23" s="88"/>
      <c r="H23" s="140">
        <v>273</v>
      </c>
      <c r="I23" s="131">
        <v>32</v>
      </c>
      <c r="J23" s="335" t="s">
        <v>49</v>
      </c>
      <c r="K23" s="198">
        <f t="shared" si="1"/>
        <v>24</v>
      </c>
      <c r="L23" s="335" t="s">
        <v>41</v>
      </c>
      <c r="M23" s="346">
        <v>5417</v>
      </c>
      <c r="N23" s="141">
        <f t="shared" si="2"/>
        <v>5787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5" t="s">
        <v>2</v>
      </c>
      <c r="C24" s="60">
        <f t="shared" si="5"/>
        <v>11594</v>
      </c>
      <c r="D24" s="153">
        <f t="shared" si="6"/>
        <v>18430</v>
      </c>
      <c r="E24" s="81">
        <f t="shared" si="3"/>
        <v>105.41916712129478</v>
      </c>
      <c r="F24" s="75">
        <f t="shared" si="4"/>
        <v>62.90830168204015</v>
      </c>
      <c r="G24" s="88"/>
      <c r="H24" s="140">
        <v>137</v>
      </c>
      <c r="I24" s="131">
        <v>38</v>
      </c>
      <c r="J24" s="335" t="s">
        <v>52</v>
      </c>
      <c r="K24" s="198">
        <f t="shared" si="1"/>
        <v>25</v>
      </c>
      <c r="L24" s="335" t="s">
        <v>42</v>
      </c>
      <c r="M24" s="346">
        <v>3280</v>
      </c>
      <c r="N24" s="141">
        <f t="shared" si="2"/>
        <v>4883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5" t="s">
        <v>41</v>
      </c>
      <c r="C25" s="60">
        <f t="shared" si="5"/>
        <v>5787</v>
      </c>
      <c r="D25" s="153">
        <f t="shared" si="6"/>
        <v>5968</v>
      </c>
      <c r="E25" s="81">
        <f t="shared" si="3"/>
        <v>106.83034890160606</v>
      </c>
      <c r="F25" s="75">
        <f t="shared" si="4"/>
        <v>96.9671581769437</v>
      </c>
      <c r="G25" s="88"/>
      <c r="H25" s="140">
        <v>116</v>
      </c>
      <c r="I25" s="131">
        <v>18</v>
      </c>
      <c r="J25" s="335" t="s">
        <v>35</v>
      </c>
      <c r="K25" s="198">
        <f t="shared" si="1"/>
        <v>13</v>
      </c>
      <c r="L25" s="335" t="s">
        <v>7</v>
      </c>
      <c r="M25" s="346">
        <v>6838</v>
      </c>
      <c r="N25" s="141">
        <f t="shared" si="2"/>
        <v>4863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5" t="s">
        <v>42</v>
      </c>
      <c r="C26" s="60">
        <f t="shared" si="5"/>
        <v>4883</v>
      </c>
      <c r="D26" s="153">
        <f t="shared" si="6"/>
        <v>6862</v>
      </c>
      <c r="E26" s="81">
        <f t="shared" si="3"/>
        <v>148.8719512195122</v>
      </c>
      <c r="F26" s="75">
        <f t="shared" si="4"/>
        <v>71.16001165840864</v>
      </c>
      <c r="G26" s="98"/>
      <c r="H26" s="140">
        <v>107</v>
      </c>
      <c r="I26" s="131">
        <v>16</v>
      </c>
      <c r="J26" s="335" t="s">
        <v>3</v>
      </c>
      <c r="K26" s="198">
        <f t="shared" si="1"/>
        <v>20</v>
      </c>
      <c r="L26" s="335" t="s">
        <v>37</v>
      </c>
      <c r="M26" s="346">
        <v>2816</v>
      </c>
      <c r="N26" s="141">
        <f t="shared" si="2"/>
        <v>4190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5" t="s">
        <v>7</v>
      </c>
      <c r="C27" s="60">
        <f t="shared" si="5"/>
        <v>4863</v>
      </c>
      <c r="D27" s="153">
        <f t="shared" si="6"/>
        <v>5948</v>
      </c>
      <c r="E27" s="81">
        <f t="shared" si="3"/>
        <v>71.11728575606902</v>
      </c>
      <c r="F27" s="75">
        <f t="shared" si="4"/>
        <v>81.75857431069267</v>
      </c>
      <c r="G27" s="102"/>
      <c r="H27" s="140">
        <v>83</v>
      </c>
      <c r="I27" s="131">
        <v>2</v>
      </c>
      <c r="J27" s="335" t="s">
        <v>6</v>
      </c>
      <c r="K27" s="198">
        <f t="shared" si="1"/>
        <v>26</v>
      </c>
      <c r="L27" s="335" t="s">
        <v>43</v>
      </c>
      <c r="M27" s="346">
        <v>2193</v>
      </c>
      <c r="N27" s="141">
        <f t="shared" si="2"/>
        <v>2388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5" t="s">
        <v>37</v>
      </c>
      <c r="C28" s="60">
        <f t="shared" si="5"/>
        <v>4190</v>
      </c>
      <c r="D28" s="153">
        <f t="shared" si="6"/>
        <v>404</v>
      </c>
      <c r="E28" s="81">
        <f t="shared" si="3"/>
        <v>148.79261363636365</v>
      </c>
      <c r="F28" s="75">
        <f t="shared" si="4"/>
        <v>1037.1287128712872</v>
      </c>
      <c r="G28" s="88"/>
      <c r="H28" s="140">
        <v>61</v>
      </c>
      <c r="I28" s="131">
        <v>29</v>
      </c>
      <c r="J28" s="335" t="s">
        <v>188</v>
      </c>
      <c r="K28" s="198">
        <f t="shared" si="1"/>
        <v>14</v>
      </c>
      <c r="L28" s="335" t="s">
        <v>32</v>
      </c>
      <c r="M28" s="346">
        <v>1876</v>
      </c>
      <c r="N28" s="141">
        <f t="shared" si="2"/>
        <v>2319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5" t="s">
        <v>43</v>
      </c>
      <c r="C29" s="60">
        <f t="shared" si="5"/>
        <v>2388</v>
      </c>
      <c r="D29" s="153">
        <f t="shared" si="6"/>
        <v>2172</v>
      </c>
      <c r="E29" s="81">
        <f t="shared" si="3"/>
        <v>108.89192886456908</v>
      </c>
      <c r="F29" s="75">
        <f t="shared" si="4"/>
        <v>109.94475138121547</v>
      </c>
      <c r="G29" s="99"/>
      <c r="H29" s="140">
        <v>30</v>
      </c>
      <c r="I29" s="131">
        <v>15</v>
      </c>
      <c r="J29" s="335" t="s">
        <v>33</v>
      </c>
      <c r="K29" s="400">
        <f t="shared" si="1"/>
        <v>31</v>
      </c>
      <c r="L29" s="340" t="s">
        <v>48</v>
      </c>
      <c r="M29" s="401">
        <v>1128</v>
      </c>
      <c r="N29" s="360">
        <f t="shared" si="2"/>
        <v>1382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5" t="s">
        <v>32</v>
      </c>
      <c r="C30" s="60">
        <f t="shared" si="5"/>
        <v>2319</v>
      </c>
      <c r="D30" s="153">
        <f t="shared" si="6"/>
        <v>3376</v>
      </c>
      <c r="E30" s="81">
        <f t="shared" si="3"/>
        <v>123.61407249466951</v>
      </c>
      <c r="F30" s="75">
        <f t="shared" si="4"/>
        <v>68.69075829383885</v>
      </c>
      <c r="G30" s="98"/>
      <c r="H30" s="140">
        <v>12</v>
      </c>
      <c r="I30" s="131">
        <v>1</v>
      </c>
      <c r="J30" s="335" t="s">
        <v>4</v>
      </c>
      <c r="K30" s="186"/>
      <c r="L30" s="340"/>
      <c r="M30" s="402">
        <v>90687</v>
      </c>
      <c r="N30" s="427">
        <f>SUM(H44)</f>
        <v>104579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0" t="s">
        <v>48</v>
      </c>
      <c r="C31" s="60">
        <f t="shared" si="5"/>
        <v>1382</v>
      </c>
      <c r="D31" s="153">
        <f t="shared" si="6"/>
        <v>901</v>
      </c>
      <c r="E31" s="82">
        <f t="shared" si="3"/>
        <v>122.5177304964539</v>
      </c>
      <c r="F31" s="89">
        <f t="shared" si="4"/>
        <v>153.38512763596003</v>
      </c>
      <c r="G31" s="101"/>
      <c r="H31" s="140">
        <v>2</v>
      </c>
      <c r="I31" s="131">
        <v>4</v>
      </c>
      <c r="J31" s="335" t="s">
        <v>23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104579</v>
      </c>
      <c r="D32" s="93">
        <f>SUM(L14)</f>
        <v>112534</v>
      </c>
      <c r="E32" s="94">
        <f>SUM(N30/M30*100)</f>
        <v>115.31862339695877</v>
      </c>
      <c r="F32" s="89">
        <f t="shared" si="4"/>
        <v>92.93102529013454</v>
      </c>
      <c r="G32" s="97"/>
      <c r="H32" s="141">
        <v>1</v>
      </c>
      <c r="I32" s="131">
        <v>23</v>
      </c>
      <c r="J32" s="335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3</v>
      </c>
      <c r="J33" s="335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0</v>
      </c>
      <c r="I34" s="131">
        <v>5</v>
      </c>
      <c r="J34" s="335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5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5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5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5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5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28</v>
      </c>
      <c r="J40" s="335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30</v>
      </c>
      <c r="J41" s="335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35</v>
      </c>
      <c r="J42" s="335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37</v>
      </c>
      <c r="J43" s="335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104579</v>
      </c>
      <c r="I44" s="5"/>
      <c r="J44" s="334" t="s">
        <v>208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6" t="s">
        <v>213</v>
      </c>
      <c r="I48" s="5"/>
      <c r="J48" s="393" t="s">
        <v>206</v>
      </c>
      <c r="K48" s="129"/>
      <c r="L48" s="417" t="s">
        <v>197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201</v>
      </c>
      <c r="I49" s="5"/>
      <c r="J49" s="247" t="s">
        <v>21</v>
      </c>
      <c r="K49" s="154"/>
      <c r="L49" s="148" t="s">
        <v>201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34904</v>
      </c>
      <c r="I50" s="335">
        <v>16</v>
      </c>
      <c r="J50" s="334" t="s">
        <v>3</v>
      </c>
      <c r="K50" s="201">
        <f>SUM(I50)</f>
        <v>16</v>
      </c>
      <c r="L50" s="418">
        <v>34820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25604</v>
      </c>
      <c r="I51" s="335">
        <v>26</v>
      </c>
      <c r="J51" s="334" t="s">
        <v>43</v>
      </c>
      <c r="K51" s="201">
        <f aca="true" t="shared" si="7" ref="K51:K59">SUM(I51)</f>
        <v>26</v>
      </c>
      <c r="L51" s="419">
        <v>32609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18490</v>
      </c>
      <c r="I52" s="335">
        <v>36</v>
      </c>
      <c r="J52" s="334" t="s">
        <v>5</v>
      </c>
      <c r="K52" s="201">
        <f t="shared" si="7"/>
        <v>36</v>
      </c>
      <c r="L52" s="419">
        <v>16945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12444</v>
      </c>
      <c r="I53" s="335">
        <v>17</v>
      </c>
      <c r="J53" s="334" t="s">
        <v>34</v>
      </c>
      <c r="K53" s="201">
        <f t="shared" si="7"/>
        <v>17</v>
      </c>
      <c r="L53" s="419">
        <v>8568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213</v>
      </c>
      <c r="D54" s="85" t="s">
        <v>196</v>
      </c>
      <c r="E54" s="85" t="s">
        <v>75</v>
      </c>
      <c r="F54" s="85" t="s">
        <v>74</v>
      </c>
      <c r="G54" s="86" t="s">
        <v>76</v>
      </c>
      <c r="H54" s="140">
        <v>10469</v>
      </c>
      <c r="I54" s="335">
        <v>33</v>
      </c>
      <c r="J54" s="334" t="s">
        <v>0</v>
      </c>
      <c r="K54" s="201">
        <f t="shared" si="7"/>
        <v>33</v>
      </c>
      <c r="L54" s="419">
        <v>7542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4" t="s">
        <v>3</v>
      </c>
      <c r="C55" s="60">
        <f>SUM(H50)</f>
        <v>34904</v>
      </c>
      <c r="D55" s="9">
        <f>SUM(L50)</f>
        <v>34820</v>
      </c>
      <c r="E55" s="75">
        <f>SUM(N66/M66*100)</f>
        <v>83.85949738119264</v>
      </c>
      <c r="F55" s="75">
        <f aca="true" t="shared" si="8" ref="F55:F65">SUM(C55/D55*100)</f>
        <v>100.24124066628374</v>
      </c>
      <c r="G55" s="88"/>
      <c r="H55" s="140">
        <v>9736</v>
      </c>
      <c r="I55" s="335">
        <v>40</v>
      </c>
      <c r="J55" s="334" t="s">
        <v>2</v>
      </c>
      <c r="K55" s="201">
        <f t="shared" si="7"/>
        <v>40</v>
      </c>
      <c r="L55" s="419">
        <v>8061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4" t="s">
        <v>43</v>
      </c>
      <c r="C56" s="60">
        <f aca="true" t="shared" si="9" ref="C56:C64">SUM(H51)</f>
        <v>25604</v>
      </c>
      <c r="D56" s="9">
        <f aca="true" t="shared" si="10" ref="D56:D64">SUM(L51)</f>
        <v>32609</v>
      </c>
      <c r="E56" s="75">
        <f aca="true" t="shared" si="11" ref="E56:E65">SUM(N67/M67*100)</f>
        <v>124.49674219585725</v>
      </c>
      <c r="F56" s="75">
        <f t="shared" si="8"/>
        <v>78.51820049679536</v>
      </c>
      <c r="G56" s="88"/>
      <c r="H56" s="140">
        <v>8477</v>
      </c>
      <c r="I56" s="335">
        <v>24</v>
      </c>
      <c r="J56" s="334" t="s">
        <v>41</v>
      </c>
      <c r="K56" s="201">
        <f t="shared" si="7"/>
        <v>24</v>
      </c>
      <c r="L56" s="419">
        <v>9522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4" t="s">
        <v>5</v>
      </c>
      <c r="C57" s="60">
        <f t="shared" si="9"/>
        <v>18490</v>
      </c>
      <c r="D57" s="9">
        <f t="shared" si="10"/>
        <v>16945</v>
      </c>
      <c r="E57" s="75">
        <f t="shared" si="11"/>
        <v>102.13776722090262</v>
      </c>
      <c r="F57" s="75">
        <f t="shared" si="8"/>
        <v>109.11773384479197</v>
      </c>
      <c r="G57" s="88"/>
      <c r="H57" s="140">
        <v>7788</v>
      </c>
      <c r="I57" s="335">
        <v>38</v>
      </c>
      <c r="J57" s="334" t="s">
        <v>52</v>
      </c>
      <c r="K57" s="201">
        <f t="shared" si="7"/>
        <v>38</v>
      </c>
      <c r="L57" s="419">
        <v>11931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4" t="s">
        <v>34</v>
      </c>
      <c r="C58" s="60">
        <f t="shared" si="9"/>
        <v>12444</v>
      </c>
      <c r="D58" s="9">
        <f t="shared" si="10"/>
        <v>8568</v>
      </c>
      <c r="E58" s="75">
        <f t="shared" si="11"/>
        <v>118.5594512195122</v>
      </c>
      <c r="F58" s="75">
        <f t="shared" si="8"/>
        <v>145.23809523809524</v>
      </c>
      <c r="G58" s="88"/>
      <c r="H58" s="238">
        <v>6086</v>
      </c>
      <c r="I58" s="338">
        <v>25</v>
      </c>
      <c r="J58" s="338" t="s">
        <v>42</v>
      </c>
      <c r="K58" s="201">
        <f t="shared" si="7"/>
        <v>25</v>
      </c>
      <c r="L58" s="419">
        <v>1514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4" t="s">
        <v>0</v>
      </c>
      <c r="C59" s="60">
        <f t="shared" si="9"/>
        <v>10469</v>
      </c>
      <c r="D59" s="9">
        <f t="shared" si="10"/>
        <v>7542</v>
      </c>
      <c r="E59" s="75">
        <f t="shared" si="11"/>
        <v>155.3955766661719</v>
      </c>
      <c r="F59" s="75">
        <f t="shared" si="8"/>
        <v>138.80933439405993</v>
      </c>
      <c r="G59" s="98"/>
      <c r="H59" s="230">
        <v>4123</v>
      </c>
      <c r="I59" s="340">
        <v>37</v>
      </c>
      <c r="J59" s="339" t="s">
        <v>51</v>
      </c>
      <c r="K59" s="201">
        <f t="shared" si="7"/>
        <v>37</v>
      </c>
      <c r="L59" s="420">
        <v>4037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4" t="s">
        <v>2</v>
      </c>
      <c r="C60" s="60">
        <f t="shared" si="9"/>
        <v>9736</v>
      </c>
      <c r="D60" s="9">
        <f t="shared" si="10"/>
        <v>8061</v>
      </c>
      <c r="E60" s="75">
        <f t="shared" si="11"/>
        <v>106.1607240213717</v>
      </c>
      <c r="F60" s="75">
        <f t="shared" si="8"/>
        <v>120.77905967001612</v>
      </c>
      <c r="G60" s="88"/>
      <c r="H60" s="140">
        <v>2838</v>
      </c>
      <c r="I60" s="423">
        <v>30</v>
      </c>
      <c r="J60" s="384" t="s">
        <v>198</v>
      </c>
      <c r="K60" s="129" t="s">
        <v>9</v>
      </c>
      <c r="L60" s="421">
        <v>153176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4" t="s">
        <v>41</v>
      </c>
      <c r="C61" s="60">
        <f t="shared" si="9"/>
        <v>8477</v>
      </c>
      <c r="D61" s="9">
        <f t="shared" si="10"/>
        <v>9522</v>
      </c>
      <c r="E61" s="75">
        <f t="shared" si="11"/>
        <v>108.76315114190402</v>
      </c>
      <c r="F61" s="75">
        <f t="shared" si="8"/>
        <v>89.02541482881747</v>
      </c>
      <c r="G61" s="88"/>
      <c r="H61" s="140">
        <v>2563</v>
      </c>
      <c r="I61" s="335">
        <v>35</v>
      </c>
      <c r="J61" s="334" t="s">
        <v>50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4" t="s">
        <v>52</v>
      </c>
      <c r="C62" s="60">
        <f t="shared" si="9"/>
        <v>7788</v>
      </c>
      <c r="D62" s="9">
        <f t="shared" si="10"/>
        <v>11931</v>
      </c>
      <c r="E62" s="75">
        <f t="shared" si="11"/>
        <v>112.29992790194665</v>
      </c>
      <c r="F62" s="75">
        <f t="shared" si="8"/>
        <v>65.27533316570279</v>
      </c>
      <c r="G62" s="99"/>
      <c r="H62" s="140">
        <v>2024</v>
      </c>
      <c r="I62" s="334">
        <v>15</v>
      </c>
      <c r="J62" s="334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8" t="s">
        <v>42</v>
      </c>
      <c r="C63" s="60">
        <f t="shared" si="9"/>
        <v>6086</v>
      </c>
      <c r="D63" s="9">
        <f t="shared" si="10"/>
        <v>1514</v>
      </c>
      <c r="E63" s="75">
        <f t="shared" si="11"/>
        <v>71.0400373526322</v>
      </c>
      <c r="F63" s="75">
        <f t="shared" si="8"/>
        <v>401.9815059445178</v>
      </c>
      <c r="G63" s="98"/>
      <c r="H63" s="140">
        <v>1551</v>
      </c>
      <c r="I63" s="335">
        <v>14</v>
      </c>
      <c r="J63" s="334" t="s">
        <v>32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9" t="s">
        <v>51</v>
      </c>
      <c r="C64" s="60">
        <f t="shared" si="9"/>
        <v>4123</v>
      </c>
      <c r="D64" s="9">
        <f t="shared" si="10"/>
        <v>4037</v>
      </c>
      <c r="E64" s="83">
        <f t="shared" si="11"/>
        <v>79.71771075019335</v>
      </c>
      <c r="F64" s="83">
        <f t="shared" si="8"/>
        <v>102.13029477334655</v>
      </c>
      <c r="G64" s="101"/>
      <c r="H64" s="200">
        <v>1466</v>
      </c>
      <c r="I64" s="335">
        <v>29</v>
      </c>
      <c r="J64" s="334" t="s">
        <v>188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153290</v>
      </c>
      <c r="D65" s="93">
        <f>SUM(L60)</f>
        <v>153176</v>
      </c>
      <c r="E65" s="96">
        <f t="shared" si="11"/>
        <v>100.60709480523742</v>
      </c>
      <c r="F65" s="96">
        <f t="shared" si="8"/>
        <v>100.07442419177939</v>
      </c>
      <c r="G65" s="97"/>
      <c r="H65" s="141">
        <v>1315</v>
      </c>
      <c r="I65" s="335">
        <v>34</v>
      </c>
      <c r="J65" s="334" t="s">
        <v>1</v>
      </c>
      <c r="K65" s="1"/>
      <c r="L65" s="422" t="s">
        <v>206</v>
      </c>
      <c r="M65" s="242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978</v>
      </c>
      <c r="I66" s="334">
        <v>9</v>
      </c>
      <c r="J66" s="334" t="s">
        <v>28</v>
      </c>
      <c r="K66" s="192">
        <f>SUM(I50)</f>
        <v>16</v>
      </c>
      <c r="L66" s="334" t="s">
        <v>3</v>
      </c>
      <c r="M66" s="354">
        <v>41622</v>
      </c>
      <c r="N66" s="141">
        <f>SUM(H50)</f>
        <v>34904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726</v>
      </c>
      <c r="I67" s="334">
        <v>1</v>
      </c>
      <c r="J67" s="334" t="s">
        <v>4</v>
      </c>
      <c r="K67" s="192">
        <f aca="true" t="shared" si="12" ref="K67:K75">SUM(I51)</f>
        <v>26</v>
      </c>
      <c r="L67" s="334" t="s">
        <v>43</v>
      </c>
      <c r="M67" s="355">
        <v>20566</v>
      </c>
      <c r="N67" s="141">
        <f aca="true" t="shared" si="13" ref="N67:N75">SUM(H51)</f>
        <v>25604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378</v>
      </c>
      <c r="I68" s="334">
        <v>13</v>
      </c>
      <c r="J68" s="334" t="s">
        <v>7</v>
      </c>
      <c r="K68" s="192">
        <f t="shared" si="12"/>
        <v>36</v>
      </c>
      <c r="L68" s="334" t="s">
        <v>5</v>
      </c>
      <c r="M68" s="355">
        <v>18103</v>
      </c>
      <c r="N68" s="141">
        <f t="shared" si="13"/>
        <v>18490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369</v>
      </c>
      <c r="I69" s="334">
        <v>28</v>
      </c>
      <c r="J69" s="334" t="s">
        <v>45</v>
      </c>
      <c r="K69" s="192">
        <f t="shared" si="12"/>
        <v>17</v>
      </c>
      <c r="L69" s="334" t="s">
        <v>34</v>
      </c>
      <c r="M69" s="355">
        <v>10496</v>
      </c>
      <c r="N69" s="141">
        <f t="shared" si="13"/>
        <v>12444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367</v>
      </c>
      <c r="I70" s="334">
        <v>22</v>
      </c>
      <c r="J70" s="334" t="s">
        <v>39</v>
      </c>
      <c r="K70" s="192">
        <f t="shared" si="12"/>
        <v>33</v>
      </c>
      <c r="L70" s="334" t="s">
        <v>0</v>
      </c>
      <c r="M70" s="355">
        <v>6737</v>
      </c>
      <c r="N70" s="141">
        <f t="shared" si="13"/>
        <v>10469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211</v>
      </c>
      <c r="I71" s="334">
        <v>27</v>
      </c>
      <c r="J71" s="334" t="s">
        <v>44</v>
      </c>
      <c r="K71" s="192">
        <f t="shared" si="12"/>
        <v>40</v>
      </c>
      <c r="L71" s="334" t="s">
        <v>2</v>
      </c>
      <c r="M71" s="355">
        <v>9171</v>
      </c>
      <c r="N71" s="141">
        <f t="shared" si="13"/>
        <v>9736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147</v>
      </c>
      <c r="I72" s="334">
        <v>21</v>
      </c>
      <c r="J72" s="334" t="s">
        <v>38</v>
      </c>
      <c r="K72" s="192">
        <f t="shared" si="12"/>
        <v>24</v>
      </c>
      <c r="L72" s="334" t="s">
        <v>41</v>
      </c>
      <c r="M72" s="355">
        <v>7794</v>
      </c>
      <c r="N72" s="141">
        <f t="shared" si="13"/>
        <v>8477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76</v>
      </c>
      <c r="I73" s="334">
        <v>4</v>
      </c>
      <c r="J73" s="334" t="s">
        <v>23</v>
      </c>
      <c r="K73" s="192">
        <f t="shared" si="12"/>
        <v>38</v>
      </c>
      <c r="L73" s="334" t="s">
        <v>52</v>
      </c>
      <c r="M73" s="355">
        <v>6935</v>
      </c>
      <c r="N73" s="141">
        <f t="shared" si="13"/>
        <v>7788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62</v>
      </c>
      <c r="I74" s="334">
        <v>23</v>
      </c>
      <c r="J74" s="334" t="s">
        <v>40</v>
      </c>
      <c r="K74" s="192">
        <f t="shared" si="12"/>
        <v>25</v>
      </c>
      <c r="L74" s="338" t="s">
        <v>42</v>
      </c>
      <c r="M74" s="355">
        <v>8567</v>
      </c>
      <c r="N74" s="141">
        <f t="shared" si="13"/>
        <v>6086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32</v>
      </c>
      <c r="I75" s="334">
        <v>2</v>
      </c>
      <c r="J75" s="334" t="s">
        <v>6</v>
      </c>
      <c r="K75" s="192">
        <f t="shared" si="12"/>
        <v>37</v>
      </c>
      <c r="L75" s="339" t="s">
        <v>51</v>
      </c>
      <c r="M75" s="356">
        <v>5172</v>
      </c>
      <c r="N75" s="141">
        <f t="shared" si="13"/>
        <v>4123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29</v>
      </c>
      <c r="I76" s="334">
        <v>39</v>
      </c>
      <c r="J76" s="334" t="s">
        <v>53</v>
      </c>
      <c r="K76" s="5"/>
      <c r="L76" s="339" t="s">
        <v>238</v>
      </c>
      <c r="M76" s="357">
        <v>152365</v>
      </c>
      <c r="N76" s="353">
        <f>SUM(H90)</f>
        <v>153290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25</v>
      </c>
      <c r="I77" s="334">
        <v>19</v>
      </c>
      <c r="J77" s="334" t="s">
        <v>36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6</v>
      </c>
      <c r="I78" s="335">
        <v>12</v>
      </c>
      <c r="J78" s="335" t="s">
        <v>31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3</v>
      </c>
      <c r="I79" s="334">
        <v>11</v>
      </c>
      <c r="J79" s="334" t="s">
        <v>30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3</v>
      </c>
      <c r="I80" s="334">
        <v>20</v>
      </c>
      <c r="J80" s="334" t="s">
        <v>37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4">
        <v>3</v>
      </c>
      <c r="J81" s="334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4">
        <v>5</v>
      </c>
      <c r="J82" s="334" t="s">
        <v>24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4">
        <v>6</v>
      </c>
      <c r="J83" s="334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4">
        <v>7</v>
      </c>
      <c r="J84" s="334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4">
        <v>8</v>
      </c>
      <c r="J85" s="334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4">
        <v>10</v>
      </c>
      <c r="J86" s="334" t="s">
        <v>29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4">
        <v>18</v>
      </c>
      <c r="J87" s="334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4">
        <v>31</v>
      </c>
      <c r="J88" s="334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4">
        <v>32</v>
      </c>
      <c r="J89" s="334" t="s">
        <v>49</v>
      </c>
      <c r="K89" s="63"/>
      <c r="L89" s="33"/>
    </row>
    <row r="90" spans="8:12" ht="13.5" customHeight="1">
      <c r="H90" s="194">
        <f>SUM(H50:H89)</f>
        <v>153290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8" t="s">
        <v>237</v>
      </c>
      <c r="B1" s="458"/>
      <c r="C1" s="458"/>
      <c r="D1" s="458"/>
      <c r="E1" s="458"/>
      <c r="F1" s="458"/>
      <c r="G1" s="458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4" t="s">
        <v>213</v>
      </c>
      <c r="J2" s="244" t="s">
        <v>224</v>
      </c>
      <c r="K2" s="241" t="s">
        <v>196</v>
      </c>
      <c r="L2" s="241" t="s">
        <v>225</v>
      </c>
    </row>
    <row r="3" spans="9:12" ht="13.5">
      <c r="I3" s="44" t="s">
        <v>117</v>
      </c>
      <c r="J3" s="193">
        <v>244104</v>
      </c>
      <c r="K3" s="44" t="s">
        <v>117</v>
      </c>
      <c r="L3" s="205">
        <v>240588</v>
      </c>
    </row>
    <row r="4" spans="9:12" ht="13.5">
      <c r="I4" s="44" t="s">
        <v>173</v>
      </c>
      <c r="J4" s="193">
        <v>92654</v>
      </c>
      <c r="K4" s="44" t="s">
        <v>173</v>
      </c>
      <c r="L4" s="205">
        <v>89313</v>
      </c>
    </row>
    <row r="5" spans="9:12" ht="13.5">
      <c r="I5" s="44" t="s">
        <v>168</v>
      </c>
      <c r="J5" s="193">
        <v>80491</v>
      </c>
      <c r="K5" s="44" t="s">
        <v>168</v>
      </c>
      <c r="L5" s="205">
        <v>80697</v>
      </c>
    </row>
    <row r="6" spans="9:12" ht="13.5">
      <c r="I6" s="44" t="s">
        <v>120</v>
      </c>
      <c r="J6" s="193">
        <v>72104</v>
      </c>
      <c r="K6" s="44" t="s">
        <v>120</v>
      </c>
      <c r="L6" s="205">
        <v>61263</v>
      </c>
    </row>
    <row r="7" spans="9:12" ht="13.5">
      <c r="I7" s="44" t="s">
        <v>171</v>
      </c>
      <c r="J7" s="193">
        <v>68265</v>
      </c>
      <c r="K7" s="44" t="s">
        <v>171</v>
      </c>
      <c r="L7" s="205">
        <v>62644</v>
      </c>
    </row>
    <row r="8" spans="9:12" ht="13.5">
      <c r="I8" s="44" t="s">
        <v>170</v>
      </c>
      <c r="J8" s="193">
        <v>54746</v>
      </c>
      <c r="K8" s="44" t="s">
        <v>170</v>
      </c>
      <c r="L8" s="205">
        <v>54511</v>
      </c>
    </row>
    <row r="9" spans="9:12" ht="13.5">
      <c r="I9" s="44" t="s">
        <v>186</v>
      </c>
      <c r="J9" s="193">
        <v>53988</v>
      </c>
      <c r="K9" s="44" t="s">
        <v>186</v>
      </c>
      <c r="L9" s="205">
        <v>49157</v>
      </c>
    </row>
    <row r="10" spans="9:12" ht="13.5">
      <c r="I10" s="5" t="s">
        <v>178</v>
      </c>
      <c r="J10" s="193">
        <v>47219</v>
      </c>
      <c r="K10" s="5" t="s">
        <v>178</v>
      </c>
      <c r="L10" s="205">
        <v>32845</v>
      </c>
    </row>
    <row r="11" spans="9:12" ht="13.5">
      <c r="I11" s="114" t="s">
        <v>182</v>
      </c>
      <c r="J11" s="193">
        <v>39204</v>
      </c>
      <c r="K11" s="114" t="s">
        <v>182</v>
      </c>
      <c r="L11" s="205">
        <v>37679</v>
      </c>
    </row>
    <row r="12" spans="9:12" ht="14.25" thickBot="1">
      <c r="I12" s="114" t="s">
        <v>172</v>
      </c>
      <c r="J12" s="202">
        <v>38954</v>
      </c>
      <c r="K12" s="114" t="s">
        <v>172</v>
      </c>
      <c r="L12" s="206">
        <v>64556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1104690</v>
      </c>
      <c r="K13" s="39" t="s">
        <v>19</v>
      </c>
      <c r="L13" s="210">
        <v>1102478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224</v>
      </c>
      <c r="K23" t="s">
        <v>224</v>
      </c>
      <c r="L23" s="24" t="s">
        <v>93</v>
      </c>
      <c r="M23" s="8"/>
    </row>
    <row r="24" spans="9:14" ht="13.5">
      <c r="I24" s="193">
        <f>SUM(J3)</f>
        <v>244104</v>
      </c>
      <c r="J24" s="44" t="s">
        <v>117</v>
      </c>
      <c r="K24" s="193">
        <f>SUM(I24)</f>
        <v>244104</v>
      </c>
      <c r="L24" s="232">
        <v>254137</v>
      </c>
      <c r="M24" s="155"/>
      <c r="N24" s="1"/>
    </row>
    <row r="25" spans="9:14" ht="13.5">
      <c r="I25" s="193">
        <f aca="true" t="shared" si="0" ref="I25:I33">SUM(J4)</f>
        <v>92654</v>
      </c>
      <c r="J25" s="44" t="s">
        <v>173</v>
      </c>
      <c r="K25" s="193">
        <f aca="true" t="shared" si="1" ref="K25:K33">SUM(I25)</f>
        <v>92654</v>
      </c>
      <c r="L25" s="232">
        <v>82225</v>
      </c>
      <c r="M25" s="214"/>
      <c r="N25" s="1"/>
    </row>
    <row r="26" spans="9:14" ht="13.5">
      <c r="I26" s="193">
        <f t="shared" si="0"/>
        <v>80491</v>
      </c>
      <c r="J26" s="44" t="s">
        <v>168</v>
      </c>
      <c r="K26" s="193">
        <f t="shared" si="1"/>
        <v>80491</v>
      </c>
      <c r="L26" s="232">
        <v>80752</v>
      </c>
      <c r="M26" s="155"/>
      <c r="N26" s="1"/>
    </row>
    <row r="27" spans="9:14" ht="13.5">
      <c r="I27" s="193">
        <f t="shared" si="0"/>
        <v>72104</v>
      </c>
      <c r="J27" s="44" t="s">
        <v>120</v>
      </c>
      <c r="K27" s="193">
        <f t="shared" si="1"/>
        <v>72104</v>
      </c>
      <c r="L27" s="232">
        <v>69063</v>
      </c>
      <c r="M27" s="155"/>
      <c r="N27" s="1"/>
    </row>
    <row r="28" spans="9:14" ht="13.5">
      <c r="I28" s="193">
        <f t="shared" si="0"/>
        <v>68265</v>
      </c>
      <c r="J28" s="44" t="s">
        <v>171</v>
      </c>
      <c r="K28" s="193">
        <f t="shared" si="1"/>
        <v>68265</v>
      </c>
      <c r="L28" s="232">
        <v>65066</v>
      </c>
      <c r="M28" s="155"/>
      <c r="N28" s="2"/>
    </row>
    <row r="29" spans="9:14" ht="13.5">
      <c r="I29" s="193">
        <f t="shared" si="0"/>
        <v>54746</v>
      </c>
      <c r="J29" s="44" t="s">
        <v>170</v>
      </c>
      <c r="K29" s="193">
        <f t="shared" si="1"/>
        <v>54746</v>
      </c>
      <c r="L29" s="232">
        <v>50880</v>
      </c>
      <c r="M29" s="155"/>
      <c r="N29" s="1"/>
    </row>
    <row r="30" spans="9:14" ht="13.5">
      <c r="I30" s="193">
        <f t="shared" si="0"/>
        <v>53988</v>
      </c>
      <c r="J30" s="44" t="s">
        <v>186</v>
      </c>
      <c r="K30" s="193">
        <f t="shared" si="1"/>
        <v>53988</v>
      </c>
      <c r="L30" s="232">
        <v>50456</v>
      </c>
      <c r="M30" s="155"/>
      <c r="N30" s="1"/>
    </row>
    <row r="31" spans="9:14" ht="13.5">
      <c r="I31" s="193">
        <f t="shared" si="0"/>
        <v>47219</v>
      </c>
      <c r="J31" s="5" t="s">
        <v>178</v>
      </c>
      <c r="K31" s="193">
        <f t="shared" si="1"/>
        <v>47219</v>
      </c>
      <c r="L31" s="232">
        <v>44893</v>
      </c>
      <c r="M31" s="155"/>
      <c r="N31" s="1"/>
    </row>
    <row r="32" spans="9:14" ht="13.5">
      <c r="I32" s="193">
        <f t="shared" si="0"/>
        <v>39204</v>
      </c>
      <c r="J32" s="114" t="s">
        <v>182</v>
      </c>
      <c r="K32" s="193">
        <f t="shared" si="1"/>
        <v>39204</v>
      </c>
      <c r="L32" s="233">
        <v>37992</v>
      </c>
      <c r="M32" s="155"/>
      <c r="N32" s="41"/>
    </row>
    <row r="33" spans="9:14" ht="13.5">
      <c r="I33" s="193">
        <f t="shared" si="0"/>
        <v>38954</v>
      </c>
      <c r="J33" s="114" t="s">
        <v>172</v>
      </c>
      <c r="K33" s="193">
        <f t="shared" si="1"/>
        <v>38954</v>
      </c>
      <c r="L33" s="232">
        <v>40885</v>
      </c>
      <c r="M33" s="155"/>
      <c r="N33" s="41"/>
    </row>
    <row r="34" spans="8:12" ht="14.25" thickBot="1">
      <c r="H34" s="8"/>
      <c r="I34" s="203">
        <f>SUM(J13-(I24+I25+I26+I27+I28+I29+I30+I31+I32+I33))</f>
        <v>312961</v>
      </c>
      <c r="J34" s="204" t="s">
        <v>101</v>
      </c>
      <c r="K34" s="203">
        <f>SUM(I34)</f>
        <v>312961</v>
      </c>
      <c r="L34" s="203" t="s">
        <v>119</v>
      </c>
    </row>
    <row r="35" spans="8:12" ht="15.75" thickBot="1" thickTop="1">
      <c r="H35" s="8"/>
      <c r="I35" s="179">
        <f>SUM(I24:I34)</f>
        <v>1104690</v>
      </c>
      <c r="J35" s="227" t="s">
        <v>9</v>
      </c>
      <c r="K35" s="207">
        <f>SUM(J13)</f>
        <v>1104690</v>
      </c>
      <c r="L35" s="231">
        <v>1105873</v>
      </c>
    </row>
    <row r="36" ht="14.25" thickTop="1"/>
    <row r="37" spans="9:11" ht="13.5">
      <c r="I37" s="43" t="s">
        <v>225</v>
      </c>
      <c r="J37" s="43"/>
      <c r="K37" s="43" t="s">
        <v>225</v>
      </c>
    </row>
    <row r="38" spans="9:11" ht="13.5">
      <c r="I38" s="205">
        <f>SUM(L3)</f>
        <v>240588</v>
      </c>
      <c r="J38" s="44" t="s">
        <v>117</v>
      </c>
      <c r="K38" s="205">
        <f>SUM(I38)</f>
        <v>240588</v>
      </c>
    </row>
    <row r="39" spans="9:11" ht="13.5">
      <c r="I39" s="205">
        <f aca="true" t="shared" si="2" ref="I39:I47">SUM(L4)</f>
        <v>89313</v>
      </c>
      <c r="J39" s="44" t="s">
        <v>173</v>
      </c>
      <c r="K39" s="205">
        <f aca="true" t="shared" si="3" ref="K39:K47">SUM(I39)</f>
        <v>89313</v>
      </c>
    </row>
    <row r="40" spans="9:11" ht="13.5">
      <c r="I40" s="205">
        <f t="shared" si="2"/>
        <v>80697</v>
      </c>
      <c r="J40" s="44" t="s">
        <v>168</v>
      </c>
      <c r="K40" s="205">
        <f t="shared" si="3"/>
        <v>80697</v>
      </c>
    </row>
    <row r="41" spans="9:11" ht="13.5">
      <c r="I41" s="205">
        <f t="shared" si="2"/>
        <v>61263</v>
      </c>
      <c r="J41" s="44" t="s">
        <v>120</v>
      </c>
      <c r="K41" s="205">
        <f t="shared" si="3"/>
        <v>61263</v>
      </c>
    </row>
    <row r="42" spans="9:11" ht="13.5">
      <c r="I42" s="205">
        <f t="shared" si="2"/>
        <v>62644</v>
      </c>
      <c r="J42" s="44" t="s">
        <v>171</v>
      </c>
      <c r="K42" s="205">
        <f t="shared" si="3"/>
        <v>62644</v>
      </c>
    </row>
    <row r="43" spans="9:11" ht="13.5">
      <c r="I43" s="205">
        <f>SUM(L8)</f>
        <v>54511</v>
      </c>
      <c r="J43" s="44" t="s">
        <v>170</v>
      </c>
      <c r="K43" s="205">
        <f t="shared" si="3"/>
        <v>54511</v>
      </c>
    </row>
    <row r="44" spans="9:11" ht="13.5">
      <c r="I44" s="205">
        <f t="shared" si="2"/>
        <v>49157</v>
      </c>
      <c r="J44" s="44" t="s">
        <v>186</v>
      </c>
      <c r="K44" s="205">
        <f t="shared" si="3"/>
        <v>49157</v>
      </c>
    </row>
    <row r="45" spans="9:11" ht="13.5">
      <c r="I45" s="205">
        <f>SUM(L10)</f>
        <v>32845</v>
      </c>
      <c r="J45" s="5" t="s">
        <v>178</v>
      </c>
      <c r="K45" s="205">
        <f t="shared" si="3"/>
        <v>32845</v>
      </c>
    </row>
    <row r="46" spans="9:13" ht="13.5">
      <c r="I46" s="205">
        <f t="shared" si="2"/>
        <v>37679</v>
      </c>
      <c r="J46" s="114" t="s">
        <v>182</v>
      </c>
      <c r="K46" s="205">
        <f t="shared" si="3"/>
        <v>37679</v>
      </c>
      <c r="M46" s="8"/>
    </row>
    <row r="47" spans="9:13" ht="14.25" thickBot="1">
      <c r="I47" s="205">
        <f t="shared" si="2"/>
        <v>64556</v>
      </c>
      <c r="J47" s="114" t="s">
        <v>172</v>
      </c>
      <c r="K47" s="205">
        <f t="shared" si="3"/>
        <v>64556</v>
      </c>
      <c r="M47" s="8"/>
    </row>
    <row r="48" spans="9:11" ht="15" thickBot="1" thickTop="1">
      <c r="I48" s="176">
        <f>SUM(L13-(I38+I39+I40+I41+I42+I43+I44+I45+I46+I47))</f>
        <v>329225</v>
      </c>
      <c r="J48" s="204" t="s">
        <v>101</v>
      </c>
      <c r="K48" s="177">
        <f>SUM(I48)</f>
        <v>329225</v>
      </c>
    </row>
    <row r="49" spans="9:12" ht="15" thickBot="1" thickTop="1">
      <c r="I49" s="430">
        <f>SUM(I38:I48)</f>
        <v>1102478</v>
      </c>
      <c r="J49" s="178"/>
      <c r="K49" s="209">
        <f>SUM(L13)</f>
        <v>1102478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213</v>
      </c>
      <c r="D51" s="85" t="s">
        <v>196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2">SUM(J3)</f>
        <v>244104</v>
      </c>
      <c r="D52" s="6">
        <f aca="true" t="shared" si="5" ref="D52:D61">SUM(I38)</f>
        <v>240588</v>
      </c>
      <c r="E52" s="45">
        <f aca="true" t="shared" si="6" ref="E52:E61">SUM(K24/L24*100)</f>
        <v>96.05212936329617</v>
      </c>
      <c r="F52" s="45">
        <f aca="true" t="shared" si="7" ref="F52:F62">SUM(C52/D52*100)</f>
        <v>101.46141952217069</v>
      </c>
      <c r="G52" s="44"/>
      <c r="I52" s="8"/>
      <c r="K52" s="8"/>
    </row>
    <row r="53" spans="1:9" ht="13.5">
      <c r="A53" s="30">
        <v>2</v>
      </c>
      <c r="B53" s="44" t="s">
        <v>173</v>
      </c>
      <c r="C53" s="6">
        <f t="shared" si="4"/>
        <v>92654</v>
      </c>
      <c r="D53" s="6">
        <f t="shared" si="5"/>
        <v>89313</v>
      </c>
      <c r="E53" s="45">
        <f t="shared" si="6"/>
        <v>112.68349042262085</v>
      </c>
      <c r="F53" s="45">
        <f t="shared" si="7"/>
        <v>103.74077681860423</v>
      </c>
      <c r="G53" s="44"/>
      <c r="I53" s="8"/>
    </row>
    <row r="54" spans="1:9" ht="13.5">
      <c r="A54" s="30">
        <v>3</v>
      </c>
      <c r="B54" s="44" t="s">
        <v>168</v>
      </c>
      <c r="C54" s="6">
        <f t="shared" si="4"/>
        <v>80491</v>
      </c>
      <c r="D54" s="6">
        <f t="shared" si="5"/>
        <v>80697</v>
      </c>
      <c r="E54" s="45">
        <f t="shared" si="6"/>
        <v>99.67678819100456</v>
      </c>
      <c r="F54" s="45">
        <f t="shared" si="7"/>
        <v>99.74472409135407</v>
      </c>
      <c r="G54" s="44"/>
      <c r="I54" s="8"/>
    </row>
    <row r="55" spans="1:7" ht="13.5">
      <c r="A55" s="30">
        <v>4</v>
      </c>
      <c r="B55" s="44" t="s">
        <v>120</v>
      </c>
      <c r="C55" s="6">
        <f t="shared" si="4"/>
        <v>72104</v>
      </c>
      <c r="D55" s="6">
        <f t="shared" si="5"/>
        <v>61263</v>
      </c>
      <c r="E55" s="45">
        <f t="shared" si="6"/>
        <v>104.40322603999248</v>
      </c>
      <c r="F55" s="45">
        <f t="shared" si="7"/>
        <v>117.69583598583158</v>
      </c>
      <c r="G55" s="44"/>
    </row>
    <row r="56" spans="1:7" ht="13.5">
      <c r="A56" s="30">
        <v>5</v>
      </c>
      <c r="B56" s="44" t="s">
        <v>171</v>
      </c>
      <c r="C56" s="6">
        <f t="shared" si="4"/>
        <v>68265</v>
      </c>
      <c r="D56" s="6">
        <f t="shared" si="5"/>
        <v>62644</v>
      </c>
      <c r="E56" s="45">
        <f t="shared" si="6"/>
        <v>104.91654627608888</v>
      </c>
      <c r="F56" s="45">
        <f t="shared" si="7"/>
        <v>108.97292637762594</v>
      </c>
      <c r="G56" s="44"/>
    </row>
    <row r="57" spans="1:7" ht="13.5">
      <c r="A57" s="30">
        <v>6</v>
      </c>
      <c r="B57" s="44" t="s">
        <v>170</v>
      </c>
      <c r="C57" s="6">
        <f t="shared" si="4"/>
        <v>54746</v>
      </c>
      <c r="D57" s="6">
        <f t="shared" si="5"/>
        <v>54511</v>
      </c>
      <c r="E57" s="45">
        <f t="shared" si="6"/>
        <v>107.59827044025157</v>
      </c>
      <c r="F57" s="45">
        <f t="shared" si="7"/>
        <v>100.43110564840123</v>
      </c>
      <c r="G57" s="44"/>
    </row>
    <row r="58" spans="1:7" ht="13.5">
      <c r="A58" s="30">
        <v>7</v>
      </c>
      <c r="B58" s="44" t="s">
        <v>186</v>
      </c>
      <c r="C58" s="6">
        <f t="shared" si="4"/>
        <v>53988</v>
      </c>
      <c r="D58" s="6">
        <f t="shared" si="5"/>
        <v>49157</v>
      </c>
      <c r="E58" s="45">
        <f t="shared" si="6"/>
        <v>107.00015855398763</v>
      </c>
      <c r="F58" s="45">
        <f t="shared" si="7"/>
        <v>109.8276949366316</v>
      </c>
      <c r="G58" s="44"/>
    </row>
    <row r="59" spans="1:7" ht="13.5">
      <c r="A59" s="30">
        <v>8</v>
      </c>
      <c r="B59" s="5" t="s">
        <v>178</v>
      </c>
      <c r="C59" s="6">
        <f t="shared" si="4"/>
        <v>47219</v>
      </c>
      <c r="D59" s="6">
        <f t="shared" si="5"/>
        <v>32845</v>
      </c>
      <c r="E59" s="45">
        <f t="shared" si="6"/>
        <v>105.1812086516829</v>
      </c>
      <c r="F59" s="45">
        <f t="shared" si="7"/>
        <v>143.76312985233673</v>
      </c>
      <c r="G59" s="44"/>
    </row>
    <row r="60" spans="1:7" ht="13.5">
      <c r="A60" s="30">
        <v>9</v>
      </c>
      <c r="B60" s="114" t="s">
        <v>182</v>
      </c>
      <c r="C60" s="6">
        <f t="shared" si="4"/>
        <v>39204</v>
      </c>
      <c r="D60" s="6">
        <f t="shared" si="5"/>
        <v>37679</v>
      </c>
      <c r="E60" s="45">
        <f t="shared" si="6"/>
        <v>103.19014529374606</v>
      </c>
      <c r="F60" s="45">
        <f t="shared" si="7"/>
        <v>104.04734732875076</v>
      </c>
      <c r="G60" s="44"/>
    </row>
    <row r="61" spans="1:7" ht="14.25" thickBot="1">
      <c r="A61" s="119">
        <v>10</v>
      </c>
      <c r="B61" s="114" t="s">
        <v>172</v>
      </c>
      <c r="C61" s="123">
        <f t="shared" si="4"/>
        <v>38954</v>
      </c>
      <c r="D61" s="123">
        <f t="shared" si="5"/>
        <v>64556</v>
      </c>
      <c r="E61" s="113">
        <f t="shared" si="6"/>
        <v>95.27699645346705</v>
      </c>
      <c r="F61" s="113">
        <f t="shared" si="7"/>
        <v>60.341409009232294</v>
      </c>
      <c r="G61" s="114"/>
    </row>
    <row r="62" spans="1:7" ht="14.25" thickTop="1">
      <c r="A62" s="225"/>
      <c r="B62" s="186" t="s">
        <v>110</v>
      </c>
      <c r="C62" s="226">
        <f t="shared" si="4"/>
        <v>1104690</v>
      </c>
      <c r="D62" s="226">
        <f>SUM(L13)</f>
        <v>1102478</v>
      </c>
      <c r="E62" s="228">
        <f>SUM(C62/L35)*100</f>
        <v>99.89302569101515</v>
      </c>
      <c r="F62" s="228">
        <f t="shared" si="7"/>
        <v>100.20063892431415</v>
      </c>
      <c r="G62" s="240">
        <v>67.8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2008-04-02T00:20:43Z</cp:lastPrinted>
  <dcterms:created xsi:type="dcterms:W3CDTF">2004-08-12T01:21:30Z</dcterms:created>
  <dcterms:modified xsi:type="dcterms:W3CDTF">2008-04-09T02:17:54Z</dcterms:modified>
  <cp:category/>
  <cp:version/>
  <cp:contentType/>
  <cp:contentStatus/>
</cp:coreProperties>
</file>