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<sst xmlns="http://schemas.openxmlformats.org/spreadsheetml/2006/main" count="1216" uniqueCount="239">
  <si>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</si>
  <si>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</si>
  <si>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</si>
  <si>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</si>
  <si>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</si>
  <si>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</si>
  <si>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</si>
  <si>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</si>
  <si>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</si>
  <si>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</si>
  <si>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</si>
  <si>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</si>
  <si>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</si>
  <si>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</si>
  <si>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</si>
  <si>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</si>
  <si>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</si>
  <si>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</si>
  <si>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</si>
  <si>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</si>
  <si>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</si>
  <si>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</si>
  <si>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</si>
  <si>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</si>
  <si>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</si>
  <si>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</si>
  <si>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</si>
  <si>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</si>
  <si>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</si>
  <si>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</si>
  <si>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</si>
  <si>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</si>
  <si>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</si>
  <si>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</si>
  <si>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</si>
  <si>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</si>
  <si>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</si>
  <si>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</si>
  <si>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</si>
  <si>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</si>
  <si>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</si>
  <si>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</si>
  <si>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</si>
  <si>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</si>
  <si>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</si>
  <si>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</si>
  <si>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</si>
  <si>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</si>
  <si>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</si>
  <si>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</si>
  <si>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</si>
  <si>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</si>
  <si>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</si>
  <si>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</si>
  <si>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</si>
  <si>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</si>
  <si>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</si>
  <si>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</si>
  <si>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</si>
  <si>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</si>
  <si>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</si>
  <si>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</si>
  <si>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</si>
  <si>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</si>
  <si>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</si>
  <si>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</si>
  <si>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</si>
  <si>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</si>
  <si>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</si>
  <si>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</si>
  <si>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</si>
  <si>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</si>
  <si>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</si>
  <si>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</si>
  <si>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</si>
  <si>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</si>
  <si>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</si>
  <si>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</si>
  <si>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</si>
  <si>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</si>
  <si>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</si>
  <si>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</si>
  <si>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</si>
  <si>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</si>
  <si>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</si>
  <si>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</si>
  <si>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</si>
  <si>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</si>
  <si>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</si>
  <si>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</si>
  <si>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</si>
  <si>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</si>
  <si>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</si>
  <si>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</si>
  <si>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</si>
  <si>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</si>
  <si>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</si>
  <si>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</si>
  <si>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</si>
  <si>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</si>
  <si>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</si>
  <si>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</si>
  <si>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</si>
  <si>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</si>
  <si>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</si>
  <si>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</si>
  <si>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</si>
  <si>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</si>
  <si>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</si>
  <si>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</si>
  <si>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</si>
  <si>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</si>
  <si>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</si>
  <si>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</si>
  <si>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</si>
  <si>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</si>
  <si>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</si>
  <si>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</si>
  <si>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</si>
  <si>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</si>
  <si>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</si>
  <si>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</si>
  <si>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</si>
  <si>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</si>
  <si>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</si>
  <si>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</si>
  <si>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</si>
  <si>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</si>
  <si>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</si>
  <si>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</si>
  <si>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</si>
  <si>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</si>
  <si>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</si>
  <si>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</si>
  <si>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</si>
  <si>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</si>
  <si>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</si>
  <si>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</si>
  <si>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</si>
  <si>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</si>
  <si>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</si>
  <si>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所管面積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</si>
  <si>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</si>
  <si>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</si>
  <si>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</si>
  <si>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</si>
  <si>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</si>
  <si>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</si>
  <si>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</si>
  <si>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</si>
  <si>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</si>
  <si>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</si>
  <si>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</si>
  <si>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</si>
  <si>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</si>
  <si>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</si>
  <si>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</si>
  <si>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</si>
  <si>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</si>
  <si>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</si>
  <si>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</si>
  <si>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</si>
  <si>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</si>
  <si>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</si>
  <si>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</si>
  <si>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</si>
  <si>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</si>
  <si>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</si>
  <si>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</si>
  <si>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</si>
  <si>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</si>
  <si>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</si>
  <si>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</si>
  <si>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</si>
  <si>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</si>
  <si>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</si>
  <si>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</si>
  <si>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</si>
  <si>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</si>
  <si>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</si>
  <si>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</si>
  <si>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</si>
  <si>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</si>
  <si>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</si>
  <si>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</si>
  <si>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</si>
  <si>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</si>
  <si>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</si>
  <si>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</si>
  <si>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</si>
  <si>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</si>
  <si>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</si>
  <si>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</si>
  <si>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</si>
  <si>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</si>
  <si>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</si>
  <si>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</si>
  <si>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</si>
  <si>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</si>
  <si>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</si>
  <si>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</si>
  <si>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その他の農産物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</si>
  <si>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</si>
  <si>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</si>
  <si>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</si>
  <si>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</si>
  <si>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</si>
  <si>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</si>
  <si>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</si>
  <si>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</si>
  <si>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石油製品</t>
  </si>
  <si>
    <t>織物製品</t>
  </si>
  <si>
    <t>平均保管残高</t>
  </si>
  <si>
    <t>缶詰・びん詰</t>
  </si>
  <si>
    <t>平成20年1月</t>
  </si>
  <si>
    <t>（平成20年1月分倉庫統計）</t>
  </si>
  <si>
    <t>4，366　㎡</t>
  </si>
  <si>
    <r>
      <t>109，445 m</t>
    </r>
    <r>
      <rPr>
        <sz val="8"/>
        <rFont val="ＭＳ Ｐゴシック"/>
        <family val="3"/>
      </rPr>
      <t>3</t>
    </r>
  </si>
  <si>
    <t>6，269 ㎡</t>
  </si>
  <si>
    <t>平成20年</t>
  </si>
  <si>
    <t>平成16年</t>
  </si>
  <si>
    <t>平成17年</t>
  </si>
  <si>
    <t>平成18年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</si>
  <si>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</si>
  <si>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</si>
  <si>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</si>
  <si>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</si>
  <si>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</si>
  <si>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</si>
  <si>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</si>
  <si>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</si>
  <si>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月末上位１０品目保管残高（県合計）　　　　　　　　　　静岡県倉庫協会</t>
    </r>
  </si>
  <si>
    <t>20年</t>
  </si>
  <si>
    <t>19年</t>
  </si>
  <si>
    <t>ゴム製品</t>
  </si>
  <si>
    <t>平成16年</t>
  </si>
  <si>
    <t>平成18年</t>
  </si>
  <si>
    <t>平成16年</t>
  </si>
  <si>
    <t>平成17年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</si>
</sst>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16" xfId="16" applyBorder="1" applyAlignment="1">
      <alignment/>
    </xf>
    <xf numFmtId="38" fontId="0" fillId="0" borderId="35" xfId="16" applyBorder="1" applyAlignment="1">
      <alignment/>
    </xf>
    <xf numFmtId="0" fontId="0" fillId="0" borderId="2" xfId="0" applyFont="1" applyFill="1" applyBorder="1" applyAlignment="1">
      <alignment/>
    </xf>
    <xf numFmtId="38" fontId="0" fillId="0" borderId="39" xfId="0" applyNumberFormat="1" applyBorder="1" applyAlignment="1">
      <alignment/>
    </xf>
    <xf numFmtId="38" fontId="0" fillId="0" borderId="11" xfId="16" applyFill="1" applyBorder="1" applyAlignment="1">
      <alignment/>
    </xf>
    <xf numFmtId="38" fontId="0" fillId="0" borderId="16" xfId="16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2" xfId="16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23879156"/>
        <c:axId val="13585813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55163454"/>
        <c:axId val="26709039"/>
      </c:lineChart>
      <c:catAx>
        <c:axId val="551634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9039"/>
        <c:crossesAt val="100"/>
        <c:auto val="1"/>
        <c:lblOffset val="100"/>
        <c:noMultiLvlLbl val="0"/>
      </c:catAx>
      <c:valAx>
        <c:axId val="26709039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3454"/>
        <c:crossesAt val="1"/>
        <c:crossBetween val="between"/>
        <c:dispUnits/>
        <c:majorUnit val="10"/>
        <c:minorUnit val="2"/>
      </c:valAx>
      <c:catAx>
        <c:axId val="23879156"/>
        <c:scaling>
          <c:orientation val="minMax"/>
        </c:scaling>
        <c:axPos val="b"/>
        <c:delete val="1"/>
        <c:majorTickMark val="in"/>
        <c:minorTickMark val="none"/>
        <c:tickLblPos val="nextTo"/>
        <c:crossAx val="13585813"/>
        <c:crosses val="autoZero"/>
        <c:auto val="1"/>
        <c:lblOffset val="100"/>
        <c:noMultiLvlLbl val="0"/>
      </c:catAx>
      <c:valAx>
        <c:axId val="13585813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79156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11851674"/>
        <c:axId val="39556203"/>
      </c:bar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56203"/>
        <c:crosses val="autoZero"/>
        <c:auto val="1"/>
        <c:lblOffset val="100"/>
        <c:noMultiLvlLbl val="0"/>
      </c:catAx>
      <c:valAx>
        <c:axId val="39556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51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3"/>
          <c:y val="0.304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0461508"/>
        <c:axId val="49935845"/>
      </c:bar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35845"/>
        <c:crosses val="autoZero"/>
        <c:auto val="1"/>
        <c:lblOffset val="100"/>
        <c:noMultiLvlLbl val="0"/>
      </c:catAx>
      <c:valAx>
        <c:axId val="49935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1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1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46769422"/>
        <c:axId val="18271615"/>
      </c:bar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71615"/>
        <c:crosses val="autoZero"/>
        <c:auto val="1"/>
        <c:lblOffset val="100"/>
        <c:noMultiLvlLbl val="0"/>
      </c:catAx>
      <c:valAx>
        <c:axId val="182716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6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875"/>
          <c:y val="0.1962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0226808"/>
        <c:axId val="3605817"/>
      </c:bar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5817"/>
        <c:crosses val="autoZero"/>
        <c:auto val="1"/>
        <c:lblOffset val="100"/>
        <c:noMultiLvlLbl val="0"/>
      </c:catAx>
      <c:valAx>
        <c:axId val="3605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26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駿遠支部平成20年1月入庫高上位１０品目2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32452354"/>
        <c:axId val="23635731"/>
      </c:bar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"/>
          <c:y val="0.431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1394988"/>
        <c:axId val="35446029"/>
      </c:bar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6029"/>
        <c:crosses val="autoZero"/>
        <c:auto val="1"/>
        <c:lblOffset val="100"/>
        <c:noMultiLvlLbl val="0"/>
      </c:catAx>
      <c:valAx>
        <c:axId val="35446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4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50578806"/>
        <c:axId val="52556071"/>
      </c:bar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6071"/>
        <c:crosses val="autoZero"/>
        <c:auto val="1"/>
        <c:lblOffset val="100"/>
        <c:noMultiLvlLbl val="0"/>
      </c:catAx>
      <c:valAx>
        <c:axId val="52556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78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25"/>
          <c:y val="0.2342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平成１9年1月保管残高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平成20年1月保管残高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3242592"/>
        <c:axId val="29183329"/>
      </c:barChart>
      <c:catAx>
        <c:axId val="3242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1323370"/>
        <c:axId val="15039419"/>
      </c:bar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23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1137044"/>
        <c:axId val="10233397"/>
      </c:barChart>
      <c:catAx>
        <c:axId val="1137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33397"/>
        <c:crosses val="autoZero"/>
        <c:auto val="1"/>
        <c:lblOffset val="100"/>
        <c:noMultiLvlLbl val="0"/>
      </c:catAx>
      <c:valAx>
        <c:axId val="10233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7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991710"/>
        <c:axId val="23598799"/>
      </c:bar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98799"/>
        <c:crosses val="autoZero"/>
        <c:auto val="1"/>
        <c:lblOffset val="100"/>
        <c:noMultiLvlLbl val="0"/>
      </c:catAx>
      <c:valAx>
        <c:axId val="23598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91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5"/>
          <c:y val="0.2322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4537"/>
        <c:crosses val="autoZero"/>
        <c:auto val="1"/>
        <c:lblOffset val="100"/>
        <c:noMultiLvlLbl val="0"/>
      </c:catAx>
      <c:valAx>
        <c:axId val="3245453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62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655378"/>
        <c:axId val="11571811"/>
      </c:bar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71811"/>
        <c:crosses val="autoZero"/>
        <c:auto val="1"/>
        <c:lblOffset val="100"/>
        <c:noMultiLvlLbl val="0"/>
      </c:catAx>
      <c:valAx>
        <c:axId val="11571811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55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01469"/>
        <c:crosses val="autoZero"/>
        <c:auto val="1"/>
        <c:lblOffset val="100"/>
        <c:noMultiLvlLbl val="0"/>
      </c:catAx>
      <c:valAx>
        <c:axId val="6490146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74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7607"/>
        <c:crosses val="autoZero"/>
        <c:auto val="1"/>
        <c:lblOffset val="100"/>
        <c:noMultiLvlLbl val="0"/>
      </c:catAx>
      <c:valAx>
        <c:axId val="22527607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423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6849"/>
        <c:crosses val="autoZero"/>
        <c:auto val="1"/>
        <c:lblOffset val="100"/>
        <c:noMultiLvlLbl val="0"/>
      </c:catAx>
      <c:valAx>
        <c:axId val="12796849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18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11819"/>
        <c:crosses val="autoZero"/>
        <c:auto val="1"/>
        <c:lblOffset val="100"/>
        <c:noMultiLvlLbl val="0"/>
      </c:catAx>
      <c:valAx>
        <c:axId val="2991181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627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38245"/>
        <c:crosses val="autoZero"/>
        <c:auto val="1"/>
        <c:lblOffset val="100"/>
        <c:noMultiLvlLbl val="0"/>
      </c:catAx>
      <c:valAx>
        <c:axId val="6938245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9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平成２０年１月倉庫使用状況(1～3類）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39054760"/>
        <c:axId val="15948521"/>
      </c:bar3DChart>
      <c:catAx>
        <c:axId val="3905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48521"/>
        <c:crosses val="autoZero"/>
        <c:auto val="1"/>
        <c:lblOffset val="100"/>
        <c:noMultiLvlLbl val="0"/>
      </c:catAx>
      <c:valAx>
        <c:axId val="159485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5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6943"/>
        <c:crosses val="autoZero"/>
        <c:auto val="1"/>
        <c:lblOffset val="100"/>
        <c:noMultiLvlLbl val="0"/>
      </c:catAx>
      <c:valAx>
        <c:axId val="2512694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442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24815896"/>
        <c:axId val="22016473"/>
      </c:lineChart>
      <c:catAx>
        <c:axId val="248158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6473"/>
        <c:crosses val="autoZero"/>
        <c:auto val="1"/>
        <c:lblOffset val="100"/>
        <c:noMultiLvlLbl val="0"/>
      </c:catAx>
      <c:valAx>
        <c:axId val="22016473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158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63930530"/>
        <c:axId val="38503859"/>
      </c:lineChart>
      <c:catAx>
        <c:axId val="639305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03859"/>
        <c:crosses val="autoZero"/>
        <c:auto val="1"/>
        <c:lblOffset val="100"/>
        <c:noMultiLvlLbl val="0"/>
      </c:catAx>
      <c:valAx>
        <c:axId val="38503859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05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0990412"/>
        <c:axId val="31804845"/>
      </c:lineChart>
      <c:catAx>
        <c:axId val="109904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04845"/>
        <c:crosses val="autoZero"/>
        <c:auto val="1"/>
        <c:lblOffset val="100"/>
        <c:noMultiLvlLbl val="0"/>
      </c:catAx>
      <c:valAx>
        <c:axId val="3180484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04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5623"/>
        <c:crosses val="autoZero"/>
        <c:auto val="1"/>
        <c:lblOffset val="100"/>
        <c:noMultiLvlLbl val="0"/>
      </c:catAx>
      <c:valAx>
        <c:axId val="26055623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0815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1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30689"/>
        <c:crosses val="autoZero"/>
        <c:auto val="1"/>
        <c:lblOffset val="100"/>
        <c:noMultiLvlLbl val="0"/>
      </c:catAx>
      <c:valAx>
        <c:axId val="30130689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740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66715"/>
        <c:crosses val="autoZero"/>
        <c:auto val="1"/>
        <c:lblOffset val="100"/>
        <c:noMultiLvlLbl val="0"/>
      </c:catAx>
      <c:valAx>
        <c:axId val="24666715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07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7384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863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771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9318962"/>
        <c:axId val="16761795"/>
      </c:lineChart>
      <c:catAx>
        <c:axId val="931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1795"/>
        <c:crosses val="autoZero"/>
        <c:auto val="1"/>
        <c:lblOffset val="100"/>
        <c:noMultiLvlLbl val="0"/>
      </c:catAx>
      <c:valAx>
        <c:axId val="16761795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189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0814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38717"/>
        <c:crosses val="autoZero"/>
        <c:auto val="1"/>
        <c:lblOffset val="100"/>
        <c:noMultiLvlLbl val="0"/>
      </c:catAx>
      <c:valAx>
        <c:axId val="3183871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07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112998"/>
        <c:axId val="28799255"/>
      </c:lineChart>
      <c:catAx>
        <c:axId val="181129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9255"/>
        <c:crosses val="autoZero"/>
        <c:auto val="1"/>
        <c:lblOffset val="100"/>
        <c:noMultiLvlLbl val="0"/>
      </c:catAx>
      <c:valAx>
        <c:axId val="28799255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129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16638428"/>
        <c:axId val="15528125"/>
      </c:lineChart>
      <c:catAx>
        <c:axId val="1663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28125"/>
        <c:crosses val="autoZero"/>
        <c:auto val="1"/>
        <c:lblOffset val="100"/>
        <c:noMultiLvlLbl val="0"/>
      </c:catAx>
      <c:valAx>
        <c:axId val="1552812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384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35398"/>
        <c:axId val="49818583"/>
      </c:lineChart>
      <c:catAx>
        <c:axId val="553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53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45714064"/>
        <c:axId val="8773393"/>
      </c:bar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3393"/>
        <c:crosses val="autoZero"/>
        <c:auto val="1"/>
        <c:lblOffset val="100"/>
        <c:noMultiLvlLbl val="0"/>
      </c:catAx>
      <c:valAx>
        <c:axId val="8773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4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5"/>
          <c:y val="0.222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692,812トン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703,367トン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</cdr:y>
    </cdr:from>
    <cdr:to>
      <cdr:x>0.901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0.25675</cdr:x>
      <cdr:y>1</cdr:y>
    </cdr:from>
    <cdr:to>
      <cdr:x>0.287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3400425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0.74625</cdr:x>
      <cdr:y>0.00575</cdr:y>
    </cdr:from>
    <cdr:to>
      <cdr:x>0.89775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3435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0.00875</cdr:y>
    </cdr:from>
    <cdr:to>
      <cdr:x>0.899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4483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0.4295</cdr:x>
      <cdr:y>0.245</cdr:y>
    </cdr:from>
    <cdr:to>
      <cdr:x>0.724</cdr:x>
      <cdr:y>0.34975</cdr:y>
    </cdr:to>
    <cdr:sp>
      <cdr:nvSpPr>
        <cdr:cNvPr id="3" name="TextBox 4"/>
        <cdr:cNvSpPr txBox="1">
          <a:spLocks noChangeArrowheads="1"/>
        </cdr:cNvSpPr>
      </cdr:nvSpPr>
      <cdr:spPr>
        <a:xfrm>
          <a:off x="4257675" y="1409700"/>
          <a:ext cx="292417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0.54175</cdr:x>
      <cdr:y>0.822</cdr:y>
    </cdr:from>
    <cdr:to>
      <cdr:x>0.84175</cdr:x>
      <cdr:y>0.88025</cdr:y>
    </cdr:to>
    <cdr:sp>
      <cdr:nvSpPr>
        <cdr:cNvPr id="4" name="TextBox 5"/>
        <cdr:cNvSpPr txBox="1">
          <a:spLocks noChangeArrowheads="1"/>
        </cdr:cNvSpPr>
      </cdr:nvSpPr>
      <cdr:spPr>
        <a:xfrm>
          <a:off x="5362575" y="4733925"/>
          <a:ext cx="2971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0.124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1，087，459トン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1，105，873トン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</cdr:y>
    </cdr:from>
    <cdr:to>
      <cdr:x>0.915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4483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0.9225</cdr:x>
      <cdr:y>0.613</cdr:y>
    </cdr:from>
    <cdr:to>
      <cdr:x>0.9985</cdr:x>
      <cdr:y>0.67775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17049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0.9225</cdr:x>
      <cdr:y>0.5175</cdr:y>
    </cdr:from>
    <cdr:to>
      <cdr:x>1</cdr:x>
      <cdr:y>0.58225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438275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0.9225</cdr:x>
      <cdr:y>0.67575</cdr:y>
    </cdr:from>
    <cdr:to>
      <cdr:x>0.9935</cdr:x>
      <cdr:y>0.7405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1876425"/>
          <a:ext cx="533400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0.8235</cdr:x>
      <cdr:y>0.02475</cdr:y>
    </cdr:from>
    <cdr:to>
      <cdr:x>0.96775</cdr:x>
      <cdr:y>0.10325</cdr:y>
    </cdr:to>
    <cdr:sp>
      <cdr:nvSpPr>
        <cdr:cNvPr id="4" name="TextBox 5"/>
        <cdr:cNvSpPr txBox="1">
          <a:spLocks noChangeArrowheads="1"/>
        </cdr:cNvSpPr>
      </cdr:nvSpPr>
      <cdr:spPr>
        <a:xfrm>
          <a:off x="61912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</cdr:x>
      <cdr:y>0.73925</cdr:y>
    </cdr:from>
    <cdr:to>
      <cdr:x>1</cdr:x>
      <cdr:y>0.804</cdr:y>
    </cdr:to>
    <cdr:sp>
      <cdr:nvSpPr>
        <cdr:cNvPr id="5" name="TextBox 6"/>
        <cdr:cNvSpPr txBox="1">
          <a:spLocks noChangeArrowheads="1"/>
        </cdr:cNvSpPr>
      </cdr:nvSpPr>
      <cdr:spPr>
        <a:xfrm>
          <a:off x="6981825" y="2057400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0.04175</cdr:x>
      <cdr:y>0.61125</cdr:y>
    </cdr:from>
    <cdr:to>
      <cdr:x>0.11975</cdr:x>
      <cdr:y>0.69725</cdr:y>
    </cdr:to>
    <cdr:sp>
      <cdr:nvSpPr>
        <cdr:cNvPr id="6" name="TextBox 7"/>
        <cdr:cNvSpPr txBox="1">
          <a:spLocks noChangeArrowheads="1"/>
        </cdr:cNvSpPr>
      </cdr:nvSpPr>
      <cdr:spPr>
        <a:xfrm>
          <a:off x="304800" y="1704975"/>
          <a:ext cx="59055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0.8345</cdr:x>
      <cdr:y>0.008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9050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0.72625</cdr:y>
    </cdr:from>
    <cdr:to>
      <cdr:x>0.9985</cdr:x>
      <cdr:y>0.794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1800225"/>
          <a:ext cx="504825" cy="1714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0.92675</cdr:x>
      <cdr:y>0.5475</cdr:y>
    </cdr:from>
    <cdr:to>
      <cdr:x>0.9985</cdr:x>
      <cdr:y>0.62375</cdr:y>
    </cdr:to>
    <cdr:sp>
      <cdr:nvSpPr>
        <cdr:cNvPr id="3" name="TextBox 4"/>
        <cdr:cNvSpPr txBox="1">
          <a:spLocks noChangeArrowheads="1"/>
        </cdr:cNvSpPr>
      </cdr:nvSpPr>
      <cdr:spPr>
        <a:xfrm>
          <a:off x="6972300" y="13525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0.9325</cdr:x>
      <cdr:y>0.62375</cdr:y>
    </cdr:from>
    <cdr:to>
      <cdr:x>0.9985</cdr:x>
      <cdr:y>0.7045</cdr:y>
    </cdr:to>
    <cdr:sp>
      <cdr:nvSpPr>
        <cdr:cNvPr id="4" name="TextBox 5"/>
        <cdr:cNvSpPr txBox="1">
          <a:spLocks noChangeArrowheads="1"/>
        </cdr:cNvSpPr>
      </cdr:nvSpPr>
      <cdr:spPr>
        <a:xfrm>
          <a:off x="7010400" y="154305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0.92675</cdr:x>
      <cdr:y>0.794</cdr:y>
    </cdr:from>
    <cdr:to>
      <cdr:x>0.99775</cdr:x>
      <cdr:y>0.871</cdr:y>
    </cdr:to>
    <cdr:sp>
      <cdr:nvSpPr>
        <cdr:cNvPr id="5" name="TextBox 6"/>
        <cdr:cNvSpPr txBox="1">
          <a:spLocks noChangeArrowheads="1"/>
        </cdr:cNvSpPr>
      </cdr:nvSpPr>
      <cdr:spPr>
        <a:xfrm>
          <a:off x="6972300" y="1971675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0.0525</cdr:x>
      <cdr:y>0.64075</cdr:y>
    </cdr:from>
    <cdr:to>
      <cdr:x>0.143</cdr:x>
      <cdr:y>0.72625</cdr:y>
    </cdr:to>
    <cdr:sp>
      <cdr:nvSpPr>
        <cdr:cNvPr id="6" name="TextBox 7"/>
        <cdr:cNvSpPr txBox="1">
          <a:spLocks noChangeArrowheads="1"/>
        </cdr:cNvSpPr>
      </cdr:nvSpPr>
      <cdr:spPr>
        <a:xfrm>
          <a:off x="390525" y="1590675"/>
          <a:ext cx="676275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</cdr:y>
    </cdr:from>
    <cdr:to>
      <cdr:x>1</cdr:x>
      <cdr:y>0.08925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0"/>
          <a:ext cx="1181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0.94975</cdr:x>
      <cdr:y>0.50575</cdr:y>
    </cdr:from>
    <cdr:to>
      <cdr:x>0.9995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7162800" y="1438275"/>
          <a:ext cx="371475" cy="1714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0.94975</cdr:x>
      <cdr:y>0.42325</cdr:y>
    </cdr:from>
    <cdr:to>
      <cdr:x>1</cdr:x>
      <cdr:y>0.50575</cdr:y>
    </cdr:to>
    <cdr:sp>
      <cdr:nvSpPr>
        <cdr:cNvPr id="3" name="TextBox 3"/>
        <cdr:cNvSpPr txBox="1">
          <a:spLocks noChangeArrowheads="1"/>
        </cdr:cNvSpPr>
      </cdr:nvSpPr>
      <cdr:spPr>
        <a:xfrm>
          <a:off x="7162800" y="1200150"/>
          <a:ext cx="381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0.94975</cdr:x>
      <cdr:y>0.56475</cdr:y>
    </cdr:from>
    <cdr:to>
      <cdr:x>1</cdr:x>
      <cdr:y>0.67525</cdr:y>
    </cdr:to>
    <cdr:sp>
      <cdr:nvSpPr>
        <cdr:cNvPr id="4" name="TextBox 5"/>
        <cdr:cNvSpPr txBox="1">
          <a:spLocks noChangeArrowheads="1"/>
        </cdr:cNvSpPr>
      </cdr:nvSpPr>
      <cdr:spPr>
        <a:xfrm>
          <a:off x="7162800" y="1600200"/>
          <a:ext cx="3810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0.94025</cdr:x>
      <cdr:y>0.65075</cdr:y>
    </cdr:from>
    <cdr:to>
      <cdr:x>1</cdr:x>
      <cdr:y>0.74375</cdr:y>
    </cdr:to>
    <cdr:sp>
      <cdr:nvSpPr>
        <cdr:cNvPr id="5" name="TextBox 6"/>
        <cdr:cNvSpPr txBox="1">
          <a:spLocks noChangeArrowheads="1"/>
        </cdr:cNvSpPr>
      </cdr:nvSpPr>
      <cdr:spPr>
        <a:xfrm>
          <a:off x="7086600" y="1847850"/>
          <a:ext cx="447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0.0615</cdr:x>
      <cdr:y>0.5875</cdr:y>
    </cdr:from>
    <cdr:to>
      <cdr:x>0.14175</cdr:x>
      <cdr:y>0.67875</cdr:y>
    </cdr:to>
    <cdr:sp>
      <cdr:nvSpPr>
        <cdr:cNvPr id="6" name="TextBox 7"/>
        <cdr:cNvSpPr txBox="1">
          <a:spLocks noChangeArrowheads="1"/>
        </cdr:cNvSpPr>
      </cdr:nvSpPr>
      <cdr:spPr>
        <a:xfrm>
          <a:off x="457200" y="1666875"/>
          <a:ext cx="6096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0.9285</cdr:x>
      <cdr:y>0.62475</cdr:y>
    </cdr:from>
    <cdr:to>
      <cdr:x>0.9995</cdr:x>
      <cdr:y>0.68775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790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0.9285</cdr:x>
      <cdr:y>0.70175</cdr:y>
    </cdr:from>
    <cdr:to>
      <cdr:x>0.9995</cdr:x>
      <cdr:y>0.76475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20097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平成１8年</a:t>
          </a:r>
        </a:p>
      </cdr:txBody>
    </cdr:sp>
  </cdr:relSizeAnchor>
  <cdr:relSizeAnchor xmlns:cdr="http://schemas.openxmlformats.org/drawingml/2006/chartDrawing">
    <cdr:from>
      <cdr:x>0.905</cdr:x>
      <cdr:y>0.465</cdr:y>
    </cdr:from>
    <cdr:to>
      <cdr:x>0.99875</cdr:x>
      <cdr:y>0.54775</cdr:y>
    </cdr:to>
    <cdr:sp>
      <cdr:nvSpPr>
        <cdr:cNvPr id="4" name="TextBox 4"/>
        <cdr:cNvSpPr txBox="1">
          <a:spLocks noChangeArrowheads="1"/>
        </cdr:cNvSpPr>
      </cdr:nvSpPr>
      <cdr:spPr>
        <a:xfrm>
          <a:off x="6800850" y="1333500"/>
          <a:ext cx="704850" cy="2381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
</a:t>
          </a:r>
        </a:p>
      </cdr:txBody>
    </cdr:sp>
  </cdr:relSizeAnchor>
  <cdr:relSizeAnchor xmlns:cdr="http://schemas.openxmlformats.org/drawingml/2006/chartDrawing">
    <cdr:from>
      <cdr:x>0.92575</cdr:x>
      <cdr:y>0.53975</cdr:y>
    </cdr:from>
    <cdr:to>
      <cdr:x>0.99925</cdr:x>
      <cdr:y>0.60275</cdr:y>
    </cdr:to>
    <cdr:sp>
      <cdr:nvSpPr>
        <cdr:cNvPr id="5" name="TextBox 7"/>
        <cdr:cNvSpPr txBox="1">
          <a:spLocks noChangeArrowheads="1"/>
        </cdr:cNvSpPr>
      </cdr:nvSpPr>
      <cdr:spPr>
        <a:xfrm>
          <a:off x="6953250" y="1552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0.051</cdr:x>
      <cdr:y>0.59975</cdr:y>
    </cdr:from>
    <cdr:to>
      <cdr:x>0.13225</cdr:x>
      <cdr:y>0.6575</cdr:y>
    </cdr:to>
    <cdr:sp>
      <cdr:nvSpPr>
        <cdr:cNvPr id="6" name="TextBox 8"/>
        <cdr:cNvSpPr txBox="1">
          <a:spLocks noChangeArrowheads="1"/>
        </cdr:cNvSpPr>
      </cdr:nvSpPr>
      <cdr:spPr>
        <a:xfrm>
          <a:off x="381000" y="1724025"/>
          <a:ext cx="609600" cy="161925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0.81725</cdr:x>
      <cdr:y>0.01375</cdr:y>
    </cdr:from>
    <cdr:to>
      <cdr:x>0.97375</cdr:x>
      <cdr:y>0.08525</cdr:y>
    </cdr:to>
    <cdr:sp>
      <cdr:nvSpPr>
        <cdr:cNvPr id="7" name="TextBox 9"/>
        <cdr:cNvSpPr txBox="1">
          <a:spLocks noChangeArrowheads="1"/>
        </cdr:cNvSpPr>
      </cdr:nvSpPr>
      <cdr:spPr>
        <a:xfrm>
          <a:off x="6134100" y="3810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0.82325</cdr:x>
      <cdr:y>0</cdr:y>
    </cdr:from>
    <cdr:to>
      <cdr:x>0.9875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200775" y="0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0.99625</cdr:y>
    </cdr:from>
    <cdr:to>
      <cdr:x>1</cdr:x>
      <cdr:y>0.99925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38425"/>
          <a:ext cx="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0.5865</cdr:y>
    </cdr:from>
    <cdr:to>
      <cdr:x>0.999</cdr:x>
      <cdr:y>0.6665</cdr:y>
    </cdr:to>
    <cdr:sp>
      <cdr:nvSpPr>
        <cdr:cNvPr id="7" name="TextBox 8"/>
        <cdr:cNvSpPr txBox="1">
          <a:spLocks noChangeArrowheads="1"/>
        </cdr:cNvSpPr>
      </cdr:nvSpPr>
      <cdr:spPr>
        <a:xfrm>
          <a:off x="6858000" y="1552575"/>
          <a:ext cx="666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0.91675</cdr:x>
      <cdr:y>0.6665</cdr:y>
    </cdr:from>
    <cdr:to>
      <cdr:x>0.9955</cdr:x>
      <cdr:y>0.7335</cdr:y>
    </cdr:to>
    <cdr:sp>
      <cdr:nvSpPr>
        <cdr:cNvPr id="8" name="TextBox 9"/>
        <cdr:cNvSpPr txBox="1">
          <a:spLocks noChangeArrowheads="1"/>
        </cdr:cNvSpPr>
      </cdr:nvSpPr>
      <cdr:spPr>
        <a:xfrm>
          <a:off x="6905625" y="1762125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0.91675</cdr:x>
      <cdr:y>0.7335</cdr:y>
    </cdr:from>
    <cdr:to>
      <cdr:x>0.9955</cdr:x>
      <cdr:y>0.804</cdr:y>
    </cdr:to>
    <cdr:sp>
      <cdr:nvSpPr>
        <cdr:cNvPr id="9" name="TextBox 10"/>
        <cdr:cNvSpPr txBox="1">
          <a:spLocks noChangeArrowheads="1"/>
        </cdr:cNvSpPr>
      </cdr:nvSpPr>
      <cdr:spPr>
        <a:xfrm>
          <a:off x="6905625" y="1943100"/>
          <a:ext cx="590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0.05125</cdr:x>
      <cdr:y>0.508</cdr:y>
    </cdr:from>
    <cdr:to>
      <cdr:x>0.13275</cdr:x>
      <cdr:y>0.5865</cdr:y>
    </cdr:to>
    <cdr:sp>
      <cdr:nvSpPr>
        <cdr:cNvPr id="10" name="TextBox 12"/>
        <cdr:cNvSpPr txBox="1">
          <a:spLocks noChangeArrowheads="1"/>
        </cdr:cNvSpPr>
      </cdr:nvSpPr>
      <cdr:spPr>
        <a:xfrm>
          <a:off x="381000" y="1343025"/>
          <a:ext cx="609600" cy="20955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0.92325</cdr:x>
      <cdr:y>0.508</cdr:y>
    </cdr:from>
    <cdr:to>
      <cdr:x>0.99575</cdr:x>
      <cdr:y>0.56725</cdr:y>
    </cdr:to>
    <cdr:sp>
      <cdr:nvSpPr>
        <cdr:cNvPr id="11" name="TextBox 13"/>
        <cdr:cNvSpPr txBox="1">
          <a:spLocks noChangeArrowheads="1"/>
        </cdr:cNvSpPr>
      </cdr:nvSpPr>
      <cdr:spPr>
        <a:xfrm>
          <a:off x="6953250" y="134302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２,０５８,１６２㎡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平成20年1月所管面積（1～3類）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0.9295</cdr:x>
      <cdr:y>0.63725</cdr:y>
    </cdr:from>
    <cdr:to>
      <cdr:x>0.998</cdr:x>
      <cdr:y>0.702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781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0.93625</cdr:x>
      <cdr:y>0.70425</cdr:y>
    </cdr:from>
    <cdr:to>
      <cdr:x>1</cdr:x>
      <cdr:y>0.769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971675"/>
          <a:ext cx="5143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0.94275</cdr:x>
      <cdr:y>0.77125</cdr:y>
    </cdr:from>
    <cdr:to>
      <cdr:x>1</cdr:x>
      <cdr:y>0.836</cdr:y>
    </cdr:to>
    <cdr:sp>
      <cdr:nvSpPr>
        <cdr:cNvPr id="3" name="TextBox 4"/>
        <cdr:cNvSpPr txBox="1">
          <a:spLocks noChangeArrowheads="1"/>
        </cdr:cNvSpPr>
      </cdr:nvSpPr>
      <cdr:spPr>
        <a:xfrm>
          <a:off x="7058025" y="2152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0.80375</cdr:x>
      <cdr:y>0.00375</cdr:y>
    </cdr:from>
    <cdr:to>
      <cdr:x>1</cdr:x>
      <cdr:y>0.082</cdr:y>
    </cdr:to>
    <cdr:sp>
      <cdr:nvSpPr>
        <cdr:cNvPr id="5" name="TextBox 6"/>
        <cdr:cNvSpPr txBox="1">
          <a:spLocks noChangeArrowheads="1"/>
        </cdr:cNvSpPr>
      </cdr:nvSpPr>
      <cdr:spPr>
        <a:xfrm>
          <a:off x="6019800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0.93625</cdr:x>
      <cdr:y>0.5775</cdr:y>
    </cdr:from>
    <cdr:to>
      <cdr:x>1</cdr:x>
      <cdr:y>0.64225</cdr:y>
    </cdr:to>
    <cdr:sp>
      <cdr:nvSpPr>
        <cdr:cNvPr id="6" name="TextBox 7"/>
        <cdr:cNvSpPr txBox="1">
          <a:spLocks noChangeArrowheads="1"/>
        </cdr:cNvSpPr>
      </cdr:nvSpPr>
      <cdr:spPr>
        <a:xfrm>
          <a:off x="7010400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0.0555</cdr:x>
      <cdr:y>0.8275</cdr:y>
    </cdr:from>
    <cdr:to>
      <cdr:x>0.1405</cdr:x>
      <cdr:y>0.91375</cdr:y>
    </cdr:to>
    <cdr:sp>
      <cdr:nvSpPr>
        <cdr:cNvPr id="7" name="TextBox 8"/>
        <cdr:cNvSpPr txBox="1">
          <a:spLocks noChangeArrowheads="1"/>
        </cdr:cNvSpPr>
      </cdr:nvSpPr>
      <cdr:spPr>
        <a:xfrm>
          <a:off x="409575" y="2314575"/>
          <a:ext cx="638175" cy="2381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0.833</cdr:x>
      <cdr:y>0.0315</cdr:y>
    </cdr:from>
    <cdr:to>
      <cdr:x>0.9915</cdr:x>
      <cdr:y>0.10575</cdr:y>
    </cdr:to>
    <cdr:sp>
      <cdr:nvSpPr>
        <cdr:cNvPr id="8" name="TextBox 11"/>
        <cdr:cNvSpPr txBox="1">
          <a:spLocks noChangeArrowheads="1"/>
        </cdr:cNvSpPr>
      </cdr:nvSpPr>
      <cdr:spPr>
        <a:xfrm>
          <a:off x="6238875" y="85725"/>
          <a:ext cx="1190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0.518</cdr:y>
    </cdr:from>
    <cdr:to>
      <cdr:x>0.9935</cdr:x>
      <cdr:y>0.58425</cdr:y>
    </cdr:to>
    <cdr:sp>
      <cdr:nvSpPr>
        <cdr:cNvPr id="2" name="TextBox 2"/>
        <cdr:cNvSpPr txBox="1">
          <a:spLocks noChangeArrowheads="1"/>
        </cdr:cNvSpPr>
      </cdr:nvSpPr>
      <cdr:spPr>
        <a:xfrm>
          <a:off x="6943725" y="1409700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0.71775</cdr:y>
    </cdr:from>
    <cdr:to>
      <cdr:x>0.991</cdr:x>
      <cdr:y>0.784</cdr:y>
    </cdr:to>
    <cdr:sp>
      <cdr:nvSpPr>
        <cdr:cNvPr id="6" name="TextBox 6"/>
        <cdr:cNvSpPr txBox="1">
          <a:spLocks noChangeArrowheads="1"/>
        </cdr:cNvSpPr>
      </cdr:nvSpPr>
      <cdr:spPr>
        <a:xfrm>
          <a:off x="6943725" y="1952625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0.9175</cdr:x>
      <cdr:y>0.5875</cdr:y>
    </cdr:from>
    <cdr:to>
      <cdr:x>0.994</cdr:x>
      <cdr:y>0.65375</cdr:y>
    </cdr:to>
    <cdr:sp>
      <cdr:nvSpPr>
        <cdr:cNvPr id="7" name="TextBox 9"/>
        <cdr:cNvSpPr txBox="1">
          <a:spLocks noChangeArrowheads="1"/>
        </cdr:cNvSpPr>
      </cdr:nvSpPr>
      <cdr:spPr>
        <a:xfrm>
          <a:off x="6972300" y="160020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0.83475</cdr:x>
      <cdr:y>0.007</cdr:y>
    </cdr:from>
    <cdr:to>
      <cdr:x>1</cdr:x>
      <cdr:y>0.10775</cdr:y>
    </cdr:to>
    <cdr:sp>
      <cdr:nvSpPr>
        <cdr:cNvPr id="8" name="TextBox 10"/>
        <cdr:cNvSpPr txBox="1">
          <a:spLocks noChangeArrowheads="1"/>
        </cdr:cNvSpPr>
      </cdr:nvSpPr>
      <cdr:spPr>
        <a:xfrm>
          <a:off x="6343650" y="19050"/>
          <a:ext cx="1257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</cdr:x>
      <cdr:y>0.646</cdr:y>
    </cdr:from>
    <cdr:to>
      <cdr:x>0.995</cdr:x>
      <cdr:y>0.71525</cdr:y>
    </cdr:to>
    <cdr:sp>
      <cdr:nvSpPr>
        <cdr:cNvPr id="9" name="TextBox 11"/>
        <cdr:cNvSpPr txBox="1">
          <a:spLocks noChangeArrowheads="1"/>
        </cdr:cNvSpPr>
      </cdr:nvSpPr>
      <cdr:spPr>
        <a:xfrm>
          <a:off x="7029450" y="1762125"/>
          <a:ext cx="533400" cy="1905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0.0375</cdr:x>
      <cdr:y>0.788</cdr:y>
    </cdr:from>
    <cdr:to>
      <cdr:x>0.11725</cdr:x>
      <cdr:y>0.86225</cdr:y>
    </cdr:to>
    <cdr:sp>
      <cdr:nvSpPr>
        <cdr:cNvPr id="10" name="TextBox 12"/>
        <cdr:cNvSpPr txBox="1">
          <a:spLocks noChangeArrowheads="1"/>
        </cdr:cNvSpPr>
      </cdr:nvSpPr>
      <cdr:spPr>
        <a:xfrm>
          <a:off x="276225" y="2152650"/>
          <a:ext cx="609600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0.983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46760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0.9915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67000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0.91625</cdr:x>
      <cdr:y>0.4975</cdr:y>
    </cdr:from>
    <cdr:to>
      <cdr:x>0.9995</cdr:x>
      <cdr:y>0.58925</cdr:y>
    </cdr:to>
    <cdr:sp>
      <cdr:nvSpPr>
        <cdr:cNvPr id="8" name="TextBox 9"/>
        <cdr:cNvSpPr txBox="1">
          <a:spLocks noChangeArrowheads="1"/>
        </cdr:cNvSpPr>
      </cdr:nvSpPr>
      <cdr:spPr>
        <a:xfrm>
          <a:off x="6962775" y="1333500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0.92575</cdr:x>
      <cdr:y>0.58925</cdr:y>
    </cdr:from>
    <cdr:to>
      <cdr:x>0.9995</cdr:x>
      <cdr:y>0.681</cdr:y>
    </cdr:to>
    <cdr:sp>
      <cdr:nvSpPr>
        <cdr:cNvPr id="9" name="TextBox 11"/>
        <cdr:cNvSpPr txBox="1">
          <a:spLocks noChangeArrowheads="1"/>
        </cdr:cNvSpPr>
      </cdr:nvSpPr>
      <cdr:spPr>
        <a:xfrm>
          <a:off x="7029450" y="1581150"/>
          <a:ext cx="561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0.92575</cdr:x>
      <cdr:y>0.7425</cdr:y>
    </cdr:from>
    <cdr:to>
      <cdr:x>0.9975</cdr:x>
      <cdr:y>0.80475</cdr:y>
    </cdr:to>
    <cdr:sp>
      <cdr:nvSpPr>
        <cdr:cNvPr id="10" name="TextBox 12"/>
        <cdr:cNvSpPr txBox="1">
          <a:spLocks noChangeArrowheads="1"/>
        </cdr:cNvSpPr>
      </cdr:nvSpPr>
      <cdr:spPr>
        <a:xfrm>
          <a:off x="7029450" y="20002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0.84425</cdr:x>
      <cdr:y>0.011</cdr:y>
    </cdr:from>
    <cdr:to>
      <cdr:x>0.999</cdr:x>
      <cdr:y>0.12075</cdr:y>
    </cdr:to>
    <cdr:sp>
      <cdr:nvSpPr>
        <cdr:cNvPr id="11" name="TextBox 13"/>
        <cdr:cNvSpPr txBox="1">
          <a:spLocks noChangeArrowheads="1"/>
        </cdr:cNvSpPr>
      </cdr:nvSpPr>
      <cdr:spPr>
        <a:xfrm>
          <a:off x="6410325" y="28575"/>
          <a:ext cx="1171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0.92575</cdr:x>
      <cdr:y>0.65675</cdr:y>
    </cdr:from>
    <cdr:to>
      <cdr:x>0.999</cdr:x>
      <cdr:y>0.7425</cdr:y>
    </cdr:to>
    <cdr:sp>
      <cdr:nvSpPr>
        <cdr:cNvPr id="12" name="TextBox 14"/>
        <cdr:cNvSpPr txBox="1">
          <a:spLocks noChangeArrowheads="1"/>
        </cdr:cNvSpPr>
      </cdr:nvSpPr>
      <cdr:spPr>
        <a:xfrm>
          <a:off x="7029450" y="1762125"/>
          <a:ext cx="552450" cy="2286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0.0415</cdr:x>
      <cdr:y>0.63925</cdr:y>
    </cdr:from>
    <cdr:to>
      <cdr:x>0.12675</cdr:x>
      <cdr:y>0.7235</cdr:y>
    </cdr:to>
    <cdr:sp>
      <cdr:nvSpPr>
        <cdr:cNvPr id="13" name="TextBox 15"/>
        <cdr:cNvSpPr txBox="1">
          <a:spLocks noChangeArrowheads="1"/>
        </cdr:cNvSpPr>
      </cdr:nvSpPr>
      <cdr:spPr>
        <a:xfrm>
          <a:off x="314325" y="1714500"/>
          <a:ext cx="64770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0.9985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4320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43200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4320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0.7585</cdr:x>
      <cdr:y>0.999</cdr:y>
    </cdr:from>
    <cdr:to>
      <cdr:x>0.84225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5772150" y="2743200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</cdr:x>
      <cdr:y>0.62075</cdr:y>
    </cdr:from>
    <cdr:to>
      <cdr:x>0.99925</cdr:x>
      <cdr:y>0.69425</cdr:y>
    </cdr:to>
    <cdr:sp>
      <cdr:nvSpPr>
        <cdr:cNvPr id="7" name="TextBox 8"/>
        <cdr:cNvSpPr txBox="1">
          <a:spLocks noChangeArrowheads="1"/>
        </cdr:cNvSpPr>
      </cdr:nvSpPr>
      <cdr:spPr>
        <a:xfrm>
          <a:off x="7181850" y="17049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0.944</cdr:x>
      <cdr:y>0.702</cdr:y>
    </cdr:from>
    <cdr:to>
      <cdr:x>0.9985</cdr:x>
      <cdr:y>0.76</cdr:y>
    </cdr:to>
    <cdr:sp>
      <cdr:nvSpPr>
        <cdr:cNvPr id="8" name="TextBox 10"/>
        <cdr:cNvSpPr txBox="1">
          <a:spLocks noChangeArrowheads="1"/>
        </cdr:cNvSpPr>
      </cdr:nvSpPr>
      <cdr:spPr>
        <a:xfrm>
          <a:off x="7181850" y="1924050"/>
          <a:ext cx="419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0.944</cdr:x>
      <cdr:y>0.83825</cdr:y>
    </cdr:from>
    <cdr:to>
      <cdr:x>0.99925</cdr:x>
      <cdr:y>0.934</cdr:y>
    </cdr:to>
    <cdr:sp>
      <cdr:nvSpPr>
        <cdr:cNvPr id="9" name="TextBox 11"/>
        <cdr:cNvSpPr txBox="1">
          <a:spLocks noChangeArrowheads="1"/>
        </cdr:cNvSpPr>
      </cdr:nvSpPr>
      <cdr:spPr>
        <a:xfrm>
          <a:off x="7181850" y="23050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0.944</cdr:x>
      <cdr:y>0.76375</cdr:y>
    </cdr:from>
    <cdr:to>
      <cdr:x>0.99925</cdr:x>
      <cdr:y>0.842</cdr:y>
    </cdr:to>
    <cdr:sp>
      <cdr:nvSpPr>
        <cdr:cNvPr id="10" name="TextBox 12"/>
        <cdr:cNvSpPr txBox="1">
          <a:spLocks noChangeArrowheads="1"/>
        </cdr:cNvSpPr>
      </cdr:nvSpPr>
      <cdr:spPr>
        <a:xfrm>
          <a:off x="7181850" y="2095500"/>
          <a:ext cx="419100" cy="2190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0.05125</cdr:x>
      <cdr:y>0.796</cdr:y>
    </cdr:from>
    <cdr:to>
      <cdr:x>0.1365</cdr:x>
      <cdr:y>0.88425</cdr:y>
    </cdr:to>
    <cdr:sp>
      <cdr:nvSpPr>
        <cdr:cNvPr id="11" name="TextBox 13"/>
        <cdr:cNvSpPr txBox="1">
          <a:spLocks noChangeArrowheads="1"/>
        </cdr:cNvSpPr>
      </cdr:nvSpPr>
      <cdr:spPr>
        <a:xfrm>
          <a:off x="381000" y="2190750"/>
          <a:ext cx="647700" cy="247650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0.8455</cdr:x>
      <cdr:y>0.043</cdr:y>
    </cdr:from>
    <cdr:to>
      <cdr:x>0.99625</cdr:x>
      <cdr:y>0.114</cdr:y>
    </cdr:to>
    <cdr:sp>
      <cdr:nvSpPr>
        <cdr:cNvPr id="12" name="TextBox 14"/>
        <cdr:cNvSpPr txBox="1">
          <a:spLocks noChangeArrowheads="1"/>
        </cdr:cNvSpPr>
      </cdr:nvSpPr>
      <cdr:spPr>
        <a:xfrm>
          <a:off x="6429375" y="114300"/>
          <a:ext cx="1143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</cdr:x>
      <cdr:y>1</cdr:y>
    </cdr:from>
    <cdr:to>
      <cdr:x>0.816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076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0.8275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238875" y="38100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</cdr:x>
      <cdr:y>0.75325</cdr:y>
    </cdr:from>
    <cdr:to>
      <cdr:x>0.99625</cdr:x>
      <cdr:y>0.836</cdr:y>
    </cdr:to>
    <cdr:sp>
      <cdr:nvSpPr>
        <cdr:cNvPr id="9" name="TextBox 10"/>
        <cdr:cNvSpPr txBox="1">
          <a:spLocks noChangeArrowheads="1"/>
        </cdr:cNvSpPr>
      </cdr:nvSpPr>
      <cdr:spPr>
        <a:xfrm>
          <a:off x="6962775" y="2028825"/>
          <a:ext cx="552450" cy="2190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0.923</cdr:x>
      <cdr:y>0.527</cdr:y>
    </cdr:from>
    <cdr:to>
      <cdr:x>0.9955</cdr:x>
      <cdr:y>0.602</cdr:y>
    </cdr:to>
    <cdr:sp>
      <cdr:nvSpPr>
        <cdr:cNvPr id="10" name="TextBox 11"/>
        <cdr:cNvSpPr txBox="1">
          <a:spLocks noChangeArrowheads="1"/>
        </cdr:cNvSpPr>
      </cdr:nvSpPr>
      <cdr:spPr>
        <a:xfrm>
          <a:off x="6962775" y="1419225"/>
          <a:ext cx="542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0.923</cdr:x>
      <cdr:y>0.6005</cdr:y>
    </cdr:from>
    <cdr:to>
      <cdr:x>0.9975</cdr:x>
      <cdr:y>0.669</cdr:y>
    </cdr:to>
    <cdr:sp>
      <cdr:nvSpPr>
        <cdr:cNvPr id="11" name="TextBox 12"/>
        <cdr:cNvSpPr txBox="1">
          <a:spLocks noChangeArrowheads="1"/>
        </cdr:cNvSpPr>
      </cdr:nvSpPr>
      <cdr:spPr>
        <a:xfrm>
          <a:off x="6962775" y="160972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0.9315</cdr:x>
      <cdr:y>0.669</cdr:y>
    </cdr:from>
    <cdr:to>
      <cdr:x>0.99975</cdr:x>
      <cdr:y>0.75175</cdr:y>
    </cdr:to>
    <cdr:sp>
      <cdr:nvSpPr>
        <cdr:cNvPr id="12" name="TextBox 14"/>
        <cdr:cNvSpPr txBox="1">
          <a:spLocks noChangeArrowheads="1"/>
        </cdr:cNvSpPr>
      </cdr:nvSpPr>
      <cdr:spPr>
        <a:xfrm>
          <a:off x="7019925" y="180022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0.04575</cdr:x>
      <cdr:y>0.78175</cdr:y>
    </cdr:from>
    <cdr:to>
      <cdr:x>0.1245</cdr:x>
      <cdr:y>0.8645</cdr:y>
    </cdr:to>
    <cdr:sp>
      <cdr:nvSpPr>
        <cdr:cNvPr id="13" name="TextBox 15"/>
        <cdr:cNvSpPr txBox="1">
          <a:spLocks noChangeArrowheads="1"/>
        </cdr:cNvSpPr>
      </cdr:nvSpPr>
      <cdr:spPr>
        <a:xfrm>
          <a:off x="342900" y="2105025"/>
          <a:ext cx="590550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0.0075</cdr:y>
    </cdr:from>
    <cdr:to>
      <cdr:x>1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1</cdr:y>
    </cdr:from>
    <cdr:to>
      <cdr:x>0.827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14362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0.827</cdr:x>
      <cdr:y>0.0075</cdr:y>
    </cdr:from>
    <cdr:to>
      <cdr:x>1</cdr:x>
      <cdr:y>0.088</cdr:y>
    </cdr:to>
    <cdr:sp>
      <cdr:nvSpPr>
        <cdr:cNvPr id="8" name="TextBox 8"/>
        <cdr:cNvSpPr txBox="1">
          <a:spLocks noChangeArrowheads="1"/>
        </cdr:cNvSpPr>
      </cdr:nvSpPr>
      <cdr:spPr>
        <a:xfrm>
          <a:off x="6219825" y="19050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0.94175</cdr:x>
      <cdr:y>0.83325</cdr:y>
    </cdr:from>
    <cdr:to>
      <cdr:x>1</cdr:x>
      <cdr:y>0.9125</cdr:y>
    </cdr:to>
    <cdr:sp>
      <cdr:nvSpPr>
        <cdr:cNvPr id="9" name="TextBox 9"/>
        <cdr:cNvSpPr txBox="1">
          <a:spLocks noChangeArrowheads="1"/>
        </cdr:cNvSpPr>
      </cdr:nvSpPr>
      <cdr:spPr>
        <a:xfrm>
          <a:off x="7077075" y="2228850"/>
          <a:ext cx="438150" cy="209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0.94175</cdr:x>
      <cdr:y>0.56975</cdr:y>
    </cdr:from>
    <cdr:to>
      <cdr:x>1</cdr:x>
      <cdr:y>0.6735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77075" y="1524000"/>
          <a:ext cx="438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0.92975</cdr:x>
      <cdr:y>0.67275</cdr:y>
    </cdr:from>
    <cdr:to>
      <cdr:x>1</cdr:x>
      <cdr:y>0.7575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91350" y="1800225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0.92975</cdr:x>
      <cdr:y>0.7575</cdr:y>
    </cdr:from>
    <cdr:to>
      <cdr:x>1</cdr:x>
      <cdr:y>0.859</cdr:y>
    </cdr:to>
    <cdr:sp>
      <cdr:nvSpPr>
        <cdr:cNvPr id="12" name="TextBox 13"/>
        <cdr:cNvSpPr txBox="1">
          <a:spLocks noChangeArrowheads="1"/>
        </cdr:cNvSpPr>
      </cdr:nvSpPr>
      <cdr:spPr>
        <a:xfrm>
          <a:off x="6991350" y="2028825"/>
          <a:ext cx="5238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0.045</cdr:x>
      <cdr:y>0.773</cdr:y>
    </cdr:from>
    <cdr:to>
      <cdr:x>0.12425</cdr:x>
      <cdr:y>0.859</cdr:y>
    </cdr:to>
    <cdr:sp>
      <cdr:nvSpPr>
        <cdr:cNvPr id="13" name="TextBox 14"/>
        <cdr:cNvSpPr txBox="1">
          <a:spLocks noChangeArrowheads="1"/>
        </cdr:cNvSpPr>
      </cdr:nvSpPr>
      <cdr:spPr>
        <a:xfrm>
          <a:off x="333375" y="2066925"/>
          <a:ext cx="60007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0.99975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0.76575</cdr:x>
      <cdr:y>0.99975</cdr:y>
    </cdr:from>
    <cdr:to>
      <cdr:x>0.8415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5762625" y="2781300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0.04925</cdr:y>
    </cdr:from>
    <cdr:to>
      <cdr:x>0.99625</cdr:x>
      <cdr:y>0.1195</cdr:y>
    </cdr:to>
    <cdr:sp>
      <cdr:nvSpPr>
        <cdr:cNvPr id="7" name="TextBox 8"/>
        <cdr:cNvSpPr txBox="1">
          <a:spLocks noChangeArrowheads="1"/>
        </cdr:cNvSpPr>
      </cdr:nvSpPr>
      <cdr:spPr>
        <a:xfrm>
          <a:off x="6524625" y="133350"/>
          <a:ext cx="971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0.943</cdr:x>
      <cdr:y>0.599</cdr:y>
    </cdr:from>
    <cdr:to>
      <cdr:x>0.998</cdr:x>
      <cdr:y>0.6655</cdr:y>
    </cdr:to>
    <cdr:sp>
      <cdr:nvSpPr>
        <cdr:cNvPr id="8" name="TextBox 9"/>
        <cdr:cNvSpPr txBox="1">
          <a:spLocks noChangeArrowheads="1"/>
        </cdr:cNvSpPr>
      </cdr:nvSpPr>
      <cdr:spPr>
        <a:xfrm>
          <a:off x="7096125" y="166687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0.943</cdr:x>
      <cdr:y>0.6655</cdr:y>
    </cdr:from>
    <cdr:to>
      <cdr:x>0.999</cdr:x>
      <cdr:y>0.7505</cdr:y>
    </cdr:to>
    <cdr:sp>
      <cdr:nvSpPr>
        <cdr:cNvPr id="9" name="TextBox 10"/>
        <cdr:cNvSpPr txBox="1">
          <a:spLocks noChangeArrowheads="1"/>
        </cdr:cNvSpPr>
      </cdr:nvSpPr>
      <cdr:spPr>
        <a:xfrm>
          <a:off x="7096125" y="1847850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0.943</cdr:x>
      <cdr:y>0.7505</cdr:y>
    </cdr:from>
    <cdr:to>
      <cdr:x>0.999</cdr:x>
      <cdr:y>0.863</cdr:y>
    </cdr:to>
    <cdr:sp>
      <cdr:nvSpPr>
        <cdr:cNvPr id="10" name="TextBox 11"/>
        <cdr:cNvSpPr txBox="1">
          <a:spLocks noChangeArrowheads="1"/>
        </cdr:cNvSpPr>
      </cdr:nvSpPr>
      <cdr:spPr>
        <a:xfrm>
          <a:off x="7096125" y="2085975"/>
          <a:ext cx="419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0.943</cdr:x>
      <cdr:y>0.837</cdr:y>
    </cdr:from>
    <cdr:to>
      <cdr:x>0.999</cdr:x>
      <cdr:y>0.92125</cdr:y>
    </cdr:to>
    <cdr:sp>
      <cdr:nvSpPr>
        <cdr:cNvPr id="11" name="TextBox 13"/>
        <cdr:cNvSpPr txBox="1">
          <a:spLocks noChangeArrowheads="1"/>
        </cdr:cNvSpPr>
      </cdr:nvSpPr>
      <cdr:spPr>
        <a:xfrm>
          <a:off x="7096125" y="2333625"/>
          <a:ext cx="419100" cy="2381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0.04775</cdr:x>
      <cdr:y>0.863</cdr:y>
    </cdr:from>
    <cdr:to>
      <cdr:x>0.141</cdr:x>
      <cdr:y>0.94875</cdr:y>
    </cdr:to>
    <cdr:sp>
      <cdr:nvSpPr>
        <cdr:cNvPr id="12" name="TextBox 14"/>
        <cdr:cNvSpPr txBox="1">
          <a:spLocks noChangeArrowheads="1"/>
        </cdr:cNvSpPr>
      </cdr:nvSpPr>
      <cdr:spPr>
        <a:xfrm>
          <a:off x="352425" y="2400300"/>
          <a:ext cx="70485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0.99675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05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0.76875</cdr:x>
      <cdr:y>0.99925</cdr:y>
    </cdr:from>
    <cdr:to>
      <cdr:x>0.84125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5848350" y="27051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05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0.8365</cdr:x>
      <cdr:y>0</cdr:y>
    </cdr:from>
    <cdr:to>
      <cdr:x>0.99975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362700" y="0"/>
          <a:ext cx="1238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0.92025</cdr:x>
      <cdr:y>0.53875</cdr:y>
    </cdr:from>
    <cdr:to>
      <cdr:x>0.99025</cdr:x>
      <cdr:y>0.60825</cdr:y>
    </cdr:to>
    <cdr:sp>
      <cdr:nvSpPr>
        <cdr:cNvPr id="9" name="TextBox 10"/>
        <cdr:cNvSpPr txBox="1">
          <a:spLocks noChangeArrowheads="1"/>
        </cdr:cNvSpPr>
      </cdr:nvSpPr>
      <cdr:spPr>
        <a:xfrm>
          <a:off x="7000875" y="1457325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0.92675</cdr:x>
      <cdr:y>0.609</cdr:y>
    </cdr:from>
    <cdr:to>
      <cdr:x>0.99875</cdr:x>
      <cdr:y>0.697</cdr:y>
    </cdr:to>
    <cdr:sp>
      <cdr:nvSpPr>
        <cdr:cNvPr id="10" name="TextBox 11"/>
        <cdr:cNvSpPr txBox="1">
          <a:spLocks noChangeArrowheads="1"/>
        </cdr:cNvSpPr>
      </cdr:nvSpPr>
      <cdr:spPr>
        <a:xfrm>
          <a:off x="7048500" y="1647825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0.92025</cdr:x>
      <cdr:y>0.67775</cdr:y>
    </cdr:from>
    <cdr:to>
      <cdr:x>0.99175</cdr:x>
      <cdr:y>0.74625</cdr:y>
    </cdr:to>
    <cdr:sp>
      <cdr:nvSpPr>
        <cdr:cNvPr id="11" name="TextBox 12"/>
        <cdr:cNvSpPr txBox="1">
          <a:spLocks noChangeArrowheads="1"/>
        </cdr:cNvSpPr>
      </cdr:nvSpPr>
      <cdr:spPr>
        <a:xfrm>
          <a:off x="7000875" y="1838325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0.92025</cdr:x>
      <cdr:y>0.457</cdr:y>
    </cdr:from>
    <cdr:to>
      <cdr:x>0.99875</cdr:x>
      <cdr:y>0.5395</cdr:y>
    </cdr:to>
    <cdr:sp>
      <cdr:nvSpPr>
        <cdr:cNvPr id="12" name="TextBox 14"/>
        <cdr:cNvSpPr txBox="1">
          <a:spLocks noChangeArrowheads="1"/>
        </cdr:cNvSpPr>
      </cdr:nvSpPr>
      <cdr:spPr>
        <a:xfrm>
          <a:off x="7000875" y="1238250"/>
          <a:ext cx="600075" cy="2286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0.037</cdr:x>
      <cdr:y>0.63475</cdr:y>
    </cdr:from>
    <cdr:to>
      <cdr:x>0.11525</cdr:x>
      <cdr:y>0.7165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" y="1714500"/>
          <a:ext cx="600075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0.9935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051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0.77925</cdr:x>
      <cdr:y>0.99925</cdr:y>
    </cdr:from>
    <cdr:to>
      <cdr:x>0.852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591502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0.58575</cdr:y>
    </cdr:from>
    <cdr:to>
      <cdr:x>1</cdr:x>
      <cdr:y>0.66225</cdr:y>
    </cdr:to>
    <cdr:sp>
      <cdr:nvSpPr>
        <cdr:cNvPr id="8" name="TextBox 10"/>
        <cdr:cNvSpPr txBox="1">
          <a:spLocks noChangeArrowheads="1"/>
        </cdr:cNvSpPr>
      </cdr:nvSpPr>
      <cdr:spPr>
        <a:xfrm>
          <a:off x="7058025" y="1590675"/>
          <a:ext cx="523875" cy="209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0.92975</cdr:x>
      <cdr:y>0.4465</cdr:y>
    </cdr:from>
    <cdr:to>
      <cdr:x>0.9985</cdr:x>
      <cdr:y>0.5045</cdr:y>
    </cdr:to>
    <cdr:sp>
      <cdr:nvSpPr>
        <cdr:cNvPr id="9" name="TextBox 15"/>
        <cdr:cNvSpPr txBox="1">
          <a:spLocks noChangeArrowheads="1"/>
        </cdr:cNvSpPr>
      </cdr:nvSpPr>
      <cdr:spPr>
        <a:xfrm>
          <a:off x="7058025" y="1209675"/>
          <a:ext cx="523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0.93725</cdr:x>
      <cdr:y>0.5045</cdr:y>
    </cdr:from>
    <cdr:to>
      <cdr:x>0.9985</cdr:x>
      <cdr:y>0.59175</cdr:y>
    </cdr:to>
    <cdr:sp>
      <cdr:nvSpPr>
        <cdr:cNvPr id="10" name="TextBox 17"/>
        <cdr:cNvSpPr txBox="1">
          <a:spLocks noChangeArrowheads="1"/>
        </cdr:cNvSpPr>
      </cdr:nvSpPr>
      <cdr:spPr>
        <a:xfrm>
          <a:off x="7105650" y="1371600"/>
          <a:ext cx="466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0.9305</cdr:x>
      <cdr:y>0.63925</cdr:y>
    </cdr:from>
    <cdr:to>
      <cdr:x>0.9995</cdr:x>
      <cdr:y>0.71425</cdr:y>
    </cdr:to>
    <cdr:sp>
      <cdr:nvSpPr>
        <cdr:cNvPr id="11" name="TextBox 18"/>
        <cdr:cNvSpPr txBox="1">
          <a:spLocks noChangeArrowheads="1"/>
        </cdr:cNvSpPr>
      </cdr:nvSpPr>
      <cdr:spPr>
        <a:xfrm>
          <a:off x="7058025" y="17335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0.835</cdr:x>
      <cdr:y>0.01775</cdr:y>
    </cdr:from>
    <cdr:to>
      <cdr:x>0.9985</cdr:x>
      <cdr:y>0.098</cdr:y>
    </cdr:to>
    <cdr:sp>
      <cdr:nvSpPr>
        <cdr:cNvPr id="12" name="TextBox 19"/>
        <cdr:cNvSpPr txBox="1">
          <a:spLocks noChangeArrowheads="1"/>
        </cdr:cNvSpPr>
      </cdr:nvSpPr>
      <cdr:spPr>
        <a:xfrm>
          <a:off x="6334125" y="47625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0.041</cdr:x>
      <cdr:y>0.58025</cdr:y>
    </cdr:from>
    <cdr:to>
      <cdr:x>0.1195</cdr:x>
      <cdr:y>0.663</cdr:y>
    </cdr:to>
    <cdr:sp>
      <cdr:nvSpPr>
        <cdr:cNvPr id="13" name="TextBox 20"/>
        <cdr:cNvSpPr txBox="1">
          <a:spLocks noChangeArrowheads="1"/>
        </cdr:cNvSpPr>
      </cdr:nvSpPr>
      <cdr:spPr>
        <a:xfrm>
          <a:off x="304800" y="1571625"/>
          <a:ext cx="60007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0.99625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81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0.99075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7177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0.795</cdr:x>
      <cdr:y>0.99075</cdr:y>
    </cdr:from>
    <cdr:to>
      <cdr:x>0.805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048375" y="27717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0.46075</cdr:y>
    </cdr:from>
    <cdr:to>
      <cdr:x>1</cdr:x>
      <cdr:y>0.5255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1285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0.93425</cdr:y>
    </cdr:from>
    <cdr:to>
      <cdr:x>1</cdr:x>
      <cdr:y>0.999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0.939</cdr:x>
      <cdr:y>0.301</cdr:y>
    </cdr:from>
    <cdr:to>
      <cdr:x>1</cdr:x>
      <cdr:y>0.37475</cdr:y>
    </cdr:to>
    <cdr:sp>
      <cdr:nvSpPr>
        <cdr:cNvPr id="8" name="TextBox 11"/>
        <cdr:cNvSpPr txBox="1">
          <a:spLocks noChangeArrowheads="1"/>
        </cdr:cNvSpPr>
      </cdr:nvSpPr>
      <cdr:spPr>
        <a:xfrm>
          <a:off x="7143750" y="838200"/>
          <a:ext cx="466725" cy="209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</cdr:x>
      <cdr:y>0.23625</cdr:y>
    </cdr:from>
    <cdr:to>
      <cdr:x>1</cdr:x>
      <cdr:y>0.301</cdr:y>
    </cdr:to>
    <cdr:sp>
      <cdr:nvSpPr>
        <cdr:cNvPr id="9" name="TextBox 15"/>
        <cdr:cNvSpPr txBox="1">
          <a:spLocks noChangeArrowheads="1"/>
        </cdr:cNvSpPr>
      </cdr:nvSpPr>
      <cdr:spPr>
        <a:xfrm>
          <a:off x="7153275" y="657225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</cdr:x>
      <cdr:y>0.395</cdr:y>
    </cdr:from>
    <cdr:to>
      <cdr:x>1</cdr:x>
      <cdr:y>0.4615</cdr:y>
    </cdr:to>
    <cdr:sp>
      <cdr:nvSpPr>
        <cdr:cNvPr id="10" name="TextBox 16"/>
        <cdr:cNvSpPr txBox="1">
          <a:spLocks noChangeArrowheads="1"/>
        </cdr:cNvSpPr>
      </cdr:nvSpPr>
      <cdr:spPr>
        <a:xfrm>
          <a:off x="7153275" y="1104900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0.9295</cdr:x>
      <cdr:y>0.52875</cdr:y>
    </cdr:from>
    <cdr:to>
      <cdr:x>1</cdr:x>
      <cdr:y>0.58325</cdr:y>
    </cdr:to>
    <cdr:sp>
      <cdr:nvSpPr>
        <cdr:cNvPr id="11" name="TextBox 18"/>
        <cdr:cNvSpPr txBox="1">
          <a:spLocks noChangeArrowheads="1"/>
        </cdr:cNvSpPr>
      </cdr:nvSpPr>
      <cdr:spPr>
        <a:xfrm>
          <a:off x="7067550" y="147637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0.85125</cdr:x>
      <cdr:y>0</cdr:y>
    </cdr:from>
    <cdr:to>
      <cdr:x>0.99975</cdr:x>
      <cdr:y>0.077</cdr:y>
    </cdr:to>
    <cdr:sp>
      <cdr:nvSpPr>
        <cdr:cNvPr id="12" name="TextBox 19"/>
        <cdr:cNvSpPr txBox="1">
          <a:spLocks noChangeArrowheads="1"/>
        </cdr:cNvSpPr>
      </cdr:nvSpPr>
      <cdr:spPr>
        <a:xfrm>
          <a:off x="6477000" y="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0.0525</cdr:x>
      <cdr:y>0.64475</cdr:y>
    </cdr:from>
    <cdr:to>
      <cdr:x>0.145</cdr:x>
      <cdr:y>0.73075</cdr:y>
    </cdr:to>
    <cdr:sp>
      <cdr:nvSpPr>
        <cdr:cNvPr id="13" name="TextBox 20"/>
        <cdr:cNvSpPr txBox="1">
          <a:spLocks noChangeArrowheads="1"/>
        </cdr:cNvSpPr>
      </cdr:nvSpPr>
      <cdr:spPr>
        <a:xfrm>
          <a:off x="390525" y="1800225"/>
          <a:ext cx="70485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0.8135</cdr:x>
      <cdr:y>0.2195</cdr:y>
    </cdr:from>
    <cdr:to>
      <cdr:x>0.8235</cdr:x>
      <cdr:y>0.28425</cdr:y>
    </cdr:to>
    <cdr:sp>
      <cdr:nvSpPr>
        <cdr:cNvPr id="3" name="TextBox 3"/>
        <cdr:cNvSpPr txBox="1">
          <a:spLocks noChangeArrowheads="1"/>
        </cdr:cNvSpPr>
      </cdr:nvSpPr>
      <cdr:spPr>
        <a:xfrm>
          <a:off x="6143625" y="6096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0.65675</cdr:y>
    </cdr:from>
    <cdr:to>
      <cdr:x>1</cdr:x>
      <cdr:y>0.718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18383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0.91425</cdr:y>
    </cdr:from>
    <cdr:to>
      <cdr:x>1</cdr:x>
      <cdr:y>0.979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5527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0.00325</cdr:y>
    </cdr:from>
    <cdr:to>
      <cdr:x>0.99975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315075" y="0"/>
          <a:ext cx="1228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0.4565</cdr:y>
    </cdr:from>
    <cdr:to>
      <cdr:x>0.99975</cdr:x>
      <cdr:y>0.529</cdr:y>
    </cdr:to>
    <cdr:sp>
      <cdr:nvSpPr>
        <cdr:cNvPr id="9" name="TextBox 9"/>
        <cdr:cNvSpPr txBox="1">
          <a:spLocks noChangeArrowheads="1"/>
        </cdr:cNvSpPr>
      </cdr:nvSpPr>
      <cdr:spPr>
        <a:xfrm>
          <a:off x="7029450" y="1276350"/>
          <a:ext cx="514350" cy="200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0.9315</cdr:x>
      <cdr:y>0.394</cdr:y>
    </cdr:from>
    <cdr:to>
      <cdr:x>0.99975</cdr:x>
      <cdr:y>0.4565</cdr:y>
    </cdr:to>
    <cdr:sp>
      <cdr:nvSpPr>
        <cdr:cNvPr id="10" name="TextBox 10"/>
        <cdr:cNvSpPr txBox="1">
          <a:spLocks noChangeArrowheads="1"/>
        </cdr:cNvSpPr>
      </cdr:nvSpPr>
      <cdr:spPr>
        <a:xfrm>
          <a:off x="7029450" y="109537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0.9315</cdr:x>
      <cdr:y>0.528</cdr:y>
    </cdr:from>
    <cdr:to>
      <cdr:x>0.99975</cdr:x>
      <cdr:y>0.6285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29450" y="14763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0.9315</cdr:x>
      <cdr:y>0.60375</cdr:y>
    </cdr:from>
    <cdr:to>
      <cdr:x>0.99975</cdr:x>
      <cdr:y>0.705</cdr:y>
    </cdr:to>
    <cdr:sp>
      <cdr:nvSpPr>
        <cdr:cNvPr id="12" name="TextBox 12"/>
        <cdr:cNvSpPr txBox="1">
          <a:spLocks noChangeArrowheads="1"/>
        </cdr:cNvSpPr>
      </cdr:nvSpPr>
      <cdr:spPr>
        <a:xfrm>
          <a:off x="7029450" y="168592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0.041</cdr:x>
      <cdr:y>0.50075</cdr:y>
    </cdr:from>
    <cdr:to>
      <cdr:x>0.13275</cdr:x>
      <cdr:y>0.58125</cdr:y>
    </cdr:to>
    <cdr:sp>
      <cdr:nvSpPr>
        <cdr:cNvPr id="13" name="TextBox 14"/>
        <cdr:cNvSpPr txBox="1">
          <a:spLocks noChangeArrowheads="1"/>
        </cdr:cNvSpPr>
      </cdr:nvSpPr>
      <cdr:spPr>
        <a:xfrm>
          <a:off x="304800" y="1400175"/>
          <a:ext cx="69532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1</cdr:y>
    </cdr:from>
    <cdr:to>
      <cdr:x>0.82525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153150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0.8265</cdr:x>
      <cdr:y>0.01425</cdr:y>
    </cdr:from>
    <cdr:to>
      <cdr:x>0.99775</cdr:x>
      <cdr:y>0.0945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8575"/>
          <a:ext cx="1295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
</a:t>
          </a:r>
        </a:p>
      </cdr:txBody>
    </cdr:sp>
  </cdr:relSizeAnchor>
  <cdr:relSizeAnchor xmlns:cdr="http://schemas.openxmlformats.org/drawingml/2006/chartDrawing">
    <cdr:from>
      <cdr:x>0.92775</cdr:x>
      <cdr:y>0.49175</cdr:y>
    </cdr:from>
    <cdr:to>
      <cdr:x>0.99625</cdr:x>
      <cdr:y>0.5545</cdr:y>
    </cdr:to>
    <cdr:sp>
      <cdr:nvSpPr>
        <cdr:cNvPr id="8" name="TextBox 8"/>
        <cdr:cNvSpPr txBox="1">
          <a:spLocks noChangeArrowheads="1"/>
        </cdr:cNvSpPr>
      </cdr:nvSpPr>
      <cdr:spPr>
        <a:xfrm>
          <a:off x="7000875" y="1304925"/>
          <a:ext cx="514350" cy="1714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0.92775</cdr:x>
      <cdr:y>0.55525</cdr:y>
    </cdr:from>
    <cdr:to>
      <cdr:x>0.9965</cdr:x>
      <cdr:y>0.64325</cdr:y>
    </cdr:to>
    <cdr:sp>
      <cdr:nvSpPr>
        <cdr:cNvPr id="9" name="TextBox 9"/>
        <cdr:cNvSpPr txBox="1">
          <a:spLocks noChangeArrowheads="1"/>
        </cdr:cNvSpPr>
      </cdr:nvSpPr>
      <cdr:spPr>
        <a:xfrm>
          <a:off x="7000875" y="1466850"/>
          <a:ext cx="523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0.908</cdr:x>
      <cdr:y>0.64175</cdr:y>
    </cdr:from>
    <cdr:to>
      <cdr:x>0.99925</cdr:x>
      <cdr:y>0.74775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58000" y="1704975"/>
          <a:ext cx="6858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0.9145</cdr:x>
      <cdr:y>0.7225</cdr:y>
    </cdr:from>
    <cdr:to>
      <cdr:x>0.9995</cdr:x>
      <cdr:y>0.81525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05625" y="1914525"/>
          <a:ext cx="638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0.05225</cdr:x>
      <cdr:y>0.55675</cdr:y>
    </cdr:from>
    <cdr:to>
      <cdr:x>0.13</cdr:x>
      <cdr:y>0.64175</cdr:y>
    </cdr:to>
    <cdr:sp>
      <cdr:nvSpPr>
        <cdr:cNvPr id="12" name="TextBox 13"/>
        <cdr:cNvSpPr txBox="1">
          <a:spLocks noChangeArrowheads="1"/>
        </cdr:cNvSpPr>
      </cdr:nvSpPr>
      <cdr:spPr>
        <a:xfrm>
          <a:off x="390525" y="1476375"/>
          <a:ext cx="59055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0.99275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0.497</cdr:y>
    </cdr:from>
    <cdr:to>
      <cdr:x>0.7995</cdr:x>
      <cdr:y>0.56125</cdr:y>
    </cdr:to>
    <cdr:sp>
      <cdr:nvSpPr>
        <cdr:cNvPr id="3" name="TextBox 3"/>
        <cdr:cNvSpPr txBox="1">
          <a:spLocks noChangeArrowheads="1"/>
        </cdr:cNvSpPr>
      </cdr:nvSpPr>
      <cdr:spPr>
        <a:xfrm>
          <a:off x="5962650" y="14001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0.54675</cdr:y>
    </cdr:from>
    <cdr:to>
      <cdr:x>1</cdr:x>
      <cdr:y>0.611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1533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0.882</cdr:y>
    </cdr:from>
    <cdr:to>
      <cdr:x>1</cdr:x>
      <cdr:y>0.94625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4860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0.30925</cdr:y>
    </cdr:from>
    <cdr:to>
      <cdr:x>1</cdr:x>
      <cdr:y>0.3975</cdr:y>
    </cdr:to>
    <cdr:sp>
      <cdr:nvSpPr>
        <cdr:cNvPr id="7" name="TextBox 7"/>
        <cdr:cNvSpPr txBox="1">
          <a:spLocks noChangeArrowheads="1"/>
        </cdr:cNvSpPr>
      </cdr:nvSpPr>
      <cdr:spPr>
        <a:xfrm>
          <a:off x="7153275" y="866775"/>
          <a:ext cx="409575" cy="247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0.838</cdr:x>
      <cdr:y>0</cdr:y>
    </cdr:from>
    <cdr:to>
      <cdr:x>1</cdr:x>
      <cdr:y>0.07675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0.93275</cdr:x>
      <cdr:y>0.2425</cdr:y>
    </cdr:from>
    <cdr:to>
      <cdr:x>0.99825</cdr:x>
      <cdr:y>0.31275</cdr:y>
    </cdr:to>
    <cdr:sp>
      <cdr:nvSpPr>
        <cdr:cNvPr id="9" name="TextBox 9"/>
        <cdr:cNvSpPr txBox="1">
          <a:spLocks noChangeArrowheads="1"/>
        </cdr:cNvSpPr>
      </cdr:nvSpPr>
      <cdr:spPr>
        <a:xfrm>
          <a:off x="7048500" y="676275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0.93275</cdr:x>
      <cdr:y>0.36075</cdr:y>
    </cdr:from>
    <cdr:to>
      <cdr:x>1</cdr:x>
      <cdr:y>0.498</cdr:y>
    </cdr:to>
    <cdr:sp>
      <cdr:nvSpPr>
        <cdr:cNvPr id="10" name="TextBox 10"/>
        <cdr:cNvSpPr txBox="1">
          <a:spLocks noChangeArrowheads="1"/>
        </cdr:cNvSpPr>
      </cdr:nvSpPr>
      <cdr:spPr>
        <a:xfrm>
          <a:off x="7048500" y="1009650"/>
          <a:ext cx="504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0.93275</cdr:x>
      <cdr:y>0.4455</cdr:y>
    </cdr:from>
    <cdr:to>
      <cdr:x>0.999</cdr:x>
      <cdr:y>0.528</cdr:y>
    </cdr:to>
    <cdr:sp>
      <cdr:nvSpPr>
        <cdr:cNvPr id="11" name="TextBox 11"/>
        <cdr:cNvSpPr txBox="1">
          <a:spLocks noChangeArrowheads="1"/>
        </cdr:cNvSpPr>
      </cdr:nvSpPr>
      <cdr:spPr>
        <a:xfrm>
          <a:off x="7048500" y="1247775"/>
          <a:ext cx="504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0.043</cdr:x>
      <cdr:y>0.3975</cdr:y>
    </cdr:from>
    <cdr:to>
      <cdr:x>0.133</cdr:x>
      <cdr:y>0.47225</cdr:y>
    </cdr:to>
    <cdr:sp>
      <cdr:nvSpPr>
        <cdr:cNvPr id="12" name="TextBox 13"/>
        <cdr:cNvSpPr txBox="1">
          <a:spLocks noChangeArrowheads="1"/>
        </cdr:cNvSpPr>
      </cdr:nvSpPr>
      <cdr:spPr>
        <a:xfrm>
          <a:off x="323850" y="1114425"/>
          <a:ext cx="676275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0.007</cdr:y>
    </cdr:from>
    <cdr:to>
      <cdr:x>0.9985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029325" y="19050"/>
          <a:ext cx="1438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0.91125</cdr:x>
      <cdr:y>0.43975</cdr:y>
    </cdr:from>
    <cdr:to>
      <cdr:x>0.98225</cdr:x>
      <cdr:y>0.5125</cdr:y>
    </cdr:to>
    <cdr:sp>
      <cdr:nvSpPr>
        <cdr:cNvPr id="2" name="TextBox 4"/>
        <cdr:cNvSpPr txBox="1">
          <a:spLocks noChangeArrowheads="1"/>
        </cdr:cNvSpPr>
      </cdr:nvSpPr>
      <cdr:spPr>
        <a:xfrm>
          <a:off x="6810375" y="1247775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0.91125</cdr:x>
      <cdr:y>0.5535</cdr:y>
    </cdr:from>
    <cdr:to>
      <cdr:x>0.99875</cdr:x>
      <cdr:y>0.6255</cdr:y>
    </cdr:to>
    <cdr:sp>
      <cdr:nvSpPr>
        <cdr:cNvPr id="3" name="TextBox 5"/>
        <cdr:cNvSpPr txBox="1">
          <a:spLocks noChangeArrowheads="1"/>
        </cdr:cNvSpPr>
      </cdr:nvSpPr>
      <cdr:spPr>
        <a:xfrm>
          <a:off x="6810375" y="1581150"/>
          <a:ext cx="657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0.91775</cdr:x>
      <cdr:y>0.6085</cdr:y>
    </cdr:from>
    <cdr:to>
      <cdr:x>0.98975</cdr:x>
      <cdr:y>0.66975</cdr:y>
    </cdr:to>
    <cdr:sp>
      <cdr:nvSpPr>
        <cdr:cNvPr id="4" name="TextBox 7"/>
        <cdr:cNvSpPr txBox="1">
          <a:spLocks noChangeArrowheads="1"/>
        </cdr:cNvSpPr>
      </cdr:nvSpPr>
      <cdr:spPr>
        <a:xfrm>
          <a:off x="6858000" y="17335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0.91125</cdr:x>
      <cdr:y>0.4945</cdr:y>
    </cdr:from>
    <cdr:to>
      <cdr:x>0.98975</cdr:x>
      <cdr:y>0.5535</cdr:y>
    </cdr:to>
    <cdr:sp>
      <cdr:nvSpPr>
        <cdr:cNvPr id="5" name="TextBox 8"/>
        <cdr:cNvSpPr txBox="1">
          <a:spLocks noChangeArrowheads="1"/>
        </cdr:cNvSpPr>
      </cdr:nvSpPr>
      <cdr:spPr>
        <a:xfrm>
          <a:off x="6810375" y="1409700"/>
          <a:ext cx="590550" cy="1714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0.0535</cdr:x>
      <cdr:y>0.6335</cdr:y>
    </cdr:from>
    <cdr:to>
      <cdr:x>0.13675</cdr:x>
      <cdr:y>0.7215</cdr:y>
    </cdr:to>
    <cdr:sp>
      <cdr:nvSpPr>
        <cdr:cNvPr id="6" name="TextBox 9"/>
        <cdr:cNvSpPr txBox="1">
          <a:spLocks noChangeArrowheads="1"/>
        </cdr:cNvSpPr>
      </cdr:nvSpPr>
      <cdr:spPr>
        <a:xfrm>
          <a:off x="390525" y="1809750"/>
          <a:ext cx="619125" cy="24765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0.81525</cdr:x>
      <cdr:y>0</cdr:y>
    </cdr:from>
    <cdr:to>
      <cdr:x>0.99875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6076950" y="0"/>
          <a:ext cx="1371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0.90325</cdr:x>
      <cdr:y>0.49325</cdr:y>
    </cdr:from>
    <cdr:to>
      <cdr:x>0.9845</cdr:x>
      <cdr:y>0.574</cdr:y>
    </cdr:to>
    <cdr:sp>
      <cdr:nvSpPr>
        <cdr:cNvPr id="2" name="TextBox 2"/>
        <cdr:cNvSpPr txBox="1">
          <a:spLocks noChangeArrowheads="1"/>
        </cdr:cNvSpPr>
      </cdr:nvSpPr>
      <cdr:spPr>
        <a:xfrm>
          <a:off x="6734175" y="1381125"/>
          <a:ext cx="609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0.918</cdr:x>
      <cdr:y>0.68225</cdr:y>
    </cdr:from>
    <cdr:to>
      <cdr:x>0.9985</cdr:x>
      <cdr:y>0.7555</cdr:y>
    </cdr:to>
    <cdr:sp>
      <cdr:nvSpPr>
        <cdr:cNvPr id="3" name="TextBox 3"/>
        <cdr:cNvSpPr txBox="1">
          <a:spLocks noChangeArrowheads="1"/>
        </cdr:cNvSpPr>
      </cdr:nvSpPr>
      <cdr:spPr>
        <a:xfrm>
          <a:off x="6838950" y="1914525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0.918</cdr:x>
      <cdr:y>0.7825</cdr:y>
    </cdr:from>
    <cdr:to>
      <cdr:x>0.9985</cdr:x>
      <cdr:y>0.8395</cdr:y>
    </cdr:to>
    <cdr:sp>
      <cdr:nvSpPr>
        <cdr:cNvPr id="4" name="TextBox 5"/>
        <cdr:cNvSpPr txBox="1">
          <a:spLocks noChangeArrowheads="1"/>
        </cdr:cNvSpPr>
      </cdr:nvSpPr>
      <cdr:spPr>
        <a:xfrm>
          <a:off x="6838950" y="2190750"/>
          <a:ext cx="600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0.918</cdr:x>
      <cdr:y>0.6195</cdr:y>
    </cdr:from>
    <cdr:to>
      <cdr:x>0.9985</cdr:x>
      <cdr:y>0.701</cdr:y>
    </cdr:to>
    <cdr:sp>
      <cdr:nvSpPr>
        <cdr:cNvPr id="5" name="TextBox 6"/>
        <cdr:cNvSpPr txBox="1">
          <a:spLocks noChangeArrowheads="1"/>
        </cdr:cNvSpPr>
      </cdr:nvSpPr>
      <cdr:spPr>
        <a:xfrm>
          <a:off x="6838950" y="1733550"/>
          <a:ext cx="600075" cy="2286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0.04625</cdr:x>
      <cdr:y>0.591</cdr:y>
    </cdr:from>
    <cdr:to>
      <cdr:x>0.1445</cdr:x>
      <cdr:y>0.6815</cdr:y>
    </cdr:to>
    <cdr:sp>
      <cdr:nvSpPr>
        <cdr:cNvPr id="6" name="TextBox 7"/>
        <cdr:cNvSpPr txBox="1">
          <a:spLocks noChangeArrowheads="1"/>
        </cdr:cNvSpPr>
      </cdr:nvSpPr>
      <cdr:spPr>
        <a:xfrm>
          <a:off x="342900" y="1657350"/>
          <a:ext cx="733425" cy="2571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0.00325</cdr:y>
    </cdr:from>
    <cdr:to>
      <cdr:x>1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0" y="0"/>
          <a:ext cx="11811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0.93475</cdr:x>
      <cdr:y>0.402</cdr:y>
    </cdr:from>
    <cdr:to>
      <cdr:x>0.99975</cdr:x>
      <cdr:y>0.474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104900"/>
          <a:ext cx="485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0.9135</cdr:x>
      <cdr:y>0.50775</cdr:y>
    </cdr:from>
    <cdr:to>
      <cdr:x>1</cdr:x>
      <cdr:y>0.59275</cdr:y>
    </cdr:to>
    <cdr:sp>
      <cdr:nvSpPr>
        <cdr:cNvPr id="3" name="TextBox 3"/>
        <cdr:cNvSpPr txBox="1">
          <a:spLocks noChangeArrowheads="1"/>
        </cdr:cNvSpPr>
      </cdr:nvSpPr>
      <cdr:spPr>
        <a:xfrm>
          <a:off x="6819900" y="1390650"/>
          <a:ext cx="647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平成17・19年</a:t>
          </a:r>
        </a:p>
      </cdr:txBody>
    </cdr:sp>
  </cdr:relSizeAnchor>
  <cdr:relSizeAnchor xmlns:cdr="http://schemas.openxmlformats.org/drawingml/2006/chartDrawing">
    <cdr:from>
      <cdr:x>0.9425</cdr:x>
      <cdr:y>0.59275</cdr:y>
    </cdr:from>
    <cdr:to>
      <cdr:x>0.99975</cdr:x>
      <cdr:y>0.64575</cdr:y>
    </cdr:to>
    <cdr:sp>
      <cdr:nvSpPr>
        <cdr:cNvPr id="4" name="TextBox 4"/>
        <cdr:cNvSpPr txBox="1">
          <a:spLocks noChangeArrowheads="1"/>
        </cdr:cNvSpPr>
      </cdr:nvSpPr>
      <cdr:spPr>
        <a:xfrm>
          <a:off x="7029450" y="1628775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0.0425</cdr:x>
      <cdr:y>0.64475</cdr:y>
    </cdr:from>
    <cdr:to>
      <cdr:x>0.12675</cdr:x>
      <cdr:y>0.72475</cdr:y>
    </cdr:to>
    <cdr:sp>
      <cdr:nvSpPr>
        <cdr:cNvPr id="5" name="TextBox 7"/>
        <cdr:cNvSpPr txBox="1">
          <a:spLocks noChangeArrowheads="1"/>
        </cdr:cNvSpPr>
      </cdr:nvSpPr>
      <cdr:spPr>
        <a:xfrm>
          <a:off x="314325" y="1771650"/>
          <a:ext cx="628650" cy="2190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47625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620000"/>
        <a:ext cx="7467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3" customWidth="1"/>
    <col min="2" max="2" width="7.25390625" style="320" customWidth="1"/>
    <col min="3" max="3" width="9.625" style="279" customWidth="1"/>
    <col min="4" max="4" width="9.00390625" style="273" customWidth="1"/>
    <col min="5" max="5" width="20.00390625" style="273" bestFit="1" customWidth="1"/>
    <col min="6" max="6" width="18.625" style="273" customWidth="1"/>
    <col min="7" max="7" width="7.75390625" style="273" customWidth="1"/>
    <col min="8" max="8" width="2.375" style="273" customWidth="1"/>
    <col min="9" max="9" width="7.75390625" style="273" customWidth="1"/>
    <col min="10" max="16384" width="9.00390625" style="273" customWidth="1"/>
  </cols>
  <sheetData>
    <row r="1" spans="1:8" ht="21" customHeight="1">
      <c r="A1" s="269"/>
      <c r="B1" s="299"/>
      <c r="C1" s="271"/>
      <c r="D1" s="270"/>
      <c r="E1" s="270"/>
      <c r="F1" s="270"/>
      <c r="G1" s="270"/>
      <c r="H1" s="272"/>
    </row>
    <row r="2" spans="1:8" ht="24">
      <c r="A2" s="437" t="s">
        <v>150</v>
      </c>
      <c r="B2" s="438"/>
      <c r="C2" s="438"/>
      <c r="D2" s="438"/>
      <c r="E2" s="438"/>
      <c r="F2" s="438"/>
      <c r="G2" s="438"/>
      <c r="H2" s="439"/>
    </row>
    <row r="3" spans="1:8" ht="30" customHeight="1">
      <c r="A3" s="440" t="s">
        <v>215</v>
      </c>
      <c r="B3" s="438"/>
      <c r="C3" s="438"/>
      <c r="D3" s="438"/>
      <c r="E3" s="438"/>
      <c r="F3" s="438"/>
      <c r="G3" s="438"/>
      <c r="H3" s="439"/>
    </row>
    <row r="4" spans="1:8" ht="17.25">
      <c r="A4" s="155"/>
      <c r="B4" s="300"/>
      <c r="C4" s="275"/>
      <c r="D4" s="42"/>
      <c r="E4" s="42"/>
      <c r="F4" s="42"/>
      <c r="G4" s="42"/>
      <c r="H4" s="276"/>
    </row>
    <row r="5" spans="1:8" ht="17.25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27"/>
      <c r="B6" s="329" t="s">
        <v>165</v>
      </c>
      <c r="C6" s="328"/>
      <c r="D6" s="330" t="s">
        <v>166</v>
      </c>
      <c r="E6" s="330"/>
      <c r="F6" s="274"/>
      <c r="G6" s="274"/>
      <c r="H6" s="276"/>
    </row>
    <row r="7" spans="1:8" s="284" customFormat="1" ht="16.5" customHeight="1">
      <c r="A7" s="280"/>
      <c r="B7" s="301">
        <v>1</v>
      </c>
      <c r="C7" s="291"/>
      <c r="D7" s="274" t="s">
        <v>146</v>
      </c>
      <c r="E7" s="274"/>
      <c r="F7" s="274"/>
      <c r="G7" s="282"/>
      <c r="H7" s="283"/>
    </row>
    <row r="8" spans="1:8" s="284" customFormat="1" ht="16.5" customHeight="1">
      <c r="A8" s="280"/>
      <c r="B8" s="302"/>
      <c r="C8" s="291"/>
      <c r="D8" s="274"/>
      <c r="E8" s="274"/>
      <c r="F8" s="274"/>
      <c r="G8" s="274"/>
      <c r="H8" s="283"/>
    </row>
    <row r="9" spans="1:8" s="284" customFormat="1" ht="16.5" customHeight="1">
      <c r="A9" s="280"/>
      <c r="B9" s="303">
        <v>2</v>
      </c>
      <c r="C9" s="291"/>
      <c r="D9" s="274" t="s">
        <v>147</v>
      </c>
      <c r="E9" s="274"/>
      <c r="F9" s="274"/>
      <c r="G9" s="282"/>
      <c r="H9" s="283"/>
    </row>
    <row r="10" spans="1:8" s="284" customFormat="1" ht="16.5" customHeight="1">
      <c r="A10" s="280"/>
      <c r="B10" s="302"/>
      <c r="C10" s="291"/>
      <c r="D10" s="274"/>
      <c r="E10" s="274"/>
      <c r="F10" s="274"/>
      <c r="G10" s="274"/>
      <c r="H10" s="283"/>
    </row>
    <row r="11" spans="1:8" s="284" customFormat="1" ht="16.5" customHeight="1">
      <c r="A11" s="280"/>
      <c r="B11" s="304">
        <v>3</v>
      </c>
      <c r="C11" s="291"/>
      <c r="D11" s="274" t="s">
        <v>148</v>
      </c>
      <c r="E11" s="274"/>
      <c r="F11" s="274"/>
      <c r="G11" s="282"/>
      <c r="H11" s="283"/>
    </row>
    <row r="12" spans="1:8" s="284" customFormat="1" ht="16.5" customHeight="1">
      <c r="A12" s="280"/>
      <c r="B12" s="302"/>
      <c r="C12" s="291"/>
      <c r="D12" s="274"/>
      <c r="E12" s="274"/>
      <c r="F12" s="274"/>
      <c r="G12" s="274"/>
      <c r="H12" s="283"/>
    </row>
    <row r="13" spans="1:8" s="284" customFormat="1" ht="16.5" customHeight="1">
      <c r="A13" s="280"/>
      <c r="B13" s="305">
        <v>4</v>
      </c>
      <c r="C13" s="291"/>
      <c r="D13" s="274" t="s">
        <v>149</v>
      </c>
      <c r="E13" s="274"/>
      <c r="F13" s="274"/>
      <c r="G13" s="282"/>
      <c r="H13" s="283"/>
    </row>
    <row r="14" spans="1:8" s="284" customFormat="1" ht="16.5" customHeight="1">
      <c r="A14" s="280"/>
      <c r="B14" s="302" t="s">
        <v>88</v>
      </c>
      <c r="C14" s="291"/>
      <c r="D14" s="274"/>
      <c r="E14" s="274"/>
      <c r="F14" s="274"/>
      <c r="G14" s="274"/>
      <c r="H14" s="283"/>
    </row>
    <row r="15" spans="1:8" s="284" customFormat="1" ht="16.5" customHeight="1">
      <c r="A15" s="280"/>
      <c r="B15" s="306">
        <v>5</v>
      </c>
      <c r="C15" s="295"/>
      <c r="D15" s="274" t="s">
        <v>152</v>
      </c>
      <c r="E15" s="274"/>
      <c r="F15" s="274"/>
      <c r="G15" s="282"/>
      <c r="H15" s="283"/>
    </row>
    <row r="16" spans="1:8" s="284" customFormat="1" ht="16.5" customHeight="1">
      <c r="A16" s="280"/>
      <c r="B16" s="302"/>
      <c r="C16" s="291"/>
      <c r="D16" s="274"/>
      <c r="E16" s="274"/>
      <c r="F16" s="274"/>
      <c r="G16" s="274"/>
      <c r="H16" s="283"/>
    </row>
    <row r="17" spans="1:8" s="284" customFormat="1" ht="16.5" customHeight="1">
      <c r="A17" s="280"/>
      <c r="B17" s="307">
        <v>6</v>
      </c>
      <c r="C17" s="291"/>
      <c r="D17" s="274" t="s">
        <v>153</v>
      </c>
      <c r="E17" s="274"/>
      <c r="F17" s="274"/>
      <c r="G17" s="274"/>
      <c r="H17" s="283"/>
    </row>
    <row r="18" spans="1:8" s="284" customFormat="1" ht="16.5" customHeight="1">
      <c r="A18" s="280"/>
      <c r="B18" s="302"/>
      <c r="C18" s="291"/>
      <c r="D18" s="274"/>
      <c r="E18" s="274"/>
      <c r="F18" s="274"/>
      <c r="G18" s="274"/>
      <c r="H18" s="283"/>
    </row>
    <row r="19" spans="1:8" s="284" customFormat="1" ht="16.5" customHeight="1">
      <c r="A19" s="280"/>
      <c r="B19" s="308">
        <v>7</v>
      </c>
      <c r="C19" s="291"/>
      <c r="D19" s="274" t="s">
        <v>154</v>
      </c>
      <c r="E19" s="274"/>
      <c r="F19" s="274"/>
      <c r="G19" s="274"/>
      <c r="H19" s="283"/>
    </row>
    <row r="20" spans="1:8" s="284" customFormat="1" ht="16.5" customHeight="1">
      <c r="A20" s="280"/>
      <c r="B20" s="302"/>
      <c r="C20" s="291"/>
      <c r="D20" s="274"/>
      <c r="E20" s="274"/>
      <c r="F20" s="274"/>
      <c r="G20" s="274"/>
      <c r="H20" s="283"/>
    </row>
    <row r="21" spans="1:8" s="284" customFormat="1" ht="16.5" customHeight="1">
      <c r="A21" s="280"/>
      <c r="B21" s="309">
        <v>8</v>
      </c>
      <c r="C21" s="291"/>
      <c r="D21" s="274" t="s">
        <v>151</v>
      </c>
      <c r="E21" s="274"/>
      <c r="F21" s="274"/>
      <c r="G21" s="274"/>
      <c r="H21" s="283"/>
    </row>
    <row r="22" spans="1:8" s="284" customFormat="1" ht="16.5" customHeight="1">
      <c r="A22" s="280"/>
      <c r="B22" s="302"/>
      <c r="C22" s="291"/>
      <c r="D22" s="274"/>
      <c r="E22" s="274"/>
      <c r="F22" s="274"/>
      <c r="G22" s="274"/>
      <c r="H22" s="283"/>
    </row>
    <row r="23" spans="1:8" s="284" customFormat="1" ht="16.5" customHeight="1">
      <c r="A23" s="280"/>
      <c r="B23" s="310">
        <v>9</v>
      </c>
      <c r="C23" s="291"/>
      <c r="D23" s="274" t="s">
        <v>155</v>
      </c>
      <c r="E23" s="274"/>
      <c r="F23" s="274"/>
      <c r="G23" s="274"/>
      <c r="H23" s="283"/>
    </row>
    <row r="24" spans="1:8" s="284" customFormat="1" ht="16.5" customHeight="1">
      <c r="A24" s="280"/>
      <c r="B24" s="302"/>
      <c r="C24" s="291"/>
      <c r="D24" s="274"/>
      <c r="E24" s="274"/>
      <c r="F24" s="274"/>
      <c r="G24" s="274"/>
      <c r="H24" s="283"/>
    </row>
    <row r="25" spans="1:8" s="284" customFormat="1" ht="16.5" customHeight="1">
      <c r="A25" s="280"/>
      <c r="B25" s="311">
        <v>10</v>
      </c>
      <c r="C25" s="291"/>
      <c r="D25" s="274" t="s">
        <v>156</v>
      </c>
      <c r="E25" s="274"/>
      <c r="F25" s="274"/>
      <c r="G25" s="274"/>
      <c r="H25" s="283"/>
    </row>
    <row r="26" spans="1:8" s="284" customFormat="1" ht="16.5" customHeight="1">
      <c r="A26" s="280"/>
      <c r="B26" s="302"/>
      <c r="C26" s="291"/>
      <c r="D26" s="274"/>
      <c r="E26" s="274"/>
      <c r="F26" s="274"/>
      <c r="G26" s="274"/>
      <c r="H26" s="283"/>
    </row>
    <row r="27" spans="1:8" s="284" customFormat="1" ht="16.5" customHeight="1">
      <c r="A27" s="280"/>
      <c r="B27" s="312">
        <v>11</v>
      </c>
      <c r="C27" s="291"/>
      <c r="D27" s="274" t="s">
        <v>157</v>
      </c>
      <c r="E27" s="274"/>
      <c r="F27" s="274"/>
      <c r="G27" s="274"/>
      <c r="H27" s="283"/>
    </row>
    <row r="28" spans="1:8" s="284" customFormat="1" ht="16.5" customHeight="1">
      <c r="A28" s="280"/>
      <c r="B28" s="302"/>
      <c r="C28" s="291"/>
      <c r="D28" s="274"/>
      <c r="E28" s="274"/>
      <c r="F28" s="274"/>
      <c r="G28" s="274"/>
      <c r="H28" s="283"/>
    </row>
    <row r="29" spans="1:8" s="284" customFormat="1" ht="16.5" customHeight="1">
      <c r="A29" s="280"/>
      <c r="B29" s="314">
        <v>12</v>
      </c>
      <c r="C29" s="291"/>
      <c r="D29" s="274" t="s">
        <v>158</v>
      </c>
      <c r="E29" s="274"/>
      <c r="F29" s="274"/>
      <c r="G29" s="274"/>
      <c r="H29" s="283"/>
    </row>
    <row r="30" spans="1:8" s="284" customFormat="1" ht="16.5" customHeight="1">
      <c r="A30" s="285"/>
      <c r="B30" s="313"/>
      <c r="C30" s="296"/>
      <c r="D30" s="286"/>
      <c r="E30" s="286"/>
      <c r="F30" s="286"/>
      <c r="G30" s="286"/>
      <c r="H30" s="287"/>
    </row>
    <row r="31" spans="1:8" s="284" customFormat="1" ht="16.5" customHeight="1">
      <c r="A31" s="280"/>
      <c r="B31" s="321">
        <v>13</v>
      </c>
      <c r="C31" s="297"/>
      <c r="D31" s="274" t="s">
        <v>159</v>
      </c>
      <c r="E31" s="274"/>
      <c r="F31" s="274"/>
      <c r="G31" s="274"/>
      <c r="H31" s="283"/>
    </row>
    <row r="32" spans="1:8" s="284" customFormat="1" ht="16.5" customHeight="1">
      <c r="A32" s="280"/>
      <c r="B32" s="302"/>
      <c r="C32" s="291"/>
      <c r="D32" s="274"/>
      <c r="E32" s="274"/>
      <c r="F32" s="274"/>
      <c r="G32" s="274"/>
      <c r="H32" s="283"/>
    </row>
    <row r="33" spans="1:8" s="284" customFormat="1" ht="16.5" customHeight="1">
      <c r="A33" s="280"/>
      <c r="B33" s="315">
        <v>14</v>
      </c>
      <c r="C33" s="291"/>
      <c r="D33" s="274" t="s">
        <v>160</v>
      </c>
      <c r="E33" s="274"/>
      <c r="F33" s="274"/>
      <c r="G33" s="274"/>
      <c r="H33" s="283"/>
    </row>
    <row r="34" spans="1:8" s="284" customFormat="1" ht="16.5" customHeight="1">
      <c r="A34" s="288"/>
      <c r="B34" s="302"/>
      <c r="C34" s="291"/>
      <c r="D34" s="289"/>
      <c r="E34" s="289"/>
      <c r="F34" s="289"/>
      <c r="G34" s="289"/>
      <c r="H34" s="290"/>
    </row>
    <row r="35" spans="1:8" s="284" customFormat="1" ht="16.5" customHeight="1">
      <c r="A35" s="292"/>
      <c r="B35" s="316">
        <v>15</v>
      </c>
      <c r="C35" s="291"/>
      <c r="D35" s="293" t="s">
        <v>163</v>
      </c>
      <c r="E35" s="293" t="s">
        <v>164</v>
      </c>
      <c r="F35" s="293"/>
      <c r="G35" s="293"/>
      <c r="H35" s="294"/>
    </row>
    <row r="36" spans="1:8" s="284" customFormat="1" ht="16.5" customHeight="1">
      <c r="A36" s="288"/>
      <c r="B36" s="317"/>
      <c r="C36" s="298"/>
      <c r="D36" s="289"/>
      <c r="E36" s="289"/>
      <c r="F36" s="289"/>
      <c r="G36" s="289"/>
      <c r="H36" s="290"/>
    </row>
    <row r="37" spans="1:8" s="284" customFormat="1" ht="16.5" customHeight="1">
      <c r="A37" s="280"/>
      <c r="B37" s="318">
        <v>16</v>
      </c>
      <c r="C37" s="297"/>
      <c r="D37" s="274" t="s">
        <v>161</v>
      </c>
      <c r="E37" s="274"/>
      <c r="F37" s="274"/>
      <c r="G37" s="274"/>
      <c r="H37" s="283"/>
    </row>
    <row r="38" spans="1:8" s="284" customFormat="1" ht="16.5" customHeight="1">
      <c r="A38" s="280"/>
      <c r="B38" s="302"/>
      <c r="C38" s="291"/>
      <c r="D38" s="274"/>
      <c r="E38" s="274"/>
      <c r="F38" s="274"/>
      <c r="G38" s="274"/>
      <c r="H38" s="283"/>
    </row>
    <row r="39" spans="1:8" s="284" customFormat="1" ht="16.5" customHeight="1">
      <c r="A39" s="280"/>
      <c r="B39" s="319">
        <v>17</v>
      </c>
      <c r="C39" s="297"/>
      <c r="D39" s="274" t="s">
        <v>162</v>
      </c>
      <c r="E39" s="274"/>
      <c r="F39" s="274"/>
      <c r="G39" s="274"/>
      <c r="H39" s="283"/>
    </row>
    <row r="40" spans="1:8" s="284" customFormat="1" ht="16.5" customHeight="1">
      <c r="A40" s="280"/>
      <c r="B40" s="319"/>
      <c r="C40" s="297"/>
      <c r="D40" s="274"/>
      <c r="E40" s="274"/>
      <c r="F40" s="274"/>
      <c r="G40" s="274"/>
      <c r="H40" s="283"/>
    </row>
    <row r="41" spans="1:8" s="284" customFormat="1" ht="16.5" customHeight="1">
      <c r="A41" s="280"/>
      <c r="B41" s="302"/>
      <c r="C41" s="281"/>
      <c r="D41" s="274"/>
      <c r="E41" s="274"/>
      <c r="F41" s="274"/>
      <c r="G41" s="274"/>
      <c r="H41" s="283"/>
    </row>
    <row r="42" spans="1:8" s="284" customFormat="1" ht="29.25" customHeight="1">
      <c r="A42" s="441" t="s">
        <v>167</v>
      </c>
      <c r="B42" s="442"/>
      <c r="C42" s="442"/>
      <c r="D42" s="442"/>
      <c r="E42" s="442"/>
      <c r="F42" s="442"/>
      <c r="G42" s="442"/>
      <c r="H42" s="443"/>
    </row>
    <row r="43" spans="1:8" s="284" customFormat="1" ht="14.25">
      <c r="A43" s="322"/>
      <c r="B43" s="323"/>
      <c r="C43" s="324"/>
      <c r="D43" s="325"/>
      <c r="E43" s="325"/>
      <c r="F43" s="325"/>
      <c r="G43" s="325"/>
      <c r="H43" s="326"/>
    </row>
    <row r="44" spans="1:8" s="278" customFormat="1" ht="17.25">
      <c r="A44" s="277"/>
      <c r="B44" s="300"/>
      <c r="C44" s="275"/>
      <c r="D44" s="277"/>
      <c r="E44" s="277"/>
      <c r="F44" s="277"/>
      <c r="G44" s="277"/>
      <c r="H44" s="277"/>
    </row>
    <row r="45" spans="1:8" s="278" customFormat="1" ht="17.25">
      <c r="A45" s="277"/>
      <c r="B45" s="300"/>
      <c r="C45" s="275"/>
      <c r="D45" s="277"/>
      <c r="E45" s="277"/>
      <c r="F45" s="277"/>
      <c r="G45" s="277"/>
      <c r="H45" s="277"/>
    </row>
    <row r="46" spans="1:8" s="278" customFormat="1" ht="17.25">
      <c r="A46" s="277"/>
      <c r="B46" s="300"/>
      <c r="C46" s="275"/>
      <c r="D46" s="277"/>
      <c r="E46" s="277"/>
      <c r="F46" s="277"/>
      <c r="G46" s="277"/>
      <c r="H46" s="277"/>
    </row>
    <row r="47" spans="1:8" s="278" customFormat="1" ht="17.25">
      <c r="A47" s="277"/>
      <c r="B47" s="300"/>
      <c r="C47" s="275"/>
      <c r="D47" s="277"/>
      <c r="E47" s="277"/>
      <c r="F47" s="277"/>
      <c r="G47" s="277"/>
      <c r="H47" s="277"/>
    </row>
    <row r="48" spans="1:8" s="278" customFormat="1" ht="17.25">
      <c r="A48" s="277"/>
      <c r="B48" s="300"/>
      <c r="C48" s="275"/>
      <c r="D48" s="277"/>
      <c r="E48" s="277"/>
      <c r="F48" s="277"/>
      <c r="G48" s="277"/>
      <c r="H48" s="277"/>
    </row>
    <row r="49" spans="1:8" s="278" customFormat="1" ht="17.25">
      <c r="A49" s="277"/>
      <c r="B49" s="300"/>
      <c r="C49" s="275"/>
      <c r="D49" s="277"/>
      <c r="E49" s="277"/>
      <c r="F49" s="277"/>
      <c r="G49" s="277"/>
      <c r="H49" s="277"/>
    </row>
    <row r="50" spans="1:8" s="278" customFormat="1" ht="17.25">
      <c r="A50" s="277"/>
      <c r="B50" s="300"/>
      <c r="C50" s="275"/>
      <c r="D50" s="277"/>
      <c r="E50" s="277"/>
      <c r="F50" s="277"/>
      <c r="G50" s="277"/>
      <c r="H50" s="277"/>
    </row>
    <row r="51" spans="1:8" s="278" customFormat="1" ht="17.25">
      <c r="A51" s="277"/>
      <c r="B51" s="300"/>
      <c r="C51" s="275"/>
      <c r="D51" s="277"/>
      <c r="E51" s="277"/>
      <c r="F51" s="277"/>
      <c r="G51" s="277"/>
      <c r="H51" s="277"/>
    </row>
    <row r="52" spans="1:8" s="278" customFormat="1" ht="17.25">
      <c r="A52" s="277"/>
      <c r="B52" s="300"/>
      <c r="C52" s="275"/>
      <c r="D52" s="277"/>
      <c r="E52" s="277"/>
      <c r="F52" s="277"/>
      <c r="G52" s="277"/>
      <c r="H52" s="277"/>
    </row>
    <row r="53" spans="1:8" s="278" customFormat="1" ht="17.25">
      <c r="A53" s="277"/>
      <c r="B53" s="300"/>
      <c r="C53" s="275"/>
      <c r="D53" s="277"/>
      <c r="E53" s="277"/>
      <c r="F53" s="277"/>
      <c r="G53" s="277"/>
      <c r="H53" s="277"/>
    </row>
    <row r="54" spans="1:8" s="278" customFormat="1" ht="17.25">
      <c r="A54" s="277"/>
      <c r="B54" s="300"/>
      <c r="C54" s="275"/>
      <c r="D54" s="277"/>
      <c r="E54" s="277"/>
      <c r="F54" s="277"/>
      <c r="G54" s="277"/>
      <c r="H54" s="277"/>
    </row>
    <row r="55" spans="2:3" s="278" customFormat="1" ht="17.25">
      <c r="B55" s="320"/>
      <c r="C55" s="279"/>
    </row>
    <row r="56" spans="2:3" s="278" customFormat="1" ht="17.25">
      <c r="B56" s="320"/>
      <c r="C56" s="279"/>
    </row>
    <row r="57" spans="2:3" s="278" customFormat="1" ht="17.25">
      <c r="B57" s="320"/>
      <c r="C57" s="279"/>
    </row>
    <row r="58" spans="2:3" s="278" customFormat="1" ht="17.25">
      <c r="B58" s="320"/>
      <c r="C58" s="279"/>
    </row>
    <row r="59" spans="2:3" s="278" customFormat="1" ht="17.25">
      <c r="B59" s="320"/>
      <c r="C59" s="279"/>
    </row>
    <row r="60" spans="2:3" s="278" customFormat="1" ht="17.25">
      <c r="B60" s="320"/>
      <c r="C60" s="279"/>
    </row>
    <row r="61" spans="2:3" s="278" customFormat="1" ht="17.25">
      <c r="B61" s="320"/>
      <c r="C61" s="279"/>
    </row>
    <row r="62" spans="2:3" s="278" customFormat="1" ht="17.25">
      <c r="B62" s="320"/>
      <c r="C62" s="279"/>
    </row>
    <row r="63" spans="2:3" s="278" customFormat="1" ht="17.25">
      <c r="B63" s="320"/>
      <c r="C63" s="279"/>
    </row>
    <row r="64" spans="2:3" s="278" customFormat="1" ht="17.25">
      <c r="B64" s="320"/>
      <c r="C64" s="279"/>
    </row>
    <row r="65" spans="2:3" s="278" customFormat="1" ht="17.25">
      <c r="B65" s="320"/>
      <c r="C65" s="279"/>
    </row>
    <row r="66" spans="2:3" s="278" customFormat="1" ht="17.25">
      <c r="B66" s="320"/>
      <c r="C66" s="279"/>
    </row>
    <row r="67" spans="2:3" s="278" customFormat="1" ht="17.25">
      <c r="B67" s="320"/>
      <c r="C67" s="279"/>
    </row>
    <row r="68" spans="2:3" s="278" customFormat="1" ht="17.25">
      <c r="B68" s="320"/>
      <c r="C68" s="279"/>
    </row>
    <row r="69" spans="2:3" s="278" customFormat="1" ht="17.25">
      <c r="B69" s="320"/>
      <c r="C69" s="279"/>
    </row>
    <row r="70" spans="2:3" s="278" customFormat="1" ht="17.25">
      <c r="B70" s="320"/>
      <c r="C70" s="279"/>
    </row>
    <row r="71" spans="2:3" s="278" customFormat="1" ht="17.25">
      <c r="B71" s="320"/>
      <c r="C71" s="279"/>
    </row>
    <row r="72" spans="2:3" s="278" customFormat="1" ht="17.25">
      <c r="B72" s="320"/>
      <c r="C72" s="279"/>
    </row>
    <row r="73" spans="2:3" s="278" customFormat="1" ht="17.25">
      <c r="B73" s="320"/>
      <c r="C73" s="279"/>
    </row>
    <row r="74" spans="2:3" s="278" customFormat="1" ht="17.25">
      <c r="B74" s="320"/>
      <c r="C74" s="279"/>
    </row>
    <row r="75" spans="2:3" s="278" customFormat="1" ht="17.25">
      <c r="B75" s="320"/>
      <c r="C75" s="279"/>
    </row>
    <row r="76" spans="2:3" s="278" customFormat="1" ht="17.25">
      <c r="B76" s="320"/>
      <c r="C76" s="279"/>
    </row>
    <row r="77" spans="2:3" s="278" customFormat="1" ht="17.25">
      <c r="B77" s="320"/>
      <c r="C77" s="279"/>
    </row>
    <row r="78" spans="2:3" s="278" customFormat="1" ht="17.25">
      <c r="B78" s="320"/>
      <c r="C78" s="279"/>
    </row>
    <row r="79" spans="2:3" s="278" customFormat="1" ht="17.25">
      <c r="B79" s="320"/>
      <c r="C79" s="279"/>
    </row>
    <row r="80" spans="2:3" s="278" customFormat="1" ht="17.25">
      <c r="B80" s="320"/>
      <c r="C80" s="279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58"/>
      <c r="B1" s="459"/>
      <c r="C1" s="459"/>
      <c r="D1" s="459"/>
      <c r="E1" s="459"/>
      <c r="F1" s="459"/>
      <c r="G1" s="459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219</v>
      </c>
      <c r="D21" s="85" t="s">
        <v>197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188</v>
      </c>
      <c r="C22" s="9">
        <v>27053</v>
      </c>
      <c r="D22" s="9">
        <v>24259</v>
      </c>
      <c r="E22" s="121">
        <v>97</v>
      </c>
      <c r="F22" s="45">
        <f>SUM(C22/D22*100)</f>
        <v>111.51737499484726</v>
      </c>
      <c r="G22" s="107"/>
    </row>
    <row r="23" spans="1:7" ht="13.5">
      <c r="A23" s="106">
        <v>2</v>
      </c>
      <c r="B23" s="180" t="s">
        <v>174</v>
      </c>
      <c r="C23" s="9">
        <v>9787</v>
      </c>
      <c r="D23" s="9">
        <v>17748</v>
      </c>
      <c r="E23" s="121">
        <v>98.1</v>
      </c>
      <c r="F23" s="45">
        <f>SUM(C23/D23*100)</f>
        <v>55.14424160468785</v>
      </c>
      <c r="G23" s="107"/>
    </row>
    <row r="24" spans="1:7" ht="13.5">
      <c r="A24" s="106">
        <v>3</v>
      </c>
      <c r="B24" s="180" t="s">
        <v>184</v>
      </c>
      <c r="C24" s="9">
        <v>7543</v>
      </c>
      <c r="D24" s="9">
        <v>7187</v>
      </c>
      <c r="E24" s="121">
        <v>127.3</v>
      </c>
      <c r="F24" s="45">
        <f aca="true" t="shared" si="0" ref="F24:F32">SUM(C24/D24*100)</f>
        <v>104.95338806177821</v>
      </c>
      <c r="G24" s="107"/>
    </row>
    <row r="25" spans="1:7" ht="13.5">
      <c r="A25" s="106">
        <v>4</v>
      </c>
      <c r="B25" s="180" t="s">
        <v>171</v>
      </c>
      <c r="C25" s="9">
        <v>6206</v>
      </c>
      <c r="D25" s="9">
        <v>8393</v>
      </c>
      <c r="E25" s="121">
        <v>125.3</v>
      </c>
      <c r="F25" s="45">
        <f t="shared" si="0"/>
        <v>73.94257119027762</v>
      </c>
      <c r="G25" s="107"/>
    </row>
    <row r="26" spans="1:7" ht="13.5" customHeight="1">
      <c r="A26" s="106">
        <v>5</v>
      </c>
      <c r="B26" s="180" t="s">
        <v>168</v>
      </c>
      <c r="C26" s="9">
        <v>5030</v>
      </c>
      <c r="D26" s="9">
        <v>3278</v>
      </c>
      <c r="E26" s="121">
        <v>128.5</v>
      </c>
      <c r="F26" s="45">
        <f t="shared" si="0"/>
        <v>153.44722391702257</v>
      </c>
      <c r="G26" s="107"/>
    </row>
    <row r="27" spans="1:7" ht="13.5" customHeight="1">
      <c r="A27" s="106">
        <v>6</v>
      </c>
      <c r="B27" s="180" t="s">
        <v>185</v>
      </c>
      <c r="C27" s="9">
        <v>4899</v>
      </c>
      <c r="D27" s="9">
        <v>1926</v>
      </c>
      <c r="E27" s="121">
        <v>95.3</v>
      </c>
      <c r="F27" s="45">
        <f t="shared" si="0"/>
        <v>254.3613707165109</v>
      </c>
      <c r="G27" s="107"/>
    </row>
    <row r="28" spans="1:7" ht="13.5" customHeight="1">
      <c r="A28" s="106">
        <v>7</v>
      </c>
      <c r="B28" s="180" t="s">
        <v>234</v>
      </c>
      <c r="C28" s="112">
        <v>4868</v>
      </c>
      <c r="D28" s="112">
        <v>2220</v>
      </c>
      <c r="E28" s="121">
        <v>159</v>
      </c>
      <c r="F28" s="45">
        <f t="shared" si="0"/>
        <v>219.27927927927925</v>
      </c>
      <c r="G28" s="107"/>
    </row>
    <row r="29" spans="1:7" ht="13.5" customHeight="1">
      <c r="A29" s="106">
        <v>8</v>
      </c>
      <c r="B29" s="180" t="s">
        <v>176</v>
      </c>
      <c r="C29" s="112">
        <v>4697</v>
      </c>
      <c r="D29" s="112">
        <v>3687</v>
      </c>
      <c r="E29" s="121">
        <v>103.9</v>
      </c>
      <c r="F29" s="45">
        <f t="shared" si="0"/>
        <v>127.39354488744237</v>
      </c>
      <c r="G29" s="107"/>
    </row>
    <row r="30" spans="1:7" ht="13.5" customHeight="1">
      <c r="A30" s="106">
        <v>9</v>
      </c>
      <c r="B30" s="180" t="s">
        <v>173</v>
      </c>
      <c r="C30" s="112">
        <v>4214</v>
      </c>
      <c r="D30" s="112">
        <v>5448</v>
      </c>
      <c r="E30" s="121">
        <v>94.8</v>
      </c>
      <c r="F30" s="45">
        <f t="shared" si="0"/>
        <v>77.34948604992657</v>
      </c>
      <c r="G30" s="107"/>
    </row>
    <row r="31" spans="1:7" ht="13.5" customHeight="1" thickBot="1">
      <c r="A31" s="108">
        <v>10</v>
      </c>
      <c r="B31" s="180" t="s">
        <v>179</v>
      </c>
      <c r="C31" s="109">
        <v>4063</v>
      </c>
      <c r="D31" s="109">
        <v>5088</v>
      </c>
      <c r="E31" s="122">
        <v>107.3</v>
      </c>
      <c r="F31" s="45">
        <f t="shared" si="0"/>
        <v>79.85455974842768</v>
      </c>
      <c r="G31" s="110"/>
    </row>
    <row r="32" spans="1:7" ht="13.5" customHeight="1" thickBot="1">
      <c r="A32" s="91"/>
      <c r="B32" s="92" t="s">
        <v>80</v>
      </c>
      <c r="C32" s="93">
        <v>90058</v>
      </c>
      <c r="D32" s="93">
        <v>92468</v>
      </c>
      <c r="E32" s="94">
        <v>105</v>
      </c>
      <c r="F32" s="118">
        <f t="shared" si="0"/>
        <v>97.39369295323787</v>
      </c>
      <c r="G32" s="133">
        <v>79.3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219</v>
      </c>
      <c r="D53" s="85" t="s">
        <v>197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191970</v>
      </c>
      <c r="D54" s="9">
        <v>178008</v>
      </c>
      <c r="E54" s="45">
        <v>103.8</v>
      </c>
      <c r="F54" s="45">
        <f aca="true" t="shared" si="1" ref="F54:F64">SUM(C54/D54*100)</f>
        <v>107.84346770931643</v>
      </c>
      <c r="G54" s="107"/>
    </row>
    <row r="55" spans="1:7" ht="13.5">
      <c r="A55" s="106">
        <v>2</v>
      </c>
      <c r="B55" s="180" t="s">
        <v>187</v>
      </c>
      <c r="C55" s="9">
        <v>19765</v>
      </c>
      <c r="D55" s="9">
        <v>18652</v>
      </c>
      <c r="E55" s="45">
        <v>110.3</v>
      </c>
      <c r="F55" s="45">
        <f t="shared" si="1"/>
        <v>105.96718850525413</v>
      </c>
      <c r="G55" s="107"/>
    </row>
    <row r="56" spans="1:7" ht="13.5">
      <c r="A56" s="106">
        <v>3</v>
      </c>
      <c r="B56" s="180" t="s">
        <v>177</v>
      </c>
      <c r="C56" s="9">
        <v>19555</v>
      </c>
      <c r="D56" s="9">
        <v>16058</v>
      </c>
      <c r="E56" s="45">
        <v>110.5</v>
      </c>
      <c r="F56" s="45">
        <f t="shared" si="1"/>
        <v>121.77730726117824</v>
      </c>
      <c r="G56" s="107"/>
    </row>
    <row r="57" spans="1:7" ht="13.5">
      <c r="A57" s="106">
        <v>4</v>
      </c>
      <c r="B57" s="180" t="s">
        <v>174</v>
      </c>
      <c r="C57" s="9">
        <v>16635</v>
      </c>
      <c r="D57" s="9">
        <v>8305</v>
      </c>
      <c r="E57" s="45">
        <v>93.8</v>
      </c>
      <c r="F57" s="45">
        <f t="shared" si="1"/>
        <v>200.30102347983143</v>
      </c>
      <c r="G57" s="107"/>
    </row>
    <row r="58" spans="1:7" ht="13.5">
      <c r="A58" s="106">
        <v>5</v>
      </c>
      <c r="B58" s="181" t="s">
        <v>176</v>
      </c>
      <c r="C58" s="9">
        <v>8669</v>
      </c>
      <c r="D58" s="9">
        <v>4088</v>
      </c>
      <c r="E58" s="45">
        <v>120.8</v>
      </c>
      <c r="F58" s="45">
        <f t="shared" si="1"/>
        <v>212.05968688845402</v>
      </c>
      <c r="G58" s="107"/>
    </row>
    <row r="59" spans="1:7" ht="13.5">
      <c r="A59" s="106">
        <v>6</v>
      </c>
      <c r="B59" s="181" t="s">
        <v>175</v>
      </c>
      <c r="C59" s="9">
        <v>7991</v>
      </c>
      <c r="D59" s="9">
        <v>6184</v>
      </c>
      <c r="E59" s="45">
        <v>111.8</v>
      </c>
      <c r="F59" s="45">
        <f t="shared" si="1"/>
        <v>129.22056921086676</v>
      </c>
      <c r="G59" s="107"/>
    </row>
    <row r="60" spans="1:7" ht="13.5">
      <c r="A60" s="106">
        <v>7</v>
      </c>
      <c r="B60" s="181" t="s">
        <v>184</v>
      </c>
      <c r="C60" s="9">
        <v>6409</v>
      </c>
      <c r="D60" s="9">
        <v>6614</v>
      </c>
      <c r="E60" s="156">
        <v>88.5</v>
      </c>
      <c r="F60" s="45">
        <f t="shared" si="1"/>
        <v>96.90051406108256</v>
      </c>
      <c r="G60" s="107"/>
    </row>
    <row r="61" spans="1:7" ht="13.5">
      <c r="A61" s="106">
        <v>8</v>
      </c>
      <c r="B61" s="181" t="s">
        <v>168</v>
      </c>
      <c r="C61" s="9">
        <v>4014</v>
      </c>
      <c r="D61" s="9">
        <v>5489</v>
      </c>
      <c r="E61" s="45">
        <v>89.3</v>
      </c>
      <c r="F61" s="45">
        <f t="shared" si="1"/>
        <v>73.12807433047914</v>
      </c>
      <c r="G61" s="107"/>
    </row>
    <row r="62" spans="1:7" ht="13.5">
      <c r="A62" s="106">
        <v>9</v>
      </c>
      <c r="B62" s="181" t="s">
        <v>185</v>
      </c>
      <c r="C62" s="9">
        <v>3156</v>
      </c>
      <c r="D62" s="9">
        <v>5464</v>
      </c>
      <c r="E62" s="45">
        <v>121</v>
      </c>
      <c r="F62" s="45">
        <f t="shared" si="1"/>
        <v>57.75988286969253</v>
      </c>
      <c r="G62" s="107"/>
    </row>
    <row r="63" spans="1:8" ht="14.25" thickBot="1">
      <c r="A63" s="111">
        <v>10</v>
      </c>
      <c r="B63" s="181" t="s">
        <v>120</v>
      </c>
      <c r="C63" s="112">
        <v>2748</v>
      </c>
      <c r="D63" s="112">
        <v>7636</v>
      </c>
      <c r="E63" s="113">
        <v>111.2</v>
      </c>
      <c r="F63" s="113">
        <f t="shared" si="1"/>
        <v>35.98742797276061</v>
      </c>
      <c r="G63" s="115"/>
      <c r="H63" s="23"/>
    </row>
    <row r="64" spans="1:7" ht="14.25" thickBot="1">
      <c r="A64" s="91"/>
      <c r="B64" s="116" t="s">
        <v>83</v>
      </c>
      <c r="C64" s="117">
        <v>291519</v>
      </c>
      <c r="D64" s="117">
        <v>273130</v>
      </c>
      <c r="E64" s="118">
        <v>104</v>
      </c>
      <c r="F64" s="118">
        <f t="shared" si="1"/>
        <v>106.73269139237726</v>
      </c>
      <c r="G64" s="133">
        <v>53.4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219</v>
      </c>
      <c r="D21" s="85" t="s">
        <v>197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170</v>
      </c>
      <c r="C22" s="9">
        <v>48991</v>
      </c>
      <c r="D22" s="9">
        <v>57612</v>
      </c>
      <c r="E22" s="45">
        <v>111.4</v>
      </c>
      <c r="F22" s="45">
        <f>SUM(C22/D22*100)</f>
        <v>85.03610358952996</v>
      </c>
      <c r="G22" s="107"/>
    </row>
    <row r="23" spans="1:7" ht="13.5">
      <c r="A23" s="30">
        <v>2</v>
      </c>
      <c r="B23" s="180" t="s">
        <v>186</v>
      </c>
      <c r="C23" s="9">
        <v>38689</v>
      </c>
      <c r="D23" s="9">
        <v>42502</v>
      </c>
      <c r="E23" s="45">
        <v>98.4</v>
      </c>
      <c r="F23" s="45">
        <f aca="true" t="shared" si="0" ref="F23:F32">SUM(C23/D23*100)</f>
        <v>91.02865747494235</v>
      </c>
      <c r="G23" s="107"/>
    </row>
    <row r="24" spans="1:7" ht="13.5" customHeight="1">
      <c r="A24" s="30">
        <v>3</v>
      </c>
      <c r="B24" s="180" t="s">
        <v>183</v>
      </c>
      <c r="C24" s="9">
        <v>35098</v>
      </c>
      <c r="D24" s="9">
        <v>35430</v>
      </c>
      <c r="E24" s="45">
        <v>78</v>
      </c>
      <c r="F24" s="45">
        <f t="shared" si="0"/>
        <v>99.06294101044313</v>
      </c>
      <c r="G24" s="107"/>
    </row>
    <row r="25" spans="1:7" ht="13.5">
      <c r="A25" s="30">
        <v>4</v>
      </c>
      <c r="B25" s="180" t="s">
        <v>172</v>
      </c>
      <c r="C25" s="9">
        <v>26913</v>
      </c>
      <c r="D25" s="9">
        <v>38805</v>
      </c>
      <c r="E25" s="45">
        <v>92.4</v>
      </c>
      <c r="F25" s="45">
        <f t="shared" si="0"/>
        <v>69.35446463084654</v>
      </c>
      <c r="G25" s="107"/>
    </row>
    <row r="26" spans="1:7" ht="13.5">
      <c r="A26" s="30">
        <v>5</v>
      </c>
      <c r="B26" s="180" t="s">
        <v>168</v>
      </c>
      <c r="C26" s="9">
        <v>26346</v>
      </c>
      <c r="D26" s="9">
        <v>26981</v>
      </c>
      <c r="E26" s="45">
        <v>105.8</v>
      </c>
      <c r="F26" s="45">
        <f t="shared" si="0"/>
        <v>97.64649197583485</v>
      </c>
      <c r="G26" s="107"/>
    </row>
    <row r="27" spans="1:7" ht="13.5" customHeight="1">
      <c r="A27" s="30">
        <v>6</v>
      </c>
      <c r="B27" s="180" t="s">
        <v>120</v>
      </c>
      <c r="C27" s="9">
        <v>25627</v>
      </c>
      <c r="D27" s="9">
        <v>19422</v>
      </c>
      <c r="E27" s="45">
        <v>104.1</v>
      </c>
      <c r="F27" s="45">
        <f t="shared" si="0"/>
        <v>131.94830604469158</v>
      </c>
      <c r="G27" s="107"/>
    </row>
    <row r="28" spans="1:7" ht="13.5" customHeight="1">
      <c r="A28" s="30">
        <v>7</v>
      </c>
      <c r="B28" s="181" t="s">
        <v>171</v>
      </c>
      <c r="C28" s="9">
        <v>20746</v>
      </c>
      <c r="D28" s="9">
        <v>17361</v>
      </c>
      <c r="E28" s="45">
        <v>98.3</v>
      </c>
      <c r="F28" s="45">
        <f t="shared" si="0"/>
        <v>119.49772478543863</v>
      </c>
      <c r="G28" s="107"/>
    </row>
    <row r="29" spans="1:7" ht="13.5">
      <c r="A29" s="30">
        <v>8</v>
      </c>
      <c r="B29" s="181" t="s">
        <v>187</v>
      </c>
      <c r="C29" s="9">
        <v>15375</v>
      </c>
      <c r="D29" s="9">
        <v>15097</v>
      </c>
      <c r="E29" s="45">
        <v>108.3</v>
      </c>
      <c r="F29" s="45">
        <f t="shared" si="0"/>
        <v>101.84142544876464</v>
      </c>
      <c r="G29" s="107"/>
    </row>
    <row r="30" spans="1:7" ht="13.5">
      <c r="A30" s="30">
        <v>9</v>
      </c>
      <c r="B30" s="181" t="s">
        <v>177</v>
      </c>
      <c r="C30" s="9">
        <v>15301</v>
      </c>
      <c r="D30" s="9">
        <v>17325</v>
      </c>
      <c r="E30" s="45">
        <v>106.1</v>
      </c>
      <c r="F30" s="343">
        <f t="shared" si="0"/>
        <v>88.31746031746032</v>
      </c>
      <c r="G30" s="107"/>
    </row>
    <row r="31" spans="1:7" ht="14.25" thickBot="1">
      <c r="A31" s="119">
        <v>10</v>
      </c>
      <c r="B31" s="181" t="s">
        <v>179</v>
      </c>
      <c r="C31" s="112">
        <v>14120</v>
      </c>
      <c r="D31" s="112">
        <v>11854</v>
      </c>
      <c r="E31" s="113">
        <v>91.3</v>
      </c>
      <c r="F31" s="113">
        <f t="shared" si="0"/>
        <v>119.11591024126878</v>
      </c>
      <c r="G31" s="115"/>
    </row>
    <row r="32" spans="1:7" ht="14.25" thickBot="1">
      <c r="A32" s="91"/>
      <c r="B32" s="92" t="s">
        <v>85</v>
      </c>
      <c r="C32" s="93">
        <v>346739</v>
      </c>
      <c r="D32" s="93">
        <v>361978</v>
      </c>
      <c r="E32" s="96">
        <v>99.1</v>
      </c>
      <c r="F32" s="118">
        <f t="shared" si="0"/>
        <v>95.79007563995602</v>
      </c>
      <c r="G32" s="133">
        <v>53.3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219</v>
      </c>
      <c r="D53" s="85" t="s">
        <v>197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11430</v>
      </c>
      <c r="D54" s="9">
        <v>14508</v>
      </c>
      <c r="E54" s="121">
        <v>102.8</v>
      </c>
      <c r="F54" s="45">
        <f>SUM(C54/D54*100)</f>
        <v>78.78411910669976</v>
      </c>
      <c r="G54" s="107"/>
    </row>
    <row r="55" spans="1:7" ht="13.5">
      <c r="A55" s="106">
        <v>2</v>
      </c>
      <c r="B55" s="180" t="s">
        <v>116</v>
      </c>
      <c r="C55" s="9">
        <v>7351</v>
      </c>
      <c r="D55" s="9">
        <v>5705</v>
      </c>
      <c r="E55" s="121">
        <v>105.8</v>
      </c>
      <c r="F55" s="45">
        <f aca="true" t="shared" si="1" ref="F55:F64">SUM(C55/D55*100)</f>
        <v>128.851884312007</v>
      </c>
      <c r="G55" s="107"/>
    </row>
    <row r="56" spans="1:7" ht="13.5">
      <c r="A56" s="106">
        <v>3</v>
      </c>
      <c r="B56" s="180" t="s">
        <v>120</v>
      </c>
      <c r="C56" s="9">
        <v>2804</v>
      </c>
      <c r="D56" s="9">
        <v>2765</v>
      </c>
      <c r="E56" s="121">
        <v>100.5</v>
      </c>
      <c r="F56" s="45">
        <f t="shared" si="1"/>
        <v>101.41048824593129</v>
      </c>
      <c r="G56" s="107"/>
    </row>
    <row r="57" spans="1:8" ht="13.5">
      <c r="A57" s="106">
        <v>4</v>
      </c>
      <c r="B57" s="180" t="s">
        <v>168</v>
      </c>
      <c r="C57" s="9">
        <v>2637</v>
      </c>
      <c r="D57" s="9">
        <v>2665</v>
      </c>
      <c r="E57" s="121">
        <v>102</v>
      </c>
      <c r="F57" s="45">
        <f t="shared" si="1"/>
        <v>98.94934333958723</v>
      </c>
      <c r="G57" s="107"/>
      <c r="H57" s="72"/>
    </row>
    <row r="58" spans="1:7" ht="13.5">
      <c r="A58" s="106">
        <v>5</v>
      </c>
      <c r="B58" s="180" t="s">
        <v>185</v>
      </c>
      <c r="C58" s="9">
        <v>2046</v>
      </c>
      <c r="D58" s="9">
        <v>2137</v>
      </c>
      <c r="E58" s="121">
        <v>76.7</v>
      </c>
      <c r="F58" s="45">
        <f t="shared" si="1"/>
        <v>95.74169396350023</v>
      </c>
      <c r="G58" s="107"/>
    </row>
    <row r="59" spans="1:7" ht="13.5">
      <c r="A59" s="106">
        <v>6</v>
      </c>
      <c r="B59" s="181" t="s">
        <v>187</v>
      </c>
      <c r="C59" s="9">
        <v>1320</v>
      </c>
      <c r="D59" s="9">
        <v>1265</v>
      </c>
      <c r="E59" s="121">
        <v>95.1</v>
      </c>
      <c r="F59" s="45">
        <f t="shared" si="1"/>
        <v>104.34782608695652</v>
      </c>
      <c r="G59" s="107"/>
    </row>
    <row r="60" spans="1:7" ht="13.5">
      <c r="A60" s="106">
        <v>7</v>
      </c>
      <c r="B60" s="181" t="s">
        <v>172</v>
      </c>
      <c r="C60" s="9">
        <v>1258</v>
      </c>
      <c r="D60" s="9">
        <v>1943</v>
      </c>
      <c r="E60" s="121">
        <v>86.5</v>
      </c>
      <c r="F60" s="45">
        <f t="shared" si="1"/>
        <v>64.74523932063819</v>
      </c>
      <c r="G60" s="107"/>
    </row>
    <row r="61" spans="1:7" ht="13.5">
      <c r="A61" s="106">
        <v>8</v>
      </c>
      <c r="B61" s="181" t="s">
        <v>184</v>
      </c>
      <c r="C61" s="9">
        <v>1145</v>
      </c>
      <c r="D61" s="9">
        <v>1156</v>
      </c>
      <c r="E61" s="121">
        <v>107.3</v>
      </c>
      <c r="F61" s="45">
        <f t="shared" si="1"/>
        <v>99.0484429065744</v>
      </c>
      <c r="G61" s="107"/>
    </row>
    <row r="62" spans="1:7" ht="13.5">
      <c r="A62" s="106">
        <v>9</v>
      </c>
      <c r="B62" s="181" t="s">
        <v>179</v>
      </c>
      <c r="C62" s="9">
        <v>842</v>
      </c>
      <c r="D62" s="9">
        <v>165</v>
      </c>
      <c r="E62" s="121">
        <v>96.3</v>
      </c>
      <c r="F62" s="45">
        <f t="shared" si="1"/>
        <v>510.30303030303037</v>
      </c>
      <c r="G62" s="107"/>
    </row>
    <row r="63" spans="1:7" ht="14.25" thickBot="1">
      <c r="A63" s="108">
        <v>10</v>
      </c>
      <c r="B63" s="182" t="s">
        <v>171</v>
      </c>
      <c r="C63" s="109">
        <v>785</v>
      </c>
      <c r="D63" s="109">
        <v>1047</v>
      </c>
      <c r="E63" s="122">
        <v>149.2</v>
      </c>
      <c r="F63" s="45">
        <f t="shared" si="1"/>
        <v>74.97612225405922</v>
      </c>
      <c r="G63" s="110"/>
    </row>
    <row r="64" spans="1:7" ht="14.25" thickBot="1">
      <c r="A64" s="91"/>
      <c r="B64" s="92" t="s">
        <v>81</v>
      </c>
      <c r="C64" s="93">
        <v>34557</v>
      </c>
      <c r="D64" s="93">
        <v>36715</v>
      </c>
      <c r="E64" s="94">
        <v>101.3</v>
      </c>
      <c r="F64" s="118">
        <f t="shared" si="1"/>
        <v>94.12229334059649</v>
      </c>
      <c r="G64" s="133">
        <v>103.1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219</v>
      </c>
      <c r="D20" s="85" t="s">
        <v>197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27182</v>
      </c>
      <c r="D21" s="9">
        <v>25072</v>
      </c>
      <c r="E21" s="121">
        <v>88.7</v>
      </c>
      <c r="F21" s="45">
        <f aca="true" t="shared" si="0" ref="F21:F31">SUM(C21/D21*100)</f>
        <v>108.41576260370134</v>
      </c>
      <c r="G21" s="107"/>
    </row>
    <row r="22" spans="1:7" ht="13.5">
      <c r="A22" s="106">
        <v>2</v>
      </c>
      <c r="B22" s="180" t="s">
        <v>78</v>
      </c>
      <c r="C22" s="9">
        <v>18473</v>
      </c>
      <c r="D22" s="9">
        <v>16255</v>
      </c>
      <c r="E22" s="121">
        <v>98.2</v>
      </c>
      <c r="F22" s="45">
        <f t="shared" si="0"/>
        <v>113.64503229775454</v>
      </c>
      <c r="G22" s="107"/>
    </row>
    <row r="23" spans="1:7" ht="13.5" customHeight="1">
      <c r="A23" s="106">
        <v>3</v>
      </c>
      <c r="B23" s="181" t="s">
        <v>187</v>
      </c>
      <c r="C23" s="9">
        <v>9409</v>
      </c>
      <c r="D23" s="9">
        <v>9623</v>
      </c>
      <c r="E23" s="121">
        <v>101.1</v>
      </c>
      <c r="F23" s="45">
        <f t="shared" si="0"/>
        <v>97.77616128026602</v>
      </c>
      <c r="G23" s="107"/>
    </row>
    <row r="24" spans="1:7" ht="13.5" customHeight="1">
      <c r="A24" s="106">
        <v>4</v>
      </c>
      <c r="B24" s="181" t="s">
        <v>175</v>
      </c>
      <c r="C24" s="9">
        <v>8911</v>
      </c>
      <c r="D24" s="9">
        <v>7305</v>
      </c>
      <c r="E24" s="121">
        <v>116</v>
      </c>
      <c r="F24" s="45">
        <f t="shared" si="0"/>
        <v>121.98494182067077</v>
      </c>
      <c r="G24" s="107"/>
    </row>
    <row r="25" spans="1:7" ht="13.5" customHeight="1">
      <c r="A25" s="106">
        <v>5</v>
      </c>
      <c r="B25" s="181" t="s">
        <v>177</v>
      </c>
      <c r="C25" s="9">
        <v>8165</v>
      </c>
      <c r="D25" s="9">
        <v>6292</v>
      </c>
      <c r="E25" s="121">
        <v>116</v>
      </c>
      <c r="F25" s="45">
        <f t="shared" si="0"/>
        <v>129.76795931341385</v>
      </c>
      <c r="G25" s="107"/>
    </row>
    <row r="26" spans="1:7" ht="13.5" customHeight="1">
      <c r="A26" s="106">
        <v>6</v>
      </c>
      <c r="B26" s="181" t="s">
        <v>201</v>
      </c>
      <c r="C26" s="9">
        <v>6301</v>
      </c>
      <c r="D26" s="9">
        <v>4259</v>
      </c>
      <c r="E26" s="121">
        <v>131.1</v>
      </c>
      <c r="F26" s="45">
        <f t="shared" si="0"/>
        <v>147.94552711904203</v>
      </c>
      <c r="G26" s="107"/>
    </row>
    <row r="27" spans="1:7" ht="13.5" customHeight="1">
      <c r="A27" s="106">
        <v>7</v>
      </c>
      <c r="B27" s="181" t="s">
        <v>176</v>
      </c>
      <c r="C27" s="9">
        <v>6290</v>
      </c>
      <c r="D27" s="9">
        <v>7319</v>
      </c>
      <c r="E27" s="121">
        <v>97</v>
      </c>
      <c r="F27" s="45">
        <f t="shared" si="0"/>
        <v>85.94070228173247</v>
      </c>
      <c r="G27" s="107"/>
    </row>
    <row r="28" spans="1:7" ht="13.5" customHeight="1">
      <c r="A28" s="106">
        <v>8</v>
      </c>
      <c r="B28" s="181" t="s">
        <v>120</v>
      </c>
      <c r="C28" s="9">
        <v>5500</v>
      </c>
      <c r="D28" s="9">
        <v>4525</v>
      </c>
      <c r="E28" s="121">
        <v>102.6</v>
      </c>
      <c r="F28" s="45">
        <f t="shared" si="0"/>
        <v>121.54696132596685</v>
      </c>
      <c r="G28" s="107"/>
    </row>
    <row r="29" spans="1:7" ht="13.5" customHeight="1">
      <c r="A29" s="106">
        <v>9</v>
      </c>
      <c r="B29" s="181" t="s">
        <v>184</v>
      </c>
      <c r="C29" s="112">
        <v>3670</v>
      </c>
      <c r="D29" s="112">
        <v>6583</v>
      </c>
      <c r="E29" s="124">
        <v>92.7</v>
      </c>
      <c r="F29" s="45">
        <f t="shared" si="0"/>
        <v>55.74965821054231</v>
      </c>
      <c r="G29" s="107"/>
    </row>
    <row r="30" spans="1:7" ht="13.5" customHeight="1" thickBot="1">
      <c r="A30" s="111">
        <v>10</v>
      </c>
      <c r="B30" s="181" t="s">
        <v>210</v>
      </c>
      <c r="C30" s="112">
        <v>3310</v>
      </c>
      <c r="D30" s="112">
        <v>310</v>
      </c>
      <c r="E30" s="124">
        <v>95.9</v>
      </c>
      <c r="F30" s="113">
        <f t="shared" si="0"/>
        <v>1067.741935483871</v>
      </c>
      <c r="G30" s="115"/>
    </row>
    <row r="31" spans="1:7" ht="13.5" customHeight="1" thickBot="1">
      <c r="A31" s="91"/>
      <c r="B31" s="92" t="s">
        <v>87</v>
      </c>
      <c r="C31" s="93">
        <v>114084</v>
      </c>
      <c r="D31" s="93">
        <v>107172</v>
      </c>
      <c r="E31" s="94">
        <v>99.1</v>
      </c>
      <c r="F31" s="118">
        <f t="shared" si="0"/>
        <v>106.44944575075579</v>
      </c>
      <c r="G31" s="120">
        <v>79.6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219</v>
      </c>
      <c r="D53" s="85" t="s">
        <v>197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174</v>
      </c>
      <c r="C54" s="6">
        <v>31376</v>
      </c>
      <c r="D54" s="9">
        <v>32255</v>
      </c>
      <c r="E54" s="45">
        <v>101.1</v>
      </c>
      <c r="F54" s="45">
        <f aca="true" t="shared" si="1" ref="F54:F64">SUM(C54/D54*100)</f>
        <v>97.27484110990544</v>
      </c>
      <c r="G54" s="107"/>
    </row>
    <row r="55" spans="1:7" ht="13.5">
      <c r="A55" s="106">
        <v>2</v>
      </c>
      <c r="B55" s="180" t="s">
        <v>120</v>
      </c>
      <c r="C55" s="6">
        <v>28727</v>
      </c>
      <c r="D55" s="9">
        <v>23314</v>
      </c>
      <c r="E55" s="45">
        <v>113</v>
      </c>
      <c r="F55" s="45">
        <f t="shared" si="1"/>
        <v>123.21780904177749</v>
      </c>
      <c r="G55" s="107"/>
    </row>
    <row r="56" spans="1:7" ht="13.5">
      <c r="A56" s="106">
        <v>3</v>
      </c>
      <c r="B56" s="7" t="s">
        <v>168</v>
      </c>
      <c r="C56" s="6">
        <v>24252</v>
      </c>
      <c r="D56" s="9">
        <v>21561</v>
      </c>
      <c r="E56" s="45">
        <v>104</v>
      </c>
      <c r="F56" s="45">
        <f t="shared" si="1"/>
        <v>112.48086823431196</v>
      </c>
      <c r="G56" s="107"/>
    </row>
    <row r="57" spans="1:7" ht="13.5">
      <c r="A57" s="106">
        <v>4</v>
      </c>
      <c r="B57" s="7" t="s">
        <v>179</v>
      </c>
      <c r="C57" s="6">
        <v>22554</v>
      </c>
      <c r="D57" s="9">
        <v>12764</v>
      </c>
      <c r="E57" s="45">
        <v>102.9</v>
      </c>
      <c r="F57" s="45">
        <f t="shared" si="1"/>
        <v>176.70009401441555</v>
      </c>
      <c r="G57" s="107"/>
    </row>
    <row r="58" spans="1:7" ht="13.5">
      <c r="A58" s="106">
        <v>5</v>
      </c>
      <c r="B58" s="181" t="s">
        <v>188</v>
      </c>
      <c r="C58" s="6">
        <v>14748</v>
      </c>
      <c r="D58" s="9">
        <v>19226</v>
      </c>
      <c r="E58" s="45">
        <v>92.7</v>
      </c>
      <c r="F58" s="45">
        <f t="shared" si="1"/>
        <v>76.7086237386872</v>
      </c>
      <c r="G58" s="107"/>
    </row>
    <row r="59" spans="1:7" ht="13.5">
      <c r="A59" s="106">
        <v>6</v>
      </c>
      <c r="B59" s="181" t="s">
        <v>178</v>
      </c>
      <c r="C59" s="6">
        <v>13610</v>
      </c>
      <c r="D59" s="9">
        <v>16387</v>
      </c>
      <c r="E59" s="45">
        <v>98.1</v>
      </c>
      <c r="F59" s="45">
        <f t="shared" si="1"/>
        <v>83.05364008055166</v>
      </c>
      <c r="G59" s="107"/>
    </row>
    <row r="60" spans="1:7" ht="13.5">
      <c r="A60" s="106">
        <v>7</v>
      </c>
      <c r="B60" s="181" t="s">
        <v>185</v>
      </c>
      <c r="C60" s="6">
        <v>12278</v>
      </c>
      <c r="D60" s="9">
        <v>14939</v>
      </c>
      <c r="E60" s="45">
        <v>96.3</v>
      </c>
      <c r="F60" s="45">
        <f t="shared" si="1"/>
        <v>82.1875627552045</v>
      </c>
      <c r="G60" s="107"/>
    </row>
    <row r="61" spans="1:7" ht="13.5">
      <c r="A61" s="106">
        <v>8</v>
      </c>
      <c r="B61" s="181" t="s">
        <v>211</v>
      </c>
      <c r="C61" s="6">
        <v>11884</v>
      </c>
      <c r="D61" s="9">
        <v>6851</v>
      </c>
      <c r="E61" s="45">
        <v>116</v>
      </c>
      <c r="F61" s="45">
        <f t="shared" si="1"/>
        <v>173.46372792293096</v>
      </c>
      <c r="G61" s="107"/>
    </row>
    <row r="62" spans="1:7" ht="13.5">
      <c r="A62" s="106">
        <v>9</v>
      </c>
      <c r="B62" s="181" t="s">
        <v>176</v>
      </c>
      <c r="C62" s="123">
        <v>11357</v>
      </c>
      <c r="D62" s="112">
        <v>13203</v>
      </c>
      <c r="E62" s="113">
        <v>98.8</v>
      </c>
      <c r="F62" s="45">
        <f t="shared" si="1"/>
        <v>86.01832916761342</v>
      </c>
      <c r="G62" s="107"/>
    </row>
    <row r="63" spans="1:7" ht="14.25" thickBot="1">
      <c r="A63" s="111">
        <v>10</v>
      </c>
      <c r="B63" s="181" t="s">
        <v>172</v>
      </c>
      <c r="C63" s="123">
        <v>10511</v>
      </c>
      <c r="D63" s="112">
        <v>17005</v>
      </c>
      <c r="E63" s="113">
        <v>82.2</v>
      </c>
      <c r="F63" s="113">
        <f t="shared" si="1"/>
        <v>61.811231990591</v>
      </c>
      <c r="G63" s="115"/>
    </row>
    <row r="64" spans="1:7" ht="14.25" thickBot="1">
      <c r="A64" s="91"/>
      <c r="B64" s="92" t="s">
        <v>83</v>
      </c>
      <c r="C64" s="93">
        <v>228916</v>
      </c>
      <c r="D64" s="93">
        <v>215996</v>
      </c>
      <c r="E64" s="96">
        <v>102.6</v>
      </c>
      <c r="F64" s="118">
        <f t="shared" si="1"/>
        <v>105.98159225170835</v>
      </c>
      <c r="G64" s="133">
        <v>66.1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4" t="s">
        <v>142</v>
      </c>
      <c r="C16" s="254" t="s">
        <v>143</v>
      </c>
      <c r="D16" s="254" t="s">
        <v>144</v>
      </c>
      <c r="E16" s="254" t="s">
        <v>127</v>
      </c>
      <c r="F16" s="254" t="s">
        <v>128</v>
      </c>
      <c r="G16" s="254" t="s">
        <v>129</v>
      </c>
      <c r="H16" s="254" t="s">
        <v>130</v>
      </c>
      <c r="I16" s="254" t="s">
        <v>131</v>
      </c>
      <c r="J16" s="254" t="s">
        <v>132</v>
      </c>
      <c r="K16" s="254" t="s">
        <v>133</v>
      </c>
      <c r="L16" s="254" t="s">
        <v>134</v>
      </c>
      <c r="M16" s="254" t="s">
        <v>135</v>
      </c>
      <c r="N16" s="1"/>
    </row>
    <row r="17" spans="1:27" ht="10.5" customHeight="1">
      <c r="A17" s="10" t="s">
        <v>235</v>
      </c>
      <c r="B17" s="251">
        <v>92.9</v>
      </c>
      <c r="C17" s="251">
        <v>77.4</v>
      </c>
      <c r="D17" s="251">
        <v>75.4</v>
      </c>
      <c r="E17" s="251">
        <v>75.8</v>
      </c>
      <c r="F17" s="251">
        <v>74.4</v>
      </c>
      <c r="G17" s="251">
        <v>77.7</v>
      </c>
      <c r="H17" s="251">
        <v>80.3</v>
      </c>
      <c r="I17" s="251">
        <v>77.2</v>
      </c>
      <c r="J17" s="251">
        <v>77.5</v>
      </c>
      <c r="K17" s="251">
        <v>77.1</v>
      </c>
      <c r="L17" s="251">
        <v>73.5</v>
      </c>
      <c r="M17" s="251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195</v>
      </c>
      <c r="B18" s="251">
        <v>67.1</v>
      </c>
      <c r="C18" s="251">
        <v>69</v>
      </c>
      <c r="D18" s="251">
        <v>71.2</v>
      </c>
      <c r="E18" s="251">
        <v>73.2</v>
      </c>
      <c r="F18" s="251">
        <v>72</v>
      </c>
      <c r="G18" s="251">
        <v>72.6</v>
      </c>
      <c r="H18" s="251">
        <v>78.1</v>
      </c>
      <c r="I18" s="251">
        <v>80</v>
      </c>
      <c r="J18" s="251">
        <v>75.3</v>
      </c>
      <c r="K18" s="251">
        <v>77.7</v>
      </c>
      <c r="L18" s="251">
        <v>79.8</v>
      </c>
      <c r="M18" s="251">
        <v>73.4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1"/>
      <c r="AA18" s="1"/>
    </row>
    <row r="19" spans="1:27" ht="10.5" customHeight="1">
      <c r="A19" s="10" t="s">
        <v>236</v>
      </c>
      <c r="B19" s="251">
        <v>71.6</v>
      </c>
      <c r="C19" s="251">
        <v>76.8</v>
      </c>
      <c r="D19" s="251">
        <v>80.9</v>
      </c>
      <c r="E19" s="251">
        <v>79.2</v>
      </c>
      <c r="F19" s="251">
        <v>79.8</v>
      </c>
      <c r="G19" s="251">
        <v>79.2</v>
      </c>
      <c r="H19" s="251">
        <v>80.8</v>
      </c>
      <c r="I19" s="251">
        <v>83.9</v>
      </c>
      <c r="J19" s="251">
        <v>84.2</v>
      </c>
      <c r="K19" s="251">
        <v>84.4</v>
      </c>
      <c r="L19" s="251">
        <v>83.6</v>
      </c>
      <c r="M19" s="251">
        <v>71.9</v>
      </c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1"/>
      <c r="AA19" s="1"/>
    </row>
    <row r="20" spans="1:27" ht="10.5" customHeight="1">
      <c r="A20" s="10" t="s">
        <v>197</v>
      </c>
      <c r="B20" s="251">
        <v>69.7</v>
      </c>
      <c r="C20" s="251">
        <v>79.8</v>
      </c>
      <c r="D20" s="251">
        <v>89.3</v>
      </c>
      <c r="E20" s="251">
        <v>81</v>
      </c>
      <c r="F20" s="251">
        <v>78.7</v>
      </c>
      <c r="G20" s="251">
        <v>80.2</v>
      </c>
      <c r="H20" s="251">
        <v>77.6</v>
      </c>
      <c r="I20" s="251">
        <v>73.1</v>
      </c>
      <c r="J20" s="251">
        <v>78.4</v>
      </c>
      <c r="K20" s="251">
        <v>82.3</v>
      </c>
      <c r="L20" s="251">
        <v>77.4</v>
      </c>
      <c r="M20" s="251">
        <v>68.1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1"/>
      <c r="AA20" s="1"/>
    </row>
    <row r="21" spans="1:27" ht="10.5" customHeight="1">
      <c r="A21" s="10" t="s">
        <v>219</v>
      </c>
      <c r="B21" s="251">
        <v>71.8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1"/>
      <c r="AA22" s="1"/>
    </row>
    <row r="23" spans="14:27" ht="9.75" customHeight="1"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1"/>
      <c r="AA23" s="1"/>
    </row>
    <row r="24" spans="1:13" ht="13.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</row>
    <row r="28" ht="13.5">
      <c r="O28" s="259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4" t="s">
        <v>142</v>
      </c>
      <c r="C41" s="254" t="s">
        <v>143</v>
      </c>
      <c r="D41" s="254" t="s">
        <v>144</v>
      </c>
      <c r="E41" s="254" t="s">
        <v>127</v>
      </c>
      <c r="F41" s="254" t="s">
        <v>128</v>
      </c>
      <c r="G41" s="254" t="s">
        <v>129</v>
      </c>
      <c r="H41" s="254" t="s">
        <v>130</v>
      </c>
      <c r="I41" s="254" t="s">
        <v>131</v>
      </c>
      <c r="J41" s="254" t="s">
        <v>132</v>
      </c>
      <c r="K41" s="254" t="s">
        <v>133</v>
      </c>
      <c r="L41" s="254" t="s">
        <v>134</v>
      </c>
      <c r="M41" s="254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235</v>
      </c>
      <c r="B42" s="260">
        <v>109.6</v>
      </c>
      <c r="C42" s="260">
        <v>91.7</v>
      </c>
      <c r="D42" s="260">
        <v>85.7</v>
      </c>
      <c r="E42" s="260">
        <v>88.7</v>
      </c>
      <c r="F42" s="260">
        <v>89.8</v>
      </c>
      <c r="G42" s="260">
        <v>91.4</v>
      </c>
      <c r="H42" s="260">
        <v>87.6</v>
      </c>
      <c r="I42" s="260">
        <v>85.8</v>
      </c>
      <c r="J42" s="260">
        <v>84.7</v>
      </c>
      <c r="K42" s="260">
        <v>90.7</v>
      </c>
      <c r="L42" s="260">
        <v>91.4</v>
      </c>
      <c r="M42" s="260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195</v>
      </c>
      <c r="B43" s="260">
        <v>91.1</v>
      </c>
      <c r="C43" s="260">
        <v>91.1</v>
      </c>
      <c r="D43" s="260">
        <v>91.1</v>
      </c>
      <c r="E43" s="260">
        <v>90.6</v>
      </c>
      <c r="F43" s="260">
        <v>95.7</v>
      </c>
      <c r="G43" s="260">
        <v>90</v>
      </c>
      <c r="H43" s="260">
        <v>92.4</v>
      </c>
      <c r="I43" s="260">
        <v>93.7</v>
      </c>
      <c r="J43" s="260">
        <v>85.5</v>
      </c>
      <c r="K43" s="260">
        <v>88.9</v>
      </c>
      <c r="L43" s="260">
        <v>90.9</v>
      </c>
      <c r="M43" s="260">
        <v>84</v>
      </c>
      <c r="N43" s="2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1:26" ht="10.5" customHeight="1">
      <c r="A44" s="10" t="s">
        <v>236</v>
      </c>
      <c r="B44" s="260">
        <v>85.3</v>
      </c>
      <c r="C44" s="260">
        <v>84.2</v>
      </c>
      <c r="D44" s="260">
        <v>80.9</v>
      </c>
      <c r="E44" s="260">
        <v>82.2</v>
      </c>
      <c r="F44" s="260">
        <v>91.4</v>
      </c>
      <c r="G44" s="260">
        <v>87.2</v>
      </c>
      <c r="H44" s="260">
        <v>87.8</v>
      </c>
      <c r="I44" s="260">
        <v>91</v>
      </c>
      <c r="J44" s="260">
        <v>92.4</v>
      </c>
      <c r="K44" s="260">
        <v>97</v>
      </c>
      <c r="L44" s="260">
        <v>97.1</v>
      </c>
      <c r="M44" s="260">
        <v>90.7</v>
      </c>
      <c r="N44" s="2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ht="10.5" customHeight="1">
      <c r="A45" s="10" t="s">
        <v>197</v>
      </c>
      <c r="B45" s="260">
        <v>92.5</v>
      </c>
      <c r="C45" s="260">
        <v>96.7</v>
      </c>
      <c r="D45" s="260">
        <v>92.6</v>
      </c>
      <c r="E45" s="260">
        <v>92.4</v>
      </c>
      <c r="F45" s="260">
        <v>90.8</v>
      </c>
      <c r="G45" s="260">
        <v>92.9</v>
      </c>
      <c r="H45" s="260">
        <v>91.7</v>
      </c>
      <c r="I45" s="260">
        <v>90</v>
      </c>
      <c r="J45" s="260">
        <v>88.2</v>
      </c>
      <c r="K45" s="260">
        <v>92.5</v>
      </c>
      <c r="L45" s="260">
        <v>92.9</v>
      </c>
      <c r="M45" s="260">
        <v>85.8</v>
      </c>
      <c r="N45" s="2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ht="10.5" customHeight="1">
      <c r="A46" s="10" t="s">
        <v>219</v>
      </c>
      <c r="B46" s="260">
        <v>90.1</v>
      </c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4:26" ht="10.5" customHeight="1">
      <c r="N47" s="2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4:26" ht="10.5" customHeight="1">
      <c r="N48" s="2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4" t="s">
        <v>142</v>
      </c>
      <c r="C65" s="254" t="s">
        <v>143</v>
      </c>
      <c r="D65" s="254" t="s">
        <v>144</v>
      </c>
      <c r="E65" s="254" t="s">
        <v>127</v>
      </c>
      <c r="F65" s="254" t="s">
        <v>128</v>
      </c>
      <c r="G65" s="254" t="s">
        <v>129</v>
      </c>
      <c r="H65" s="254" t="s">
        <v>130</v>
      </c>
      <c r="I65" s="254" t="s">
        <v>131</v>
      </c>
      <c r="J65" s="254" t="s">
        <v>132</v>
      </c>
      <c r="K65" s="254" t="s">
        <v>133</v>
      </c>
      <c r="L65" s="254" t="s">
        <v>134</v>
      </c>
      <c r="M65" s="254" t="s">
        <v>135</v>
      </c>
    </row>
    <row r="66" spans="1:26" ht="10.5" customHeight="1">
      <c r="A66" s="10" t="s">
        <v>235</v>
      </c>
      <c r="B66" s="251">
        <v>83.6</v>
      </c>
      <c r="C66" s="251">
        <v>85.7</v>
      </c>
      <c r="D66" s="251">
        <v>88.4</v>
      </c>
      <c r="E66" s="251">
        <v>85.2</v>
      </c>
      <c r="F66" s="251">
        <v>82.7</v>
      </c>
      <c r="G66" s="251">
        <v>84.9</v>
      </c>
      <c r="H66" s="251">
        <v>91.8</v>
      </c>
      <c r="I66" s="251">
        <v>90.1</v>
      </c>
      <c r="J66" s="251">
        <v>91.5</v>
      </c>
      <c r="K66" s="251">
        <v>84.5</v>
      </c>
      <c r="L66" s="251">
        <v>80.3</v>
      </c>
      <c r="M66" s="251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195</v>
      </c>
      <c r="B67" s="251">
        <v>73.1</v>
      </c>
      <c r="C67" s="251">
        <v>75.7</v>
      </c>
      <c r="D67" s="251">
        <v>78.1</v>
      </c>
      <c r="E67" s="251">
        <v>80.8</v>
      </c>
      <c r="F67" s="251">
        <v>74.5</v>
      </c>
      <c r="G67" s="251">
        <v>81.3</v>
      </c>
      <c r="H67" s="251">
        <v>84.2</v>
      </c>
      <c r="I67" s="251">
        <v>85.2</v>
      </c>
      <c r="J67" s="251">
        <v>88.5</v>
      </c>
      <c r="K67" s="251">
        <v>87.1</v>
      </c>
      <c r="L67" s="251">
        <v>87.6</v>
      </c>
      <c r="M67" s="251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236</v>
      </c>
      <c r="B68" s="251">
        <v>83.9</v>
      </c>
      <c r="C68" s="251">
        <v>91.2</v>
      </c>
      <c r="D68" s="251">
        <v>100</v>
      </c>
      <c r="E68" s="251">
        <v>96.4</v>
      </c>
      <c r="F68" s="251">
        <v>86.6</v>
      </c>
      <c r="G68" s="251">
        <v>91.1</v>
      </c>
      <c r="H68" s="251">
        <v>92</v>
      </c>
      <c r="I68" s="251">
        <v>92.1</v>
      </c>
      <c r="J68" s="251">
        <v>91.1</v>
      </c>
      <c r="K68" s="251">
        <v>86.7</v>
      </c>
      <c r="L68" s="251">
        <v>86.1</v>
      </c>
      <c r="M68" s="251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197</v>
      </c>
      <c r="B69" s="251">
        <v>75.1</v>
      </c>
      <c r="C69" s="251">
        <v>82.1</v>
      </c>
      <c r="D69" s="251">
        <v>96.7</v>
      </c>
      <c r="E69" s="251">
        <v>87.7</v>
      </c>
      <c r="F69" s="251">
        <v>86.9</v>
      </c>
      <c r="G69" s="251">
        <v>86.2</v>
      </c>
      <c r="H69" s="251">
        <v>84.7</v>
      </c>
      <c r="I69" s="251">
        <v>81.4</v>
      </c>
      <c r="J69" s="251">
        <v>89</v>
      </c>
      <c r="K69" s="251">
        <v>88.7</v>
      </c>
      <c r="L69" s="251">
        <v>83.3</v>
      </c>
      <c r="M69" s="251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219</v>
      </c>
      <c r="B70" s="251">
        <v>79.3</v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7"/>
      <c r="C72" s="257"/>
      <c r="D72" s="257"/>
      <c r="E72" s="257"/>
      <c r="F72" s="257"/>
      <c r="G72" s="261"/>
      <c r="H72" s="257"/>
      <c r="I72" s="257"/>
      <c r="J72" s="257"/>
      <c r="K72" s="257"/>
      <c r="L72" s="257"/>
      <c r="M72" s="25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8" customWidth="1"/>
    <col min="25" max="26" width="7.625" style="0" customWidth="1"/>
  </cols>
  <sheetData>
    <row r="1" spans="1:29" ht="13.5">
      <c r="A1" s="25"/>
      <c r="B1" s="262"/>
      <c r="C1" s="245"/>
      <c r="D1" s="245"/>
      <c r="E1" s="245"/>
      <c r="F1" s="245"/>
      <c r="G1" s="245"/>
      <c r="H1" s="245"/>
      <c r="I1" s="245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5"/>
      <c r="C2" s="245"/>
      <c r="D2" s="245"/>
      <c r="E2" s="245"/>
      <c r="F2" s="245"/>
      <c r="G2" s="245"/>
      <c r="H2" s="245"/>
      <c r="I2" s="245"/>
      <c r="J2" s="1"/>
      <c r="L2" s="66"/>
      <c r="M2" s="263"/>
      <c r="N2" s="66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1"/>
      <c r="AB2" s="1"/>
      <c r="AC2" s="1"/>
    </row>
    <row r="3" spans="1:29" ht="13.5">
      <c r="A3" s="25"/>
      <c r="B3" s="245"/>
      <c r="C3" s="245"/>
      <c r="D3" s="245"/>
      <c r="E3" s="245"/>
      <c r="F3" s="245"/>
      <c r="G3" s="245"/>
      <c r="H3" s="245"/>
      <c r="I3" s="245"/>
      <c r="J3" s="1"/>
      <c r="L3" s="66"/>
      <c r="M3" s="263"/>
      <c r="N3" s="66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1"/>
      <c r="AB3" s="1"/>
      <c r="AC3" s="1"/>
    </row>
    <row r="4" spans="1:29" ht="13.5">
      <c r="A4" s="25"/>
      <c r="B4" s="245"/>
      <c r="C4" s="245"/>
      <c r="D4" s="245"/>
      <c r="E4" s="245"/>
      <c r="F4" s="245"/>
      <c r="G4" s="245"/>
      <c r="H4" s="245"/>
      <c r="I4" s="245"/>
      <c r="J4" s="1"/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</row>
    <row r="5" spans="1:29" ht="13.5">
      <c r="A5" s="25"/>
      <c r="B5" s="245"/>
      <c r="C5" s="245"/>
      <c r="D5" s="245"/>
      <c r="E5" s="245"/>
      <c r="F5" s="245"/>
      <c r="G5" s="245"/>
      <c r="H5" s="245"/>
      <c r="I5" s="245"/>
      <c r="J5" s="1"/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</row>
    <row r="6" spans="10:29" ht="13.5">
      <c r="J6" s="1"/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</row>
    <row r="7" spans="10:23" ht="13.5">
      <c r="J7" s="1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220</v>
      </c>
      <c r="B19" s="260">
        <v>15.5</v>
      </c>
      <c r="C19" s="260">
        <v>17.7</v>
      </c>
      <c r="D19" s="260">
        <v>19.2</v>
      </c>
      <c r="E19" s="260">
        <v>19.4</v>
      </c>
      <c r="F19" s="260">
        <v>18.4</v>
      </c>
      <c r="G19" s="260">
        <v>18.2</v>
      </c>
      <c r="H19" s="260">
        <v>16.7</v>
      </c>
      <c r="I19" s="260">
        <v>17.2</v>
      </c>
      <c r="J19" s="260">
        <v>15.8</v>
      </c>
      <c r="K19" s="260">
        <v>18.6</v>
      </c>
      <c r="L19" s="260">
        <v>16.7</v>
      </c>
      <c r="M19" s="260">
        <v>16.5</v>
      </c>
    </row>
    <row r="20" spans="1:13" ht="10.5" customHeight="1">
      <c r="A20" s="10" t="s">
        <v>221</v>
      </c>
      <c r="B20" s="260">
        <v>15.9</v>
      </c>
      <c r="C20" s="260">
        <v>14.3</v>
      </c>
      <c r="D20" s="260">
        <v>15.2</v>
      </c>
      <c r="E20" s="260">
        <v>18.6</v>
      </c>
      <c r="F20" s="260">
        <v>17.4</v>
      </c>
      <c r="G20" s="260">
        <v>15.7</v>
      </c>
      <c r="H20" s="260">
        <v>15.4</v>
      </c>
      <c r="I20" s="260">
        <v>16</v>
      </c>
      <c r="J20" s="260">
        <v>16.5</v>
      </c>
      <c r="K20" s="260">
        <v>15</v>
      </c>
      <c r="L20" s="260">
        <v>14.9</v>
      </c>
      <c r="M20" s="260">
        <v>16.9</v>
      </c>
    </row>
    <row r="21" spans="1:13" ht="10.5" customHeight="1">
      <c r="A21" s="10" t="s">
        <v>236</v>
      </c>
      <c r="B21" s="260">
        <v>14.7</v>
      </c>
      <c r="C21" s="260">
        <v>15.2</v>
      </c>
      <c r="D21" s="260">
        <v>16.7</v>
      </c>
      <c r="E21" s="260">
        <v>15.9</v>
      </c>
      <c r="F21" s="260">
        <v>16.3</v>
      </c>
      <c r="G21" s="260">
        <v>16.4</v>
      </c>
      <c r="H21" s="260">
        <v>14.7</v>
      </c>
      <c r="I21" s="260">
        <v>16.5</v>
      </c>
      <c r="J21" s="260">
        <v>15.9</v>
      </c>
      <c r="K21" s="260">
        <v>18</v>
      </c>
      <c r="L21" s="260">
        <v>17.3</v>
      </c>
      <c r="M21" s="260">
        <v>15.7</v>
      </c>
    </row>
    <row r="22" spans="1:13" ht="10.5" customHeight="1">
      <c r="A22" s="10" t="s">
        <v>197</v>
      </c>
      <c r="B22" s="260">
        <v>15.3</v>
      </c>
      <c r="C22" s="260">
        <v>16</v>
      </c>
      <c r="D22" s="260">
        <v>17.8</v>
      </c>
      <c r="E22" s="260">
        <v>16.9</v>
      </c>
      <c r="F22" s="260">
        <v>18.4</v>
      </c>
      <c r="G22" s="260">
        <v>17.6</v>
      </c>
      <c r="H22" s="260">
        <v>15.3</v>
      </c>
      <c r="I22" s="260">
        <v>15.4</v>
      </c>
      <c r="J22" s="260">
        <v>16.9</v>
      </c>
      <c r="K22" s="260">
        <v>17.3</v>
      </c>
      <c r="L22" s="260">
        <v>17.1</v>
      </c>
      <c r="M22" s="260">
        <v>17.5</v>
      </c>
    </row>
    <row r="23" spans="1:13" ht="10.5" customHeight="1">
      <c r="A23" s="10" t="s">
        <v>219</v>
      </c>
      <c r="B23" s="260">
        <v>15.8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220</v>
      </c>
      <c r="B43" s="260">
        <v>25.3</v>
      </c>
      <c r="C43" s="260">
        <v>26.5</v>
      </c>
      <c r="D43" s="260">
        <v>25.8</v>
      </c>
      <c r="E43" s="260">
        <v>26.4</v>
      </c>
      <c r="F43" s="260">
        <v>28.1</v>
      </c>
      <c r="G43" s="260">
        <v>27.7</v>
      </c>
      <c r="H43" s="260">
        <v>26.5</v>
      </c>
      <c r="I43" s="260">
        <v>27.3</v>
      </c>
      <c r="J43" s="260">
        <v>24.8</v>
      </c>
      <c r="K43" s="260">
        <v>26.9</v>
      </c>
      <c r="L43" s="260">
        <v>26</v>
      </c>
      <c r="M43" s="260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221</v>
      </c>
      <c r="B44" s="260">
        <v>26.9</v>
      </c>
      <c r="C44" s="260">
        <v>26.5</v>
      </c>
      <c r="D44" s="260">
        <v>23.4</v>
      </c>
      <c r="E44" s="260">
        <v>26.7</v>
      </c>
      <c r="F44" s="260">
        <v>28.9</v>
      </c>
      <c r="G44" s="260">
        <v>26.9</v>
      </c>
      <c r="H44" s="260">
        <v>26.2</v>
      </c>
      <c r="I44" s="260">
        <v>27.1</v>
      </c>
      <c r="J44" s="260">
        <v>27.7</v>
      </c>
      <c r="K44" s="260">
        <v>26.9</v>
      </c>
      <c r="L44" s="260">
        <v>25.5</v>
      </c>
      <c r="M44" s="260">
        <v>26.2</v>
      </c>
      <c r="N44" s="66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236</v>
      </c>
      <c r="B45" s="260">
        <v>25.9</v>
      </c>
      <c r="C45" s="260">
        <v>26.8</v>
      </c>
      <c r="D45" s="260">
        <v>27.1</v>
      </c>
      <c r="E45" s="260">
        <v>27</v>
      </c>
      <c r="F45" s="260">
        <v>28</v>
      </c>
      <c r="G45" s="260">
        <v>27.8</v>
      </c>
      <c r="H45" s="260">
        <v>26.4</v>
      </c>
      <c r="I45" s="260">
        <v>26.9</v>
      </c>
      <c r="J45" s="260">
        <v>27.1</v>
      </c>
      <c r="K45" s="260">
        <v>27.4</v>
      </c>
      <c r="L45" s="260">
        <v>27.2</v>
      </c>
      <c r="M45" s="260">
        <v>26.8</v>
      </c>
      <c r="N45" s="66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197</v>
      </c>
      <c r="B46" s="260">
        <v>27.3</v>
      </c>
      <c r="C46" s="260">
        <v>27.4</v>
      </c>
      <c r="D46" s="260">
        <v>27.8</v>
      </c>
      <c r="E46" s="260">
        <v>27.4</v>
      </c>
      <c r="F46" s="260">
        <v>28.1</v>
      </c>
      <c r="G46" s="260">
        <v>28.2</v>
      </c>
      <c r="H46" s="260">
        <v>27.3</v>
      </c>
      <c r="I46" s="260">
        <v>26.7</v>
      </c>
      <c r="J46" s="260">
        <v>27.2</v>
      </c>
      <c r="K46" s="260">
        <v>27</v>
      </c>
      <c r="L46" s="260">
        <v>27.3</v>
      </c>
      <c r="M46" s="260">
        <v>28</v>
      </c>
      <c r="N46" s="66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219</v>
      </c>
      <c r="B47" s="260">
        <v>29.2</v>
      </c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66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220</v>
      </c>
      <c r="B71" s="251">
        <v>61.1</v>
      </c>
      <c r="C71" s="251">
        <v>65.9</v>
      </c>
      <c r="D71" s="251">
        <v>74.7</v>
      </c>
      <c r="E71" s="251">
        <v>73.1</v>
      </c>
      <c r="F71" s="251">
        <v>64.6</v>
      </c>
      <c r="G71" s="251">
        <v>66</v>
      </c>
      <c r="H71" s="251">
        <v>64.1</v>
      </c>
      <c r="I71" s="251">
        <v>62.5</v>
      </c>
      <c r="J71" s="251">
        <v>65.2</v>
      </c>
      <c r="K71" s="251">
        <v>67.9</v>
      </c>
      <c r="L71" s="251">
        <v>64.9</v>
      </c>
      <c r="M71" s="251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221</v>
      </c>
      <c r="B72" s="251">
        <v>58.4</v>
      </c>
      <c r="C72" s="251">
        <v>54.2</v>
      </c>
      <c r="D72" s="251">
        <v>66.9</v>
      </c>
      <c r="E72" s="251">
        <v>67.7</v>
      </c>
      <c r="F72" s="251">
        <v>58.6</v>
      </c>
      <c r="G72" s="251">
        <v>59.8</v>
      </c>
      <c r="H72" s="251">
        <v>59.2</v>
      </c>
      <c r="I72" s="251">
        <v>58.5</v>
      </c>
      <c r="J72" s="251">
        <v>59.1</v>
      </c>
      <c r="K72" s="251">
        <v>56.2</v>
      </c>
      <c r="L72" s="251">
        <v>59.6</v>
      </c>
      <c r="M72" s="251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236</v>
      </c>
      <c r="B73" s="251">
        <v>56.9</v>
      </c>
      <c r="C73" s="251">
        <v>55.9</v>
      </c>
      <c r="D73" s="251">
        <v>61.4</v>
      </c>
      <c r="E73" s="251">
        <v>59.1</v>
      </c>
      <c r="F73" s="251">
        <v>57.4</v>
      </c>
      <c r="G73" s="251">
        <v>59</v>
      </c>
      <c r="H73" s="251">
        <v>56.7</v>
      </c>
      <c r="I73" s="251">
        <v>61</v>
      </c>
      <c r="J73" s="251">
        <v>58.2</v>
      </c>
      <c r="K73" s="251">
        <v>65.4</v>
      </c>
      <c r="L73" s="251">
        <v>63.6</v>
      </c>
      <c r="M73" s="251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197</v>
      </c>
      <c r="B74" s="251">
        <v>55.7</v>
      </c>
      <c r="C74" s="251">
        <v>58.1</v>
      </c>
      <c r="D74" s="251">
        <v>63.8</v>
      </c>
      <c r="E74" s="251">
        <v>61.8</v>
      </c>
      <c r="F74" s="251">
        <v>65.1</v>
      </c>
      <c r="G74" s="251">
        <v>62.4</v>
      </c>
      <c r="H74" s="251">
        <v>56.7</v>
      </c>
      <c r="I74" s="251">
        <v>58</v>
      </c>
      <c r="J74" s="251">
        <v>61.8</v>
      </c>
      <c r="K74" s="251">
        <v>64.1</v>
      </c>
      <c r="L74" s="251">
        <v>62.6</v>
      </c>
      <c r="M74" s="251">
        <v>62.1</v>
      </c>
    </row>
    <row r="75" spans="1:13" ht="10.5" customHeight="1">
      <c r="A75" s="10" t="s">
        <v>219</v>
      </c>
      <c r="B75" s="251">
        <v>53.4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</row>
    <row r="76" spans="2:13" ht="9.75" customHeight="1">
      <c r="B76" s="257"/>
      <c r="C76" s="257"/>
      <c r="D76" s="257"/>
      <c r="E76" s="257"/>
      <c r="F76" s="257"/>
      <c r="G76" s="257"/>
      <c r="H76" s="257"/>
      <c r="I76" s="257"/>
      <c r="J76" s="257"/>
      <c r="K76" s="255"/>
      <c r="L76" s="257"/>
      <c r="M76" s="257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3"/>
      <c r="N7" s="66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3"/>
      <c r="N8" s="66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1"/>
    </row>
    <row r="10" spans="12:27" ht="9.75" customHeight="1">
      <c r="L10" s="66"/>
      <c r="M10" s="66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1"/>
    </row>
    <row r="11" spans="12:27" ht="9.75" customHeight="1">
      <c r="L11" s="66"/>
      <c r="M11" s="66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1"/>
    </row>
    <row r="12" spans="12:27" ht="9.75" customHeight="1">
      <c r="L12" s="66"/>
      <c r="M12" s="66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1"/>
    </row>
    <row r="13" spans="12:27" ht="9.75" customHeight="1">
      <c r="L13" s="66"/>
      <c r="M13" s="66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3"/>
      <c r="AA15" s="1"/>
    </row>
    <row r="16" spans="12:27" ht="9.75" customHeight="1">
      <c r="L16" s="66"/>
      <c r="M16" s="263"/>
      <c r="AA16" s="1"/>
    </row>
    <row r="17" spans="12:27" ht="9.75" customHeight="1">
      <c r="L17" s="66"/>
      <c r="M17" s="263"/>
      <c r="AA17" s="1"/>
    </row>
    <row r="18" spans="12:27" ht="9.75" customHeight="1">
      <c r="L18" s="66"/>
      <c r="M18" s="263"/>
      <c r="AA18" s="1"/>
    </row>
    <row r="19" spans="12:27" ht="9.75" customHeight="1">
      <c r="L19" s="66"/>
      <c r="M19" s="263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237</v>
      </c>
      <c r="B25" s="260">
        <v>23.6</v>
      </c>
      <c r="C25" s="260">
        <v>22.3</v>
      </c>
      <c r="D25" s="260">
        <v>28.3</v>
      </c>
      <c r="E25" s="260">
        <v>28.3</v>
      </c>
      <c r="F25" s="260">
        <v>24.1</v>
      </c>
      <c r="G25" s="260">
        <v>26.1</v>
      </c>
      <c r="H25" s="260">
        <v>24.3</v>
      </c>
      <c r="I25" s="260">
        <v>26.1</v>
      </c>
      <c r="J25" s="260">
        <v>23.3</v>
      </c>
      <c r="K25" s="260">
        <v>22.2</v>
      </c>
      <c r="L25" s="260">
        <v>24.7</v>
      </c>
      <c r="M25" s="260">
        <v>24.2</v>
      </c>
      <c r="AA25" s="1"/>
    </row>
    <row r="26" spans="1:27" ht="10.5" customHeight="1">
      <c r="A26" s="10" t="s">
        <v>238</v>
      </c>
      <c r="B26" s="260">
        <v>21.2</v>
      </c>
      <c r="C26" s="260">
        <v>23.6</v>
      </c>
      <c r="D26" s="260">
        <v>23.5</v>
      </c>
      <c r="E26" s="260">
        <v>25.2</v>
      </c>
      <c r="F26" s="260">
        <v>24.6</v>
      </c>
      <c r="G26" s="260">
        <v>28.3</v>
      </c>
      <c r="H26" s="260">
        <v>24.6</v>
      </c>
      <c r="I26" s="260">
        <v>23.4</v>
      </c>
      <c r="J26" s="260">
        <v>22.5</v>
      </c>
      <c r="K26" s="260">
        <v>23.1</v>
      </c>
      <c r="L26" s="260">
        <v>20.9</v>
      </c>
      <c r="M26" s="260">
        <v>20.6</v>
      </c>
      <c r="AA26" s="1"/>
    </row>
    <row r="27" spans="1:27" ht="10.5" customHeight="1">
      <c r="A27" s="10" t="s">
        <v>236</v>
      </c>
      <c r="B27" s="260">
        <v>18.7</v>
      </c>
      <c r="C27" s="260">
        <v>19.2</v>
      </c>
      <c r="D27" s="260">
        <v>23.7</v>
      </c>
      <c r="E27" s="260">
        <v>22.6</v>
      </c>
      <c r="F27" s="260">
        <v>25.9</v>
      </c>
      <c r="G27" s="260">
        <v>24</v>
      </c>
      <c r="H27" s="260">
        <v>23.8</v>
      </c>
      <c r="I27" s="260">
        <v>23</v>
      </c>
      <c r="J27" s="260">
        <v>21.8</v>
      </c>
      <c r="K27" s="260">
        <v>19.6</v>
      </c>
      <c r="L27" s="260">
        <v>19.1</v>
      </c>
      <c r="M27" s="260">
        <v>18.8</v>
      </c>
      <c r="AA27" s="1"/>
    </row>
    <row r="28" spans="1:27" ht="10.5" customHeight="1">
      <c r="A28" s="10" t="s">
        <v>197</v>
      </c>
      <c r="B28" s="260">
        <v>21.2</v>
      </c>
      <c r="C28" s="260">
        <v>18.2</v>
      </c>
      <c r="D28" s="260">
        <v>21.8</v>
      </c>
      <c r="E28" s="260">
        <v>21.3</v>
      </c>
      <c r="F28" s="260">
        <v>21.8</v>
      </c>
      <c r="G28" s="260">
        <v>22.4</v>
      </c>
      <c r="H28" s="260">
        <v>24.4</v>
      </c>
      <c r="I28" s="260">
        <v>20.7</v>
      </c>
      <c r="J28" s="260">
        <v>17.6</v>
      </c>
      <c r="K28" s="260">
        <v>21</v>
      </c>
      <c r="L28" s="260">
        <v>22</v>
      </c>
      <c r="M28" s="260">
        <v>20.3</v>
      </c>
      <c r="AA28" s="1"/>
    </row>
    <row r="29" spans="1:27" ht="10.5" customHeight="1">
      <c r="A29" s="10" t="s">
        <v>219</v>
      </c>
      <c r="B29" s="260">
        <v>18.4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AA29" s="1"/>
    </row>
    <row r="30" ht="9.75" customHeight="1">
      <c r="AA30" s="1"/>
    </row>
    <row r="31" spans="14:27" ht="9.75" customHeight="1"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237</v>
      </c>
      <c r="B54" s="260">
        <v>41.2</v>
      </c>
      <c r="C54" s="260">
        <v>41.2</v>
      </c>
      <c r="D54" s="260">
        <v>42.5</v>
      </c>
      <c r="E54" s="260">
        <v>43.5</v>
      </c>
      <c r="F54" s="260">
        <v>40</v>
      </c>
      <c r="G54" s="260">
        <v>41.2</v>
      </c>
      <c r="H54" s="260">
        <v>38.6</v>
      </c>
      <c r="I54" s="260">
        <v>41.3</v>
      </c>
      <c r="J54" s="260">
        <v>40.3</v>
      </c>
      <c r="K54" s="260">
        <v>39.7</v>
      </c>
      <c r="L54" s="260">
        <v>41.3</v>
      </c>
      <c r="M54" s="260">
        <v>39.7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238</v>
      </c>
      <c r="B55" s="260">
        <v>42</v>
      </c>
      <c r="C55" s="260">
        <v>43.4</v>
      </c>
      <c r="D55" s="260">
        <v>41</v>
      </c>
      <c r="E55" s="260">
        <v>40.6</v>
      </c>
      <c r="F55" s="260">
        <v>41.4</v>
      </c>
      <c r="G55" s="260">
        <v>43.6</v>
      </c>
      <c r="H55" s="260">
        <v>41.6</v>
      </c>
      <c r="I55" s="260">
        <v>41.2</v>
      </c>
      <c r="J55" s="260">
        <v>40.8</v>
      </c>
      <c r="K55" s="260">
        <v>41.1</v>
      </c>
      <c r="L55" s="260">
        <v>38.8</v>
      </c>
      <c r="M55" s="260">
        <v>37.3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236</v>
      </c>
      <c r="B56" s="260">
        <v>38.5</v>
      </c>
      <c r="C56" s="260">
        <v>37.5</v>
      </c>
      <c r="D56" s="260">
        <v>37.8</v>
      </c>
      <c r="E56" s="260">
        <v>36.3</v>
      </c>
      <c r="F56" s="260">
        <v>38.6</v>
      </c>
      <c r="G56" s="260">
        <v>38.7</v>
      </c>
      <c r="H56" s="260">
        <v>38.3</v>
      </c>
      <c r="I56" s="260">
        <v>38.3</v>
      </c>
      <c r="J56" s="260">
        <v>37.8</v>
      </c>
      <c r="K56" s="260">
        <v>37.3</v>
      </c>
      <c r="L56" s="260">
        <v>35.4</v>
      </c>
      <c r="M56" s="260">
        <v>32.8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197</v>
      </c>
      <c r="B57" s="260">
        <v>36.2</v>
      </c>
      <c r="C57" s="260">
        <v>36.5</v>
      </c>
      <c r="D57" s="260">
        <v>36.5</v>
      </c>
      <c r="E57" s="260">
        <v>36.3</v>
      </c>
      <c r="F57" s="260">
        <v>37.5</v>
      </c>
      <c r="G57" s="260">
        <v>37.7</v>
      </c>
      <c r="H57" s="260">
        <v>38.7</v>
      </c>
      <c r="I57" s="260">
        <v>37.1</v>
      </c>
      <c r="J57" s="260">
        <v>34.8</v>
      </c>
      <c r="K57" s="260">
        <v>35.1</v>
      </c>
      <c r="L57" s="260">
        <v>36.2</v>
      </c>
      <c r="M57" s="260">
        <v>35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219</v>
      </c>
      <c r="B58" s="260">
        <v>34.7</v>
      </c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4"/>
    </row>
    <row r="66" spans="14:26" ht="9.75" customHeight="1"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4:26" ht="9.75" customHeight="1"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</row>
    <row r="68" spans="14:26" ht="9.75" customHeight="1"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</row>
    <row r="69" spans="14:26" ht="9.75" customHeight="1"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237</v>
      </c>
      <c r="B84" s="251">
        <v>55.9</v>
      </c>
      <c r="C84" s="251">
        <v>54.1</v>
      </c>
      <c r="D84" s="251">
        <v>66.1</v>
      </c>
      <c r="E84" s="251">
        <v>64.6</v>
      </c>
      <c r="F84" s="251">
        <v>61.8</v>
      </c>
      <c r="G84" s="251">
        <v>62.8</v>
      </c>
      <c r="H84" s="251">
        <v>64.1</v>
      </c>
      <c r="I84" s="251">
        <v>62</v>
      </c>
      <c r="J84" s="251">
        <v>58.1</v>
      </c>
      <c r="K84" s="251">
        <v>56.3</v>
      </c>
      <c r="L84" s="251">
        <v>59.1</v>
      </c>
      <c r="M84" s="251">
        <v>61.9</v>
      </c>
    </row>
    <row r="85" spans="1:13" ht="10.5" customHeight="1">
      <c r="A85" s="10" t="s">
        <v>238</v>
      </c>
      <c r="B85" s="251">
        <v>49.2</v>
      </c>
      <c r="C85" s="251">
        <v>53.5</v>
      </c>
      <c r="D85" s="251">
        <v>58.5</v>
      </c>
      <c r="E85" s="251">
        <v>62.2</v>
      </c>
      <c r="F85" s="251">
        <v>59.1</v>
      </c>
      <c r="G85" s="251">
        <v>63.9</v>
      </c>
      <c r="H85" s="251">
        <v>60.1</v>
      </c>
      <c r="I85" s="251">
        <v>57</v>
      </c>
      <c r="J85" s="251">
        <v>55.5</v>
      </c>
      <c r="K85" s="251">
        <v>56</v>
      </c>
      <c r="L85" s="251">
        <v>55.2</v>
      </c>
      <c r="M85" s="251">
        <v>55.9</v>
      </c>
    </row>
    <row r="86" spans="1:13" ht="10.5" customHeight="1">
      <c r="A86" s="10" t="s">
        <v>236</v>
      </c>
      <c r="B86" s="251">
        <v>47.8</v>
      </c>
      <c r="C86" s="251">
        <v>51.7</v>
      </c>
      <c r="D86" s="251">
        <v>62.5</v>
      </c>
      <c r="E86" s="251">
        <v>63.1</v>
      </c>
      <c r="F86" s="251">
        <v>66.1</v>
      </c>
      <c r="G86" s="251">
        <v>62</v>
      </c>
      <c r="H86" s="251">
        <v>62.3</v>
      </c>
      <c r="I86" s="251">
        <v>60</v>
      </c>
      <c r="J86" s="251">
        <v>57.9</v>
      </c>
      <c r="K86" s="251">
        <v>52.7</v>
      </c>
      <c r="L86" s="251">
        <v>55.1</v>
      </c>
      <c r="M86" s="251">
        <v>59</v>
      </c>
    </row>
    <row r="87" spans="1:13" ht="10.5" customHeight="1">
      <c r="A87" s="10" t="s">
        <v>197</v>
      </c>
      <c r="B87" s="251">
        <v>56.4</v>
      </c>
      <c r="C87" s="251">
        <v>49.6</v>
      </c>
      <c r="D87" s="251">
        <v>59.8</v>
      </c>
      <c r="E87" s="251">
        <v>58.8</v>
      </c>
      <c r="F87" s="251">
        <v>57.5</v>
      </c>
      <c r="G87" s="251">
        <v>59.3</v>
      </c>
      <c r="H87" s="251">
        <v>62.6</v>
      </c>
      <c r="I87" s="251">
        <v>56.9</v>
      </c>
      <c r="J87" s="251">
        <v>52.1</v>
      </c>
      <c r="K87" s="251">
        <v>59.6</v>
      </c>
      <c r="L87" s="251">
        <v>60.1</v>
      </c>
      <c r="M87" s="251">
        <v>58.7</v>
      </c>
    </row>
    <row r="88" spans="1:13" ht="10.5" customHeight="1">
      <c r="A88" s="10" t="s">
        <v>219</v>
      </c>
      <c r="B88" s="251">
        <v>53.3</v>
      </c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237</v>
      </c>
      <c r="B25" s="265">
        <v>51.15</v>
      </c>
      <c r="C25" s="265">
        <v>68.9</v>
      </c>
      <c r="D25" s="265">
        <v>62.27</v>
      </c>
      <c r="E25" s="265">
        <v>88.58</v>
      </c>
      <c r="F25" s="265">
        <v>84.28</v>
      </c>
      <c r="G25" s="265">
        <v>92.26</v>
      </c>
      <c r="H25" s="265">
        <v>94.4</v>
      </c>
      <c r="I25" s="265">
        <v>63.79</v>
      </c>
      <c r="J25" s="265">
        <v>53.5</v>
      </c>
      <c r="K25" s="265">
        <v>55.3</v>
      </c>
      <c r="L25" s="265">
        <v>58.2</v>
      </c>
      <c r="M25" s="265">
        <v>57.6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</row>
    <row r="26" spans="1:29" ht="10.5" customHeight="1">
      <c r="A26" s="10" t="s">
        <v>238</v>
      </c>
      <c r="B26" s="265">
        <v>49.9</v>
      </c>
      <c r="C26" s="265">
        <v>54.11</v>
      </c>
      <c r="D26" s="265">
        <v>67.08</v>
      </c>
      <c r="E26" s="265">
        <v>88</v>
      </c>
      <c r="F26" s="265">
        <v>85.9</v>
      </c>
      <c r="G26" s="265">
        <v>102</v>
      </c>
      <c r="H26" s="265">
        <v>94.1</v>
      </c>
      <c r="I26" s="265">
        <v>60.2</v>
      </c>
      <c r="J26" s="265">
        <v>64.4</v>
      </c>
      <c r="K26" s="265">
        <v>66.3</v>
      </c>
      <c r="L26" s="265">
        <v>54.9</v>
      </c>
      <c r="M26" s="265">
        <v>57.7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</row>
    <row r="27" spans="1:29" ht="10.5" customHeight="1">
      <c r="A27" s="10" t="s">
        <v>236</v>
      </c>
      <c r="B27" s="265">
        <v>54.7</v>
      </c>
      <c r="C27" s="265">
        <v>51.8</v>
      </c>
      <c r="D27" s="265">
        <v>58.3</v>
      </c>
      <c r="E27" s="265">
        <v>73.8</v>
      </c>
      <c r="F27" s="265">
        <v>61.7</v>
      </c>
      <c r="G27" s="265">
        <v>76.3</v>
      </c>
      <c r="H27" s="265">
        <v>56.1</v>
      </c>
      <c r="I27" s="265">
        <v>39.5</v>
      </c>
      <c r="J27" s="265">
        <v>43.6</v>
      </c>
      <c r="K27" s="265">
        <v>50.9</v>
      </c>
      <c r="L27" s="265">
        <v>55.8</v>
      </c>
      <c r="M27" s="265">
        <v>46.8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</row>
    <row r="28" spans="1:29" ht="10.5" customHeight="1">
      <c r="A28" s="10" t="s">
        <v>197</v>
      </c>
      <c r="B28" s="265">
        <v>39.2</v>
      </c>
      <c r="C28" s="265">
        <v>41.6</v>
      </c>
      <c r="D28" s="265">
        <v>49.3</v>
      </c>
      <c r="E28" s="265">
        <v>70.8</v>
      </c>
      <c r="F28" s="265">
        <v>73.4</v>
      </c>
      <c r="G28" s="265">
        <v>75</v>
      </c>
      <c r="H28" s="265">
        <v>62</v>
      </c>
      <c r="I28" s="265">
        <v>37.5</v>
      </c>
      <c r="J28" s="265">
        <v>38.2</v>
      </c>
      <c r="K28" s="265">
        <v>45.6</v>
      </c>
      <c r="L28" s="265">
        <v>43.2</v>
      </c>
      <c r="M28" s="265">
        <v>41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</row>
    <row r="29" spans="1:29" ht="10.5" customHeight="1">
      <c r="A29" s="10" t="s">
        <v>219</v>
      </c>
      <c r="B29" s="265">
        <v>35.6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237</v>
      </c>
      <c r="B54" s="265">
        <v>49.5</v>
      </c>
      <c r="C54" s="265">
        <v>56.2</v>
      </c>
      <c r="D54" s="265">
        <v>40.2</v>
      </c>
      <c r="E54" s="265">
        <v>48.4</v>
      </c>
      <c r="F54" s="265">
        <v>50.4</v>
      </c>
      <c r="G54" s="265">
        <v>49.3</v>
      </c>
      <c r="H54" s="265">
        <v>42.2</v>
      </c>
      <c r="I54" s="265">
        <v>40.9</v>
      </c>
      <c r="J54" s="265">
        <v>40.2</v>
      </c>
      <c r="K54" s="265">
        <v>42.7</v>
      </c>
      <c r="L54" s="265">
        <v>47.2</v>
      </c>
      <c r="M54" s="265">
        <v>44.3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238</v>
      </c>
      <c r="B55" s="265">
        <v>45</v>
      </c>
      <c r="C55" s="265">
        <v>47.8</v>
      </c>
      <c r="D55" s="265">
        <v>46.3</v>
      </c>
      <c r="E55" s="265">
        <v>50.3</v>
      </c>
      <c r="F55" s="265">
        <v>50.1</v>
      </c>
      <c r="G55" s="265">
        <v>49.7</v>
      </c>
      <c r="H55" s="265">
        <v>45.6</v>
      </c>
      <c r="I55" s="265">
        <v>42.3</v>
      </c>
      <c r="J55" s="265">
        <v>42.1</v>
      </c>
      <c r="K55" s="265">
        <v>44.9</v>
      </c>
      <c r="L55" s="265">
        <v>47.2</v>
      </c>
      <c r="M55" s="265">
        <v>45.6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236</v>
      </c>
      <c r="B56" s="265">
        <v>48</v>
      </c>
      <c r="C56" s="265">
        <v>47.1</v>
      </c>
      <c r="D56" s="265">
        <v>45.7</v>
      </c>
      <c r="E56" s="265">
        <v>52.1</v>
      </c>
      <c r="F56" s="265">
        <v>51.4</v>
      </c>
      <c r="G56" s="265">
        <v>51.3</v>
      </c>
      <c r="H56" s="265">
        <v>44.1</v>
      </c>
      <c r="I56" s="265">
        <v>37.6</v>
      </c>
      <c r="J56" s="265">
        <v>34.4</v>
      </c>
      <c r="K56" s="265">
        <v>33.2</v>
      </c>
      <c r="L56" s="265">
        <v>41.8</v>
      </c>
      <c r="M56" s="265">
        <v>38.7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197</v>
      </c>
      <c r="B57" s="265">
        <v>36.7</v>
      </c>
      <c r="C57" s="265">
        <v>37.2</v>
      </c>
      <c r="D57" s="265">
        <v>34.8</v>
      </c>
      <c r="E57" s="265">
        <v>41.4</v>
      </c>
      <c r="F57" s="265">
        <v>41.9</v>
      </c>
      <c r="G57" s="265">
        <v>40.8</v>
      </c>
      <c r="H57" s="265">
        <v>41.3</v>
      </c>
      <c r="I57" s="265">
        <v>34.9</v>
      </c>
      <c r="J57" s="265">
        <v>34.6</v>
      </c>
      <c r="K57" s="265">
        <v>37</v>
      </c>
      <c r="L57" s="265">
        <v>37.4</v>
      </c>
      <c r="M57" s="265">
        <v>34.1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219</v>
      </c>
      <c r="B58" s="265">
        <v>34.6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237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238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236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197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219</v>
      </c>
      <c r="B88" s="15">
        <v>103.1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:26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</row>
    <row r="11" spans="1:26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</row>
    <row r="12" spans="1:26" ht="9.7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</row>
    <row r="19" spans="1:26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</row>
    <row r="20" spans="1:26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26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55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237</v>
      </c>
      <c r="B25" s="260">
        <v>8.993</v>
      </c>
      <c r="C25" s="260">
        <v>10.331</v>
      </c>
      <c r="D25" s="260">
        <v>13.174</v>
      </c>
      <c r="E25" s="260">
        <v>14.234</v>
      </c>
      <c r="F25" s="260">
        <v>13.038</v>
      </c>
      <c r="G25" s="260">
        <v>15.156</v>
      </c>
      <c r="H25" s="260">
        <v>15.007</v>
      </c>
      <c r="I25" s="260">
        <v>13.546</v>
      </c>
      <c r="J25" s="260">
        <v>12.824</v>
      </c>
      <c r="K25" s="260">
        <v>13.59</v>
      </c>
      <c r="L25" s="260">
        <v>12.953</v>
      </c>
      <c r="M25" s="260">
        <v>12.097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238</v>
      </c>
      <c r="B26" s="260">
        <v>9.502</v>
      </c>
      <c r="C26" s="260">
        <v>11.333</v>
      </c>
      <c r="D26" s="260">
        <v>13.779</v>
      </c>
      <c r="E26" s="260">
        <v>14.1</v>
      </c>
      <c r="F26" s="260">
        <v>15.6</v>
      </c>
      <c r="G26" s="260">
        <v>16.2</v>
      </c>
      <c r="H26" s="260">
        <v>15.5</v>
      </c>
      <c r="I26" s="260">
        <v>12.9</v>
      </c>
      <c r="J26" s="260">
        <v>13</v>
      </c>
      <c r="K26" s="260">
        <v>12.8</v>
      </c>
      <c r="L26" s="260">
        <v>13.9</v>
      </c>
      <c r="M26" s="260">
        <v>11.8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236</v>
      </c>
      <c r="B27" s="260">
        <v>8.7</v>
      </c>
      <c r="C27" s="260">
        <v>9.7</v>
      </c>
      <c r="D27" s="260">
        <v>12.1</v>
      </c>
      <c r="E27" s="260">
        <v>12.2</v>
      </c>
      <c r="F27" s="260">
        <v>11.3</v>
      </c>
      <c r="G27" s="260">
        <v>12.2</v>
      </c>
      <c r="H27" s="260">
        <v>11.7</v>
      </c>
      <c r="I27" s="260">
        <v>10.2</v>
      </c>
      <c r="J27" s="260">
        <v>11.8</v>
      </c>
      <c r="K27" s="260">
        <v>11</v>
      </c>
      <c r="L27" s="260">
        <v>12.1</v>
      </c>
      <c r="M27" s="260">
        <v>11.7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197</v>
      </c>
      <c r="B28" s="260">
        <v>9.8</v>
      </c>
      <c r="C28" s="260">
        <v>11.3</v>
      </c>
      <c r="D28" s="260">
        <v>13.8</v>
      </c>
      <c r="E28" s="260">
        <v>13.1</v>
      </c>
      <c r="F28" s="260">
        <v>14.3</v>
      </c>
      <c r="G28" s="260">
        <v>14.1</v>
      </c>
      <c r="H28" s="260">
        <v>12.3</v>
      </c>
      <c r="I28" s="260">
        <v>13</v>
      </c>
      <c r="J28" s="260">
        <v>13.2</v>
      </c>
      <c r="K28" s="260">
        <v>13</v>
      </c>
      <c r="L28" s="260">
        <v>12.4</v>
      </c>
      <c r="M28" s="260">
        <v>12.3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219</v>
      </c>
      <c r="B29" s="260">
        <v>9.1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6"/>
    </row>
    <row r="53" spans="1:48" s="257" customFormat="1" ht="10.5" customHeight="1">
      <c r="A53" s="15"/>
      <c r="B53" s="251" t="s">
        <v>124</v>
      </c>
      <c r="C53" s="251" t="s">
        <v>125</v>
      </c>
      <c r="D53" s="251" t="s">
        <v>126</v>
      </c>
      <c r="E53" s="251" t="s">
        <v>127</v>
      </c>
      <c r="F53" s="251" t="s">
        <v>128</v>
      </c>
      <c r="G53" s="251" t="s">
        <v>129</v>
      </c>
      <c r="H53" s="251" t="s">
        <v>130</v>
      </c>
      <c r="I53" s="251" t="s">
        <v>131</v>
      </c>
      <c r="J53" s="251" t="s">
        <v>132</v>
      </c>
      <c r="K53" s="251" t="s">
        <v>133</v>
      </c>
      <c r="L53" s="251" t="s">
        <v>134</v>
      </c>
      <c r="M53" s="251" t="s">
        <v>135</v>
      </c>
      <c r="N53" s="255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</row>
    <row r="54" spans="1:48" s="257" customFormat="1" ht="10.5" customHeight="1">
      <c r="A54" s="10" t="s">
        <v>237</v>
      </c>
      <c r="B54" s="260">
        <v>11.898</v>
      </c>
      <c r="C54" s="260">
        <v>11.8</v>
      </c>
      <c r="D54" s="260">
        <v>12.8</v>
      </c>
      <c r="E54" s="260">
        <v>12.3</v>
      </c>
      <c r="F54" s="260">
        <v>13.4</v>
      </c>
      <c r="G54" s="260">
        <v>13.6</v>
      </c>
      <c r="H54" s="260">
        <v>12.7</v>
      </c>
      <c r="I54" s="260">
        <v>13.4</v>
      </c>
      <c r="J54" s="260">
        <v>12.9</v>
      </c>
      <c r="K54" s="260">
        <v>14.5</v>
      </c>
      <c r="L54" s="260">
        <v>14.8</v>
      </c>
      <c r="M54" s="260">
        <v>13.4</v>
      </c>
      <c r="N54" s="255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</row>
    <row r="55" spans="1:48" s="257" customFormat="1" ht="10.5" customHeight="1">
      <c r="A55" s="10" t="s">
        <v>238</v>
      </c>
      <c r="B55" s="260">
        <v>12.017</v>
      </c>
      <c r="C55" s="260">
        <v>12.349</v>
      </c>
      <c r="D55" s="260">
        <v>13.055</v>
      </c>
      <c r="E55" s="260">
        <v>13</v>
      </c>
      <c r="F55" s="260">
        <v>13.8</v>
      </c>
      <c r="G55" s="260">
        <v>13.5</v>
      </c>
      <c r="H55" s="260">
        <v>13.5</v>
      </c>
      <c r="I55" s="260">
        <v>12.4</v>
      </c>
      <c r="J55" s="260">
        <v>11.8</v>
      </c>
      <c r="K55" s="260">
        <v>12.5</v>
      </c>
      <c r="L55" s="260">
        <v>12.6</v>
      </c>
      <c r="M55" s="260">
        <v>11.6</v>
      </c>
      <c r="N55" s="255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</row>
    <row r="56" spans="1:48" s="257" customFormat="1" ht="10.5" customHeight="1">
      <c r="A56" s="10" t="s">
        <v>236</v>
      </c>
      <c r="B56" s="260">
        <v>11</v>
      </c>
      <c r="C56" s="260">
        <v>11.6</v>
      </c>
      <c r="D56" s="260">
        <v>12</v>
      </c>
      <c r="E56" s="260">
        <v>12</v>
      </c>
      <c r="F56" s="260">
        <v>12.7</v>
      </c>
      <c r="G56" s="260">
        <v>12.6</v>
      </c>
      <c r="H56" s="260">
        <v>11.5</v>
      </c>
      <c r="I56" s="260">
        <v>10.7</v>
      </c>
      <c r="J56" s="260">
        <v>11.1</v>
      </c>
      <c r="K56" s="260">
        <v>11.1</v>
      </c>
      <c r="L56" s="260">
        <v>10.9</v>
      </c>
      <c r="M56" s="260">
        <v>9.9</v>
      </c>
      <c r="N56" s="255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</row>
    <row r="57" spans="1:27" s="257" customFormat="1" ht="10.5" customHeight="1">
      <c r="A57" s="10" t="s">
        <v>197</v>
      </c>
      <c r="B57" s="260">
        <v>10.7</v>
      </c>
      <c r="C57" s="260">
        <v>11.4</v>
      </c>
      <c r="D57" s="260">
        <v>12.2</v>
      </c>
      <c r="E57" s="260">
        <v>12</v>
      </c>
      <c r="F57" s="260">
        <v>13</v>
      </c>
      <c r="G57" s="260">
        <v>13.2</v>
      </c>
      <c r="H57" s="260">
        <v>12.8</v>
      </c>
      <c r="I57" s="260">
        <v>11.9</v>
      </c>
      <c r="J57" s="260">
        <v>11.8</v>
      </c>
      <c r="K57" s="260">
        <v>12.1</v>
      </c>
      <c r="L57" s="260">
        <v>11.8</v>
      </c>
      <c r="M57" s="260">
        <v>11.5</v>
      </c>
      <c r="N57" s="255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55"/>
    </row>
    <row r="58" spans="1:27" s="257" customFormat="1" ht="10.5" customHeight="1">
      <c r="A58" s="10" t="s">
        <v>219</v>
      </c>
      <c r="B58" s="260">
        <v>11.4</v>
      </c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55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55"/>
    </row>
    <row r="59" spans="1:27" ht="9.75" customHeight="1">
      <c r="A59" s="25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8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7" customFormat="1" ht="10.5" customHeight="1">
      <c r="A83" s="15"/>
      <c r="B83" s="251" t="s">
        <v>124</v>
      </c>
      <c r="C83" s="251" t="s">
        <v>125</v>
      </c>
      <c r="D83" s="251" t="s">
        <v>126</v>
      </c>
      <c r="E83" s="251" t="s">
        <v>127</v>
      </c>
      <c r="F83" s="251" t="s">
        <v>128</v>
      </c>
      <c r="G83" s="251" t="s">
        <v>129</v>
      </c>
      <c r="H83" s="251" t="s">
        <v>130</v>
      </c>
      <c r="I83" s="251" t="s">
        <v>131</v>
      </c>
      <c r="J83" s="251" t="s">
        <v>132</v>
      </c>
      <c r="K83" s="251" t="s">
        <v>133</v>
      </c>
      <c r="L83" s="251" t="s">
        <v>134</v>
      </c>
      <c r="M83" s="251" t="s">
        <v>135</v>
      </c>
      <c r="N83" s="255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</row>
    <row r="84" spans="1:26" s="257" customFormat="1" ht="10.5" customHeight="1">
      <c r="A84" s="10" t="s">
        <v>237</v>
      </c>
      <c r="B84" s="253">
        <v>75.5</v>
      </c>
      <c r="C84" s="253">
        <v>87.8</v>
      </c>
      <c r="D84" s="253">
        <v>103.4</v>
      </c>
      <c r="E84" s="253">
        <v>115.7</v>
      </c>
      <c r="F84" s="253">
        <v>97.3</v>
      </c>
      <c r="G84" s="253">
        <v>111.7</v>
      </c>
      <c r="H84" s="253">
        <v>117.9</v>
      </c>
      <c r="I84" s="253">
        <v>100.9</v>
      </c>
      <c r="J84" s="253">
        <v>99.1</v>
      </c>
      <c r="K84" s="253">
        <v>93.5</v>
      </c>
      <c r="L84" s="253">
        <v>87.5</v>
      </c>
      <c r="M84" s="253">
        <v>91</v>
      </c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s="257" customFormat="1" ht="10.5" customHeight="1">
      <c r="A85" s="10" t="s">
        <v>238</v>
      </c>
      <c r="B85" s="253">
        <v>80.2</v>
      </c>
      <c r="C85" s="253">
        <v>91.7</v>
      </c>
      <c r="D85" s="253">
        <v>105.7</v>
      </c>
      <c r="E85" s="253">
        <v>109.1</v>
      </c>
      <c r="F85" s="253">
        <v>113.3</v>
      </c>
      <c r="G85" s="253">
        <v>119.8</v>
      </c>
      <c r="H85" s="253">
        <v>115</v>
      </c>
      <c r="I85" s="253">
        <v>104.6</v>
      </c>
      <c r="J85" s="253">
        <v>109.5</v>
      </c>
      <c r="K85" s="253">
        <v>102.3</v>
      </c>
      <c r="L85" s="253">
        <v>110.6</v>
      </c>
      <c r="M85" s="253">
        <v>101.7</v>
      </c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</row>
    <row r="86" spans="1:26" s="257" customFormat="1" ht="10.5" customHeight="1">
      <c r="A86" s="10" t="s">
        <v>236</v>
      </c>
      <c r="B86" s="253">
        <v>79.1</v>
      </c>
      <c r="C86" s="253">
        <v>83.6</v>
      </c>
      <c r="D86" s="253">
        <v>100.7</v>
      </c>
      <c r="E86" s="253">
        <v>101.4</v>
      </c>
      <c r="F86" s="253">
        <v>89.1</v>
      </c>
      <c r="G86" s="253">
        <v>96.9</v>
      </c>
      <c r="H86" s="253">
        <v>101.8</v>
      </c>
      <c r="I86" s="253">
        <v>95.6</v>
      </c>
      <c r="J86" s="253">
        <v>106.4</v>
      </c>
      <c r="K86" s="253">
        <v>99.4</v>
      </c>
      <c r="L86" s="253">
        <v>111.7</v>
      </c>
      <c r="M86" s="253">
        <v>117.1</v>
      </c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</row>
    <row r="87" spans="1:26" s="257" customFormat="1" ht="10.5" customHeight="1">
      <c r="A87" s="10" t="s">
        <v>197</v>
      </c>
      <c r="B87" s="253">
        <v>90.7</v>
      </c>
      <c r="C87" s="253">
        <v>98.4</v>
      </c>
      <c r="D87" s="253">
        <v>113.3</v>
      </c>
      <c r="E87" s="253">
        <v>108.9</v>
      </c>
      <c r="F87" s="253">
        <v>110.8</v>
      </c>
      <c r="G87" s="253">
        <v>107.2</v>
      </c>
      <c r="H87" s="253">
        <v>96.5</v>
      </c>
      <c r="I87" s="253">
        <v>108.5</v>
      </c>
      <c r="J87" s="253">
        <v>111.9</v>
      </c>
      <c r="K87" s="253">
        <v>107</v>
      </c>
      <c r="L87" s="253">
        <v>105.6</v>
      </c>
      <c r="M87" s="253">
        <v>107.1</v>
      </c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</row>
    <row r="88" spans="1:26" s="257" customFormat="1" ht="10.5" customHeight="1">
      <c r="A88" s="10" t="s">
        <v>219</v>
      </c>
      <c r="B88" s="253">
        <v>79.6</v>
      </c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1:13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4" spans="14:15" ht="9.75" customHeight="1">
      <c r="N14" s="268"/>
      <c r="O14" s="268"/>
    </row>
    <row r="17" ht="9.75" customHeight="1">
      <c r="O17" s="268"/>
    </row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19" spans="1:13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4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68"/>
    </row>
    <row r="21" spans="1:14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48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237</v>
      </c>
      <c r="B25" s="260">
        <v>9.22</v>
      </c>
      <c r="C25" s="260">
        <v>12.22</v>
      </c>
      <c r="D25" s="260">
        <v>12.05</v>
      </c>
      <c r="E25" s="260">
        <v>10.76</v>
      </c>
      <c r="F25" s="260">
        <v>11.23</v>
      </c>
      <c r="G25" s="260">
        <v>11.04</v>
      </c>
      <c r="H25" s="260">
        <v>11.73</v>
      </c>
      <c r="I25" s="260">
        <v>10.24</v>
      </c>
      <c r="J25" s="260">
        <v>10.88</v>
      </c>
      <c r="K25" s="260">
        <v>13.39</v>
      </c>
      <c r="L25" s="260">
        <v>14.22</v>
      </c>
      <c r="M25" s="260">
        <v>13.48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238</v>
      </c>
      <c r="B26" s="260">
        <v>12.14</v>
      </c>
      <c r="C26" s="260">
        <v>12.1</v>
      </c>
      <c r="D26" s="260">
        <v>13.79</v>
      </c>
      <c r="E26" s="260">
        <v>15.4</v>
      </c>
      <c r="F26" s="260">
        <v>13.5</v>
      </c>
      <c r="G26" s="260">
        <v>16.1</v>
      </c>
      <c r="H26" s="260">
        <v>14.4</v>
      </c>
      <c r="I26" s="260">
        <v>11.8</v>
      </c>
      <c r="J26" s="260">
        <v>14.6</v>
      </c>
      <c r="K26" s="260">
        <v>14.5</v>
      </c>
      <c r="L26" s="260">
        <v>15</v>
      </c>
      <c r="M26" s="260">
        <v>14.4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236</v>
      </c>
      <c r="B27" s="260">
        <v>12.6</v>
      </c>
      <c r="C27" s="260">
        <v>13.2</v>
      </c>
      <c r="D27" s="260">
        <v>15</v>
      </c>
      <c r="E27" s="260">
        <v>14</v>
      </c>
      <c r="F27" s="260">
        <v>14.4</v>
      </c>
      <c r="G27" s="260">
        <v>16.1</v>
      </c>
      <c r="H27" s="260">
        <v>15.2</v>
      </c>
      <c r="I27" s="260">
        <v>13.9</v>
      </c>
      <c r="J27" s="260">
        <v>14.5</v>
      </c>
      <c r="K27" s="260">
        <v>15.5</v>
      </c>
      <c r="L27" s="260">
        <v>14.8</v>
      </c>
      <c r="M27" s="260">
        <v>16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197</v>
      </c>
      <c r="B28" s="260">
        <v>13.2</v>
      </c>
      <c r="C28" s="260">
        <v>15.3</v>
      </c>
      <c r="D28" s="260">
        <v>16.6</v>
      </c>
      <c r="E28" s="260">
        <v>16.7</v>
      </c>
      <c r="F28" s="260">
        <v>16.6</v>
      </c>
      <c r="G28" s="260">
        <v>16.9</v>
      </c>
      <c r="H28" s="260">
        <v>18.2</v>
      </c>
      <c r="I28" s="260">
        <v>14.4</v>
      </c>
      <c r="J28" s="260">
        <v>15.8</v>
      </c>
      <c r="K28" s="260">
        <v>19.3</v>
      </c>
      <c r="L28" s="260">
        <v>19.5</v>
      </c>
      <c r="M28" s="260">
        <v>15.9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219</v>
      </c>
      <c r="B29" s="260">
        <v>15.2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8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237</v>
      </c>
      <c r="B54" s="260">
        <v>18.8</v>
      </c>
      <c r="C54" s="260">
        <v>22.3</v>
      </c>
      <c r="D54" s="260">
        <v>21.9</v>
      </c>
      <c r="E54" s="260">
        <v>18.9</v>
      </c>
      <c r="F54" s="260">
        <v>20.2</v>
      </c>
      <c r="G54" s="260">
        <v>20.3</v>
      </c>
      <c r="H54" s="260">
        <v>20.1</v>
      </c>
      <c r="I54" s="260">
        <v>20</v>
      </c>
      <c r="J54" s="260">
        <v>19.9</v>
      </c>
      <c r="K54" s="260">
        <v>21.1</v>
      </c>
      <c r="L54" s="260">
        <v>21.7</v>
      </c>
      <c r="M54" s="260">
        <v>20.7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238</v>
      </c>
      <c r="B55" s="260">
        <v>20.8</v>
      </c>
      <c r="C55" s="260">
        <v>21</v>
      </c>
      <c r="D55" s="260">
        <v>20</v>
      </c>
      <c r="E55" s="260">
        <v>21.4</v>
      </c>
      <c r="F55" s="260">
        <v>22.3</v>
      </c>
      <c r="G55" s="260">
        <v>23</v>
      </c>
      <c r="H55" s="260">
        <v>21.7</v>
      </c>
      <c r="I55" s="260">
        <v>19.7</v>
      </c>
      <c r="J55" s="260">
        <v>20.4</v>
      </c>
      <c r="K55" s="260">
        <v>20.8</v>
      </c>
      <c r="L55" s="260">
        <v>21.3</v>
      </c>
      <c r="M55" s="260">
        <v>20.3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236</v>
      </c>
      <c r="B56" s="260">
        <v>21.1</v>
      </c>
      <c r="C56" s="260">
        <v>21.7</v>
      </c>
      <c r="D56" s="260">
        <v>20.3</v>
      </c>
      <c r="E56" s="260">
        <v>20.5</v>
      </c>
      <c r="F56" s="260">
        <v>21.1</v>
      </c>
      <c r="G56" s="260">
        <v>21.5</v>
      </c>
      <c r="H56" s="260">
        <v>21</v>
      </c>
      <c r="I56" s="260">
        <v>21</v>
      </c>
      <c r="J56" s="260">
        <v>20.9</v>
      </c>
      <c r="K56" s="260">
        <v>21.5</v>
      </c>
      <c r="L56" s="260">
        <v>21.2</v>
      </c>
      <c r="M56" s="260">
        <v>20.9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197</v>
      </c>
      <c r="B57" s="260">
        <v>21.6</v>
      </c>
      <c r="C57" s="260">
        <v>21.5</v>
      </c>
      <c r="D57" s="260">
        <v>20.6</v>
      </c>
      <c r="E57" s="260">
        <v>21.7</v>
      </c>
      <c r="F57" s="260">
        <v>21</v>
      </c>
      <c r="G57" s="260">
        <v>22</v>
      </c>
      <c r="H57" s="260">
        <v>23.4</v>
      </c>
      <c r="I57" s="260">
        <v>20.3</v>
      </c>
      <c r="J57" s="260">
        <v>20.6</v>
      </c>
      <c r="K57" s="260">
        <v>22.4</v>
      </c>
      <c r="L57" s="260">
        <v>23.8</v>
      </c>
      <c r="M57" s="260">
        <v>22.3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219</v>
      </c>
      <c r="B58" s="260">
        <v>22.9</v>
      </c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237</v>
      </c>
      <c r="B84" s="251">
        <v>48.8</v>
      </c>
      <c r="C84" s="251">
        <v>47.7</v>
      </c>
      <c r="D84" s="251">
        <v>54.8</v>
      </c>
      <c r="E84" s="251">
        <v>53.1</v>
      </c>
      <c r="F84" s="251">
        <v>54.2</v>
      </c>
      <c r="G84" s="251">
        <v>54.3</v>
      </c>
      <c r="H84" s="251">
        <v>58.7</v>
      </c>
      <c r="I84" s="251">
        <v>58.7</v>
      </c>
      <c r="J84" s="251">
        <v>58.7</v>
      </c>
      <c r="K84" s="251">
        <v>62.2</v>
      </c>
      <c r="L84" s="251">
        <v>65.3</v>
      </c>
      <c r="M84" s="251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238</v>
      </c>
      <c r="B85" s="251">
        <v>58.2</v>
      </c>
      <c r="C85" s="251">
        <v>57.6</v>
      </c>
      <c r="D85" s="251">
        <v>69.8</v>
      </c>
      <c r="E85" s="251">
        <v>70.8</v>
      </c>
      <c r="F85" s="251">
        <v>60.1</v>
      </c>
      <c r="G85" s="251">
        <v>69.3</v>
      </c>
      <c r="H85" s="251">
        <v>67.3</v>
      </c>
      <c r="I85" s="251">
        <v>62</v>
      </c>
      <c r="J85" s="251">
        <v>70.9</v>
      </c>
      <c r="K85" s="251">
        <v>69.5</v>
      </c>
      <c r="L85" s="251">
        <v>70</v>
      </c>
      <c r="M85" s="251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236</v>
      </c>
      <c r="B86" s="251">
        <v>58.9</v>
      </c>
      <c r="C86" s="251">
        <v>60.2</v>
      </c>
      <c r="D86" s="251">
        <v>74.4</v>
      </c>
      <c r="E86" s="251">
        <v>68.2</v>
      </c>
      <c r="F86" s="251">
        <v>67.6</v>
      </c>
      <c r="G86" s="251">
        <v>74.5</v>
      </c>
      <c r="H86" s="251">
        <v>73</v>
      </c>
      <c r="I86" s="251">
        <v>66.4</v>
      </c>
      <c r="J86" s="251">
        <v>69.5</v>
      </c>
      <c r="K86" s="251">
        <v>71.6</v>
      </c>
      <c r="L86" s="251">
        <v>69.7</v>
      </c>
      <c r="M86" s="251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197</v>
      </c>
      <c r="B87" s="251">
        <v>60.5</v>
      </c>
      <c r="C87" s="251">
        <v>71.2</v>
      </c>
      <c r="D87" s="251">
        <v>80.9</v>
      </c>
      <c r="E87" s="251">
        <v>76.2</v>
      </c>
      <c r="F87" s="251">
        <v>79.7</v>
      </c>
      <c r="G87" s="251">
        <v>76.6</v>
      </c>
      <c r="H87" s="251">
        <v>77.5</v>
      </c>
      <c r="I87" s="251">
        <v>72.8</v>
      </c>
      <c r="J87" s="251">
        <v>76.1</v>
      </c>
      <c r="K87" s="251">
        <v>85.6</v>
      </c>
      <c r="L87" s="251">
        <v>81.3</v>
      </c>
      <c r="M87" s="251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219</v>
      </c>
      <c r="B88" s="251">
        <v>66.1</v>
      </c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4" t="s">
        <v>192</v>
      </c>
      <c r="F1" s="246"/>
      <c r="G1" s="246"/>
      <c r="H1" s="246"/>
    </row>
    <row r="2" ht="13.5">
      <c r="A2" s="438"/>
    </row>
    <row r="3" spans="1:3" ht="17.25">
      <c r="A3" s="438"/>
      <c r="C3" s="246"/>
    </row>
    <row r="4" spans="1:13" ht="17.25">
      <c r="A4" s="438"/>
      <c r="J4" s="246"/>
      <c r="K4" s="246"/>
      <c r="L4" s="246"/>
      <c r="M4" s="246"/>
    </row>
    <row r="5" ht="13.5">
      <c r="A5" s="438"/>
    </row>
    <row r="6" ht="13.5">
      <c r="A6" s="438"/>
    </row>
    <row r="7" ht="13.5">
      <c r="A7" s="438"/>
    </row>
    <row r="8" ht="13.5">
      <c r="A8" s="438"/>
    </row>
    <row r="9" ht="13.5">
      <c r="A9" s="438"/>
    </row>
    <row r="10" ht="13.5">
      <c r="A10" s="438"/>
    </row>
    <row r="11" ht="13.5">
      <c r="A11" s="438"/>
    </row>
    <row r="12" ht="13.5">
      <c r="A12" s="438"/>
    </row>
    <row r="13" ht="13.5">
      <c r="A13" s="438"/>
    </row>
    <row r="14" ht="13.5">
      <c r="A14" s="438"/>
    </row>
    <row r="15" ht="13.5">
      <c r="A15" s="438"/>
    </row>
    <row r="16" ht="13.5">
      <c r="A16" s="438"/>
    </row>
    <row r="17" ht="13.5">
      <c r="A17" s="438"/>
    </row>
    <row r="18" ht="13.5">
      <c r="A18" s="438"/>
    </row>
    <row r="19" ht="13.5">
      <c r="A19" s="438"/>
    </row>
    <row r="20" ht="13.5">
      <c r="A20" s="438"/>
    </row>
    <row r="21" ht="13.5">
      <c r="A21" s="438"/>
    </row>
    <row r="22" ht="13.5">
      <c r="A22" s="438"/>
    </row>
    <row r="23" ht="13.5">
      <c r="A23" s="438"/>
    </row>
    <row r="24" ht="13.5">
      <c r="A24" s="438"/>
    </row>
    <row r="25" ht="13.5">
      <c r="A25" s="438"/>
    </row>
    <row r="26" ht="13.5">
      <c r="A26" s="438"/>
    </row>
    <row r="27" ht="13.5">
      <c r="A27" s="438"/>
    </row>
    <row r="28" ht="13.5">
      <c r="A28" s="438"/>
    </row>
    <row r="29" ht="13.5">
      <c r="A29" s="438"/>
    </row>
    <row r="30" ht="13.5">
      <c r="A30" s="438"/>
    </row>
    <row r="31" ht="13.5">
      <c r="A31" s="438"/>
    </row>
    <row r="32" ht="13.5">
      <c r="A32" s="438"/>
    </row>
    <row r="33" ht="13.5">
      <c r="A33" s="438"/>
    </row>
    <row r="34" ht="13.5">
      <c r="A34" s="438"/>
    </row>
    <row r="35" spans="1:15" s="59" customFormat="1" ht="19.5" customHeight="1">
      <c r="A35" s="438"/>
      <c r="B35" s="12"/>
      <c r="C35" s="247" t="s">
        <v>136</v>
      </c>
      <c r="D35" s="247" t="s">
        <v>137</v>
      </c>
      <c r="E35" s="247" t="s">
        <v>138</v>
      </c>
      <c r="F35" s="247" t="s">
        <v>139</v>
      </c>
      <c r="G35" s="247" t="s">
        <v>194</v>
      </c>
      <c r="H35" s="247" t="s">
        <v>193</v>
      </c>
      <c r="I35" s="247" t="s">
        <v>140</v>
      </c>
      <c r="J35" s="247" t="s">
        <v>195</v>
      </c>
      <c r="K35" s="247" t="s">
        <v>145</v>
      </c>
      <c r="L35" s="247" t="s">
        <v>197</v>
      </c>
      <c r="M35" s="11" t="s">
        <v>214</v>
      </c>
      <c r="N35" s="65"/>
      <c r="O35" s="248"/>
    </row>
    <row r="36" spans="1:15" ht="19.5" customHeight="1">
      <c r="A36" s="438"/>
      <c r="B36" s="381" t="s">
        <v>212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110.6</v>
      </c>
      <c r="N36" s="1"/>
      <c r="O36" s="1"/>
    </row>
    <row r="37" spans="1:15" ht="19.5" customHeight="1">
      <c r="A37" s="438"/>
      <c r="B37" s="381" t="s">
        <v>141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205.8</v>
      </c>
      <c r="N37" s="1"/>
      <c r="O37" s="1"/>
    </row>
    <row r="38" spans="1:13" ht="19.5" customHeight="1">
      <c r="A38" s="438"/>
      <c r="B38" s="381" t="s">
        <v>191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177</v>
      </c>
    </row>
    <row r="40" ht="13.5">
      <c r="D40" s="344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126319</v>
      </c>
    </row>
    <row r="3" spans="10:13" ht="13.5">
      <c r="J3" s="6">
        <v>369261</v>
      </c>
      <c r="K3" s="5" t="s">
        <v>12</v>
      </c>
      <c r="L3" s="6">
        <f t="shared" si="0"/>
        <v>369261</v>
      </c>
      <c r="M3" s="6">
        <v>227164</v>
      </c>
    </row>
    <row r="4" spans="10:13" ht="13.5">
      <c r="J4" s="6">
        <v>418188</v>
      </c>
      <c r="K4" s="5" t="s">
        <v>13</v>
      </c>
      <c r="L4" s="6">
        <f t="shared" si="0"/>
        <v>418188</v>
      </c>
      <c r="M4" s="6">
        <v>232593</v>
      </c>
    </row>
    <row r="5" spans="10:13" ht="13.5">
      <c r="J5" s="6">
        <v>100023</v>
      </c>
      <c r="K5" s="5" t="s">
        <v>14</v>
      </c>
      <c r="L5" s="6">
        <f t="shared" si="0"/>
        <v>100023</v>
      </c>
      <c r="M5" s="6">
        <v>63688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266609</v>
      </c>
    </row>
    <row r="7" spans="10:13" ht="13.5">
      <c r="J7" s="6">
        <v>610408</v>
      </c>
      <c r="K7" s="5" t="s">
        <v>16</v>
      </c>
      <c r="L7" s="6">
        <f t="shared" si="0"/>
        <v>610408</v>
      </c>
      <c r="M7" s="6">
        <v>408137</v>
      </c>
    </row>
    <row r="8" spans="10:13" ht="13.5">
      <c r="J8" s="6">
        <f>SUM(J2:J7)</f>
        <v>2058162</v>
      </c>
      <c r="K8" s="5" t="s">
        <v>9</v>
      </c>
      <c r="L8" s="69">
        <f>SUM(L2:L7)</f>
        <v>2058162</v>
      </c>
      <c r="M8" s="6">
        <f>SUM(M2:M7)</f>
        <v>1324510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126319</v>
      </c>
      <c r="M11" s="6">
        <f>SUM(N11-L11)</f>
        <v>60262</v>
      </c>
      <c r="N11" s="6">
        <f>SUM(L2)</f>
        <v>186581</v>
      </c>
    </row>
    <row r="12" spans="11:14" ht="13.5">
      <c r="K12" s="5" t="s">
        <v>12</v>
      </c>
      <c r="L12" s="6">
        <f t="shared" si="1"/>
        <v>227164</v>
      </c>
      <c r="M12" s="6">
        <f aca="true" t="shared" si="2" ref="M12:M17">SUM(N12-L12)</f>
        <v>142097</v>
      </c>
      <c r="N12" s="6">
        <f aca="true" t="shared" si="3" ref="N12:N17">SUM(L3)</f>
        <v>369261</v>
      </c>
    </row>
    <row r="13" spans="11:14" ht="13.5">
      <c r="K13" s="5" t="s">
        <v>13</v>
      </c>
      <c r="L13" s="6">
        <f t="shared" si="1"/>
        <v>232593</v>
      </c>
      <c r="M13" s="6">
        <f t="shared" si="2"/>
        <v>185595</v>
      </c>
      <c r="N13" s="6">
        <f t="shared" si="3"/>
        <v>418188</v>
      </c>
    </row>
    <row r="14" spans="11:14" ht="13.5">
      <c r="K14" s="5" t="s">
        <v>14</v>
      </c>
      <c r="L14" s="6">
        <f t="shared" si="1"/>
        <v>63688</v>
      </c>
      <c r="M14" s="6">
        <f t="shared" si="2"/>
        <v>36335</v>
      </c>
      <c r="N14" s="6">
        <f t="shared" si="3"/>
        <v>100023</v>
      </c>
    </row>
    <row r="15" spans="11:14" ht="13.5">
      <c r="K15" s="5" t="s">
        <v>15</v>
      </c>
      <c r="L15" s="6">
        <f t="shared" si="1"/>
        <v>266609</v>
      </c>
      <c r="M15" s="6">
        <f t="shared" si="2"/>
        <v>107092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408137</v>
      </c>
      <c r="M16" s="6">
        <f t="shared" si="2"/>
        <v>202271</v>
      </c>
      <c r="N16" s="6">
        <f t="shared" si="3"/>
        <v>610408</v>
      </c>
    </row>
    <row r="17" spans="11:14" ht="13.5">
      <c r="K17" s="5" t="s">
        <v>9</v>
      </c>
      <c r="L17" s="6">
        <f>SUM(L11:L16)</f>
        <v>1324510</v>
      </c>
      <c r="M17" s="6">
        <f t="shared" si="2"/>
        <v>733652</v>
      </c>
      <c r="N17" s="6">
        <f t="shared" si="3"/>
        <v>2058162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5" t="s">
        <v>17</v>
      </c>
      <c r="D56" s="446"/>
      <c r="E56" s="445" t="s">
        <v>65</v>
      </c>
      <c r="F56" s="446"/>
      <c r="G56" s="449" t="s">
        <v>64</v>
      </c>
      <c r="H56" s="445" t="s">
        <v>66</v>
      </c>
      <c r="I56" s="446"/>
    </row>
    <row r="57" spans="1:9" ht="14.25">
      <c r="A57" s="53" t="s">
        <v>71</v>
      </c>
      <c r="B57" s="54"/>
      <c r="C57" s="447"/>
      <c r="D57" s="448"/>
      <c r="E57" s="447"/>
      <c r="F57" s="448"/>
      <c r="G57" s="450"/>
      <c r="H57" s="447"/>
      <c r="I57" s="448"/>
    </row>
    <row r="58" spans="1:9" ht="19.5" customHeight="1">
      <c r="A58" s="58" t="s">
        <v>95</v>
      </c>
      <c r="B58" s="55"/>
      <c r="C58" s="453" t="s">
        <v>200</v>
      </c>
      <c r="D58" s="452"/>
      <c r="E58" s="454" t="s">
        <v>216</v>
      </c>
      <c r="F58" s="452"/>
      <c r="G58" s="128">
        <v>17.2</v>
      </c>
      <c r="H58" s="56"/>
      <c r="I58" s="57"/>
    </row>
    <row r="59" spans="1:9" ht="19.5" customHeight="1">
      <c r="A59" s="58" t="s">
        <v>67</v>
      </c>
      <c r="B59" s="55"/>
      <c r="C59" s="451" t="s">
        <v>69</v>
      </c>
      <c r="D59" s="452"/>
      <c r="E59" s="454" t="s">
        <v>217</v>
      </c>
      <c r="F59" s="452"/>
      <c r="G59" s="134">
        <v>31.5</v>
      </c>
      <c r="H59" s="56"/>
      <c r="I59" s="57"/>
    </row>
    <row r="60" spans="1:9" ht="19.5" customHeight="1">
      <c r="A60" s="58" t="s">
        <v>68</v>
      </c>
      <c r="B60" s="55"/>
      <c r="C60" s="454" t="s">
        <v>180</v>
      </c>
      <c r="D60" s="455"/>
      <c r="E60" s="451" t="s">
        <v>218</v>
      </c>
      <c r="F60" s="452"/>
      <c r="G60" s="128">
        <v>65.8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9"/>
    </row>
    <row r="3" spans="1:2" ht="9.75" customHeight="1">
      <c r="A3" s="38"/>
      <c r="B3" s="38"/>
    </row>
    <row r="4" spans="10:13" ht="9.75" customHeight="1">
      <c r="J4" s="246"/>
      <c r="K4" s="3"/>
      <c r="L4" s="3"/>
      <c r="M4" s="127"/>
    </row>
    <row r="20" ht="9.75" customHeight="1">
      <c r="AI20" s="250"/>
    </row>
    <row r="25" spans="1:35" s="250" customFormat="1" ht="9.75" customHeight="1">
      <c r="A25" s="251"/>
      <c r="B25" s="251" t="s">
        <v>124</v>
      </c>
      <c r="C25" s="251" t="s">
        <v>125</v>
      </c>
      <c r="D25" s="251" t="s">
        <v>126</v>
      </c>
      <c r="E25" s="251" t="s">
        <v>127</v>
      </c>
      <c r="F25" s="251" t="s">
        <v>128</v>
      </c>
      <c r="G25" s="251" t="s">
        <v>129</v>
      </c>
      <c r="H25" s="251" t="s">
        <v>130</v>
      </c>
      <c r="I25" s="251" t="s">
        <v>131</v>
      </c>
      <c r="J25" s="251" t="s">
        <v>132</v>
      </c>
      <c r="K25" s="251" t="s">
        <v>133</v>
      </c>
      <c r="L25" s="251" t="s">
        <v>134</v>
      </c>
      <c r="M25" s="251" t="s">
        <v>135</v>
      </c>
      <c r="AI25"/>
    </row>
    <row r="26" spans="1:13" ht="9.75" customHeight="1">
      <c r="A26" s="10" t="s">
        <v>220</v>
      </c>
      <c r="B26" s="251">
        <v>71.7</v>
      </c>
      <c r="C26" s="251">
        <v>74.6</v>
      </c>
      <c r="D26" s="251">
        <v>84.6</v>
      </c>
      <c r="E26" s="251">
        <v>88.4</v>
      </c>
      <c r="F26" s="251">
        <v>82.6</v>
      </c>
      <c r="G26" s="251">
        <v>87.5</v>
      </c>
      <c r="H26" s="251">
        <v>85.2</v>
      </c>
      <c r="I26" s="251">
        <v>81.2</v>
      </c>
      <c r="J26" s="251">
        <v>75.8</v>
      </c>
      <c r="K26" s="251">
        <v>81</v>
      </c>
      <c r="L26" s="251">
        <v>81.8</v>
      </c>
      <c r="M26" s="251">
        <v>78.8</v>
      </c>
    </row>
    <row r="27" spans="1:13" ht="9.75" customHeight="1">
      <c r="A27" s="10" t="s">
        <v>221</v>
      </c>
      <c r="B27" s="251">
        <v>70.4</v>
      </c>
      <c r="C27" s="251">
        <v>73.6</v>
      </c>
      <c r="D27" s="253">
        <v>80</v>
      </c>
      <c r="E27" s="251">
        <v>89.5</v>
      </c>
      <c r="F27" s="251">
        <v>86.8</v>
      </c>
      <c r="G27" s="251">
        <v>93.7</v>
      </c>
      <c r="H27" s="251">
        <v>87</v>
      </c>
      <c r="I27" s="251">
        <v>78.2</v>
      </c>
      <c r="J27" s="251">
        <v>80.5</v>
      </c>
      <c r="K27" s="251">
        <v>79.8</v>
      </c>
      <c r="L27" s="251">
        <v>78.1</v>
      </c>
      <c r="M27" s="251">
        <v>76.7</v>
      </c>
    </row>
    <row r="28" spans="1:13" ht="9.75" customHeight="1">
      <c r="A28" s="10" t="s">
        <v>222</v>
      </c>
      <c r="B28" s="251">
        <v>67.2</v>
      </c>
      <c r="C28" s="251">
        <v>70.1</v>
      </c>
      <c r="D28" s="253">
        <v>81.3</v>
      </c>
      <c r="E28" s="251">
        <v>80</v>
      </c>
      <c r="F28" s="251">
        <v>82.1</v>
      </c>
      <c r="G28" s="251">
        <v>84.3</v>
      </c>
      <c r="H28" s="251">
        <v>79.1</v>
      </c>
      <c r="I28" s="251">
        <v>76</v>
      </c>
      <c r="J28" s="251">
        <v>76.7</v>
      </c>
      <c r="K28" s="251">
        <v>77.5</v>
      </c>
      <c r="L28" s="251">
        <v>77.2</v>
      </c>
      <c r="M28" s="251">
        <v>74.1</v>
      </c>
    </row>
    <row r="29" spans="1:13" ht="9.75" customHeight="1">
      <c r="A29" s="10" t="s">
        <v>197</v>
      </c>
      <c r="B29" s="251">
        <v>70.3</v>
      </c>
      <c r="C29" s="251">
        <v>72.8</v>
      </c>
      <c r="D29" s="253">
        <v>83.8</v>
      </c>
      <c r="E29" s="251">
        <v>83.2</v>
      </c>
      <c r="F29" s="251">
        <v>86.4</v>
      </c>
      <c r="G29" s="251">
        <v>86.6</v>
      </c>
      <c r="H29" s="251">
        <v>84.3</v>
      </c>
      <c r="I29" s="251">
        <v>74.5</v>
      </c>
      <c r="J29" s="251">
        <v>75.1</v>
      </c>
      <c r="K29" s="251">
        <v>83.3</v>
      </c>
      <c r="L29" s="251">
        <v>83.1</v>
      </c>
      <c r="M29" s="253">
        <v>77</v>
      </c>
    </row>
    <row r="30" spans="1:13" ht="9.75" customHeight="1">
      <c r="A30" s="10" t="s">
        <v>219</v>
      </c>
      <c r="B30" s="251">
        <v>69.3</v>
      </c>
      <c r="C30" s="251"/>
      <c r="D30" s="253"/>
      <c r="E30" s="251"/>
      <c r="F30" s="251"/>
      <c r="G30" s="251"/>
      <c r="H30" s="251"/>
      <c r="I30" s="251"/>
      <c r="J30" s="251"/>
      <c r="K30" s="251"/>
      <c r="L30" s="251"/>
      <c r="M30" s="253"/>
    </row>
    <row r="31" spans="2:13" s="1" customFormat="1" ht="9.75" customHeight="1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1"/>
      <c r="B55" s="251" t="s">
        <v>124</v>
      </c>
      <c r="C55" s="251" t="s">
        <v>125</v>
      </c>
      <c r="D55" s="251" t="s">
        <v>126</v>
      </c>
      <c r="E55" s="251" t="s">
        <v>127</v>
      </c>
      <c r="F55" s="251" t="s">
        <v>128</v>
      </c>
      <c r="G55" s="251" t="s">
        <v>129</v>
      </c>
      <c r="H55" s="251" t="s">
        <v>130</v>
      </c>
      <c r="I55" s="251" t="s">
        <v>131</v>
      </c>
      <c r="J55" s="251" t="s">
        <v>132</v>
      </c>
      <c r="K55" s="251" t="s">
        <v>133</v>
      </c>
      <c r="L55" s="251" t="s">
        <v>134</v>
      </c>
      <c r="M55" s="251" t="s">
        <v>135</v>
      </c>
    </row>
    <row r="56" spans="1:13" ht="9.75" customHeight="1">
      <c r="A56" s="10" t="s">
        <v>220</v>
      </c>
      <c r="B56" s="251">
        <v>113</v>
      </c>
      <c r="C56" s="251">
        <v>114.1</v>
      </c>
      <c r="D56" s="251">
        <v>112.6</v>
      </c>
      <c r="E56" s="251">
        <v>114.8</v>
      </c>
      <c r="F56" s="251">
        <v>115.7</v>
      </c>
      <c r="G56" s="251">
        <v>116.8</v>
      </c>
      <c r="H56" s="251">
        <v>110.8</v>
      </c>
      <c r="I56" s="251">
        <v>114.7</v>
      </c>
      <c r="J56" s="252">
        <v>110.5</v>
      </c>
      <c r="K56" s="251">
        <v>115.6</v>
      </c>
      <c r="L56" s="251">
        <v>117.5</v>
      </c>
      <c r="M56" s="251">
        <v>113.2</v>
      </c>
    </row>
    <row r="57" spans="1:13" ht="9.75" customHeight="1">
      <c r="A57" s="10" t="s">
        <v>221</v>
      </c>
      <c r="B57" s="251">
        <v>115.3</v>
      </c>
      <c r="C57" s="251">
        <v>117.2</v>
      </c>
      <c r="D57" s="251">
        <v>111.2</v>
      </c>
      <c r="E57" s="251">
        <v>115.9</v>
      </c>
      <c r="F57" s="251">
        <v>120.8</v>
      </c>
      <c r="G57" s="251">
        <v>121</v>
      </c>
      <c r="H57" s="251">
        <v>116.7</v>
      </c>
      <c r="I57" s="251">
        <v>113.9</v>
      </c>
      <c r="J57" s="252">
        <v>113.5</v>
      </c>
      <c r="K57" s="251">
        <v>114.8</v>
      </c>
      <c r="L57" s="251">
        <v>112</v>
      </c>
      <c r="M57" s="251">
        <v>108.4</v>
      </c>
    </row>
    <row r="58" spans="1:13" ht="9.75" customHeight="1">
      <c r="A58" s="10" t="s">
        <v>222</v>
      </c>
      <c r="B58" s="251">
        <v>109.8</v>
      </c>
      <c r="C58" s="251">
        <v>110.7</v>
      </c>
      <c r="D58" s="251">
        <v>109.8</v>
      </c>
      <c r="E58" s="251">
        <v>109.2</v>
      </c>
      <c r="F58" s="251">
        <v>114.7</v>
      </c>
      <c r="G58" s="251">
        <v>114.5</v>
      </c>
      <c r="H58" s="251">
        <v>110.4</v>
      </c>
      <c r="I58" s="251">
        <v>109.7</v>
      </c>
      <c r="J58" s="252">
        <v>109.6</v>
      </c>
      <c r="K58" s="251">
        <v>110.3</v>
      </c>
      <c r="L58" s="251">
        <v>108.6</v>
      </c>
      <c r="M58" s="251">
        <v>103.4</v>
      </c>
    </row>
    <row r="59" spans="1:13" ht="10.5" customHeight="1">
      <c r="A59" s="10" t="s">
        <v>197</v>
      </c>
      <c r="B59" s="251">
        <v>108.7</v>
      </c>
      <c r="C59" s="251">
        <v>110.2</v>
      </c>
      <c r="D59" s="251">
        <v>109.7</v>
      </c>
      <c r="E59" s="251">
        <v>110.8</v>
      </c>
      <c r="F59" s="251">
        <v>112.8</v>
      </c>
      <c r="G59" s="251">
        <v>114.4</v>
      </c>
      <c r="H59" s="251">
        <v>115.4</v>
      </c>
      <c r="I59" s="251">
        <v>108.5</v>
      </c>
      <c r="J59" s="252">
        <v>106.7</v>
      </c>
      <c r="K59" s="251">
        <v>109.6</v>
      </c>
      <c r="L59" s="251">
        <v>112.1</v>
      </c>
      <c r="M59" s="251">
        <v>108.8</v>
      </c>
    </row>
    <row r="60" spans="1:13" ht="10.5" customHeight="1">
      <c r="A60" s="10" t="s">
        <v>219</v>
      </c>
      <c r="B60" s="251">
        <v>110.6</v>
      </c>
      <c r="C60" s="251"/>
      <c r="D60" s="251"/>
      <c r="E60" s="251"/>
      <c r="F60" s="251"/>
      <c r="G60" s="251"/>
      <c r="H60" s="251"/>
      <c r="I60" s="251"/>
      <c r="J60" s="252"/>
      <c r="K60" s="251"/>
      <c r="L60" s="251"/>
      <c r="M60" s="251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1"/>
      <c r="B85" s="251" t="s">
        <v>124</v>
      </c>
      <c r="C85" s="251" t="s">
        <v>125</v>
      </c>
      <c r="D85" s="251" t="s">
        <v>126</v>
      </c>
      <c r="E85" s="251" t="s">
        <v>127</v>
      </c>
      <c r="F85" s="251" t="s">
        <v>128</v>
      </c>
      <c r="G85" s="251" t="s">
        <v>129</v>
      </c>
      <c r="H85" s="251" t="s">
        <v>130</v>
      </c>
      <c r="I85" s="251" t="s">
        <v>131</v>
      </c>
      <c r="J85" s="251" t="s">
        <v>132</v>
      </c>
      <c r="K85" s="251" t="s">
        <v>133</v>
      </c>
      <c r="L85" s="251" t="s">
        <v>134</v>
      </c>
      <c r="M85" s="251" t="s">
        <v>135</v>
      </c>
    </row>
    <row r="86" spans="1:25" ht="9.75" customHeight="1">
      <c r="A86" s="10" t="s">
        <v>220</v>
      </c>
      <c r="B86" s="251">
        <v>62.6</v>
      </c>
      <c r="C86" s="251">
        <v>65.3</v>
      </c>
      <c r="D86" s="251">
        <v>75.3</v>
      </c>
      <c r="E86" s="251">
        <v>76.8</v>
      </c>
      <c r="F86" s="251">
        <v>71.3</v>
      </c>
      <c r="G86" s="251">
        <v>74.7</v>
      </c>
      <c r="H86" s="251">
        <v>77.6</v>
      </c>
      <c r="I86" s="251">
        <v>70.3</v>
      </c>
      <c r="J86" s="252">
        <v>69.2</v>
      </c>
      <c r="K86" s="251">
        <v>69.4</v>
      </c>
      <c r="L86" s="251">
        <v>69.3</v>
      </c>
      <c r="M86" s="251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6"/>
    </row>
    <row r="87" spans="1:25" ht="9.75" customHeight="1">
      <c r="A87" s="10" t="s">
        <v>221</v>
      </c>
      <c r="B87" s="251">
        <v>60.7</v>
      </c>
      <c r="C87" s="251">
        <v>62.5</v>
      </c>
      <c r="D87" s="251">
        <v>72.7</v>
      </c>
      <c r="E87" s="251">
        <v>76.8</v>
      </c>
      <c r="F87" s="251">
        <v>71.3</v>
      </c>
      <c r="G87" s="251">
        <v>77.4</v>
      </c>
      <c r="H87" s="251">
        <v>75</v>
      </c>
      <c r="I87" s="251">
        <v>69</v>
      </c>
      <c r="J87" s="252">
        <v>71</v>
      </c>
      <c r="K87" s="251">
        <v>69.4</v>
      </c>
      <c r="L87" s="251">
        <v>70.2</v>
      </c>
      <c r="M87" s="251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6"/>
    </row>
    <row r="88" spans="1:25" ht="9.75" customHeight="1">
      <c r="A88" s="10" t="s">
        <v>222</v>
      </c>
      <c r="B88" s="251">
        <v>61</v>
      </c>
      <c r="C88" s="251">
        <v>63.2</v>
      </c>
      <c r="D88" s="251">
        <v>74.1</v>
      </c>
      <c r="E88" s="251">
        <v>73.3</v>
      </c>
      <c r="F88" s="251">
        <v>70.9</v>
      </c>
      <c r="G88" s="251">
        <v>73.6</v>
      </c>
      <c r="H88" s="251">
        <v>72.2</v>
      </c>
      <c r="I88" s="251">
        <v>69.3</v>
      </c>
      <c r="J88" s="252">
        <v>70</v>
      </c>
      <c r="K88" s="251">
        <v>70.2</v>
      </c>
      <c r="L88" s="251">
        <v>71.3</v>
      </c>
      <c r="M88" s="251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197</v>
      </c>
      <c r="B89" s="251">
        <v>63.8</v>
      </c>
      <c r="C89" s="251">
        <v>65.8</v>
      </c>
      <c r="D89" s="251">
        <v>76.4</v>
      </c>
      <c r="E89" s="251">
        <v>74.9</v>
      </c>
      <c r="F89" s="251">
        <v>76.4</v>
      </c>
      <c r="G89" s="251">
        <v>75.5</v>
      </c>
      <c r="H89" s="251">
        <v>72.9</v>
      </c>
      <c r="I89" s="251">
        <v>69.7</v>
      </c>
      <c r="J89" s="252">
        <v>70.6</v>
      </c>
      <c r="K89" s="251">
        <v>75.7</v>
      </c>
      <c r="L89" s="251">
        <v>73.9</v>
      </c>
      <c r="M89" s="251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219</v>
      </c>
      <c r="B90" s="251">
        <v>62.4</v>
      </c>
      <c r="C90" s="251"/>
      <c r="D90" s="251"/>
      <c r="E90" s="251"/>
      <c r="F90" s="251"/>
      <c r="G90" s="251"/>
      <c r="H90" s="251"/>
      <c r="I90" s="251"/>
      <c r="J90" s="252"/>
      <c r="K90" s="251"/>
      <c r="L90" s="251"/>
      <c r="M90" s="25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5"/>
      <c r="L91" s="257"/>
      <c r="M91" s="25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6" t="s">
        <v>223</v>
      </c>
      <c r="B1" s="456"/>
      <c r="C1" s="456"/>
      <c r="D1" s="456"/>
      <c r="E1" s="456"/>
      <c r="F1" s="456"/>
      <c r="G1" s="456"/>
      <c r="M1" s="22"/>
      <c r="N1" t="s">
        <v>219</v>
      </c>
      <c r="O1" s="172"/>
      <c r="P1" s="67"/>
      <c r="Q1" s="175" t="s">
        <v>197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7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4" t="s">
        <v>43</v>
      </c>
      <c r="J3" s="17">
        <v>140107</v>
      </c>
      <c r="K3" s="20">
        <v>1</v>
      </c>
      <c r="L3" s="5">
        <f>SUM(H3)</f>
        <v>26</v>
      </c>
      <c r="M3" s="334" t="s">
        <v>43</v>
      </c>
      <c r="N3" s="17">
        <f>SUM(J3)</f>
        <v>140107</v>
      </c>
      <c r="O3" s="5">
        <f>SUM(H3)</f>
        <v>26</v>
      </c>
      <c r="P3" s="334" t="s">
        <v>43</v>
      </c>
      <c r="Q3" s="138">
        <v>158174</v>
      </c>
    </row>
    <row r="4" spans="8:17" ht="13.5" customHeight="1">
      <c r="H4" s="5">
        <v>16</v>
      </c>
      <c r="I4" s="334" t="s">
        <v>3</v>
      </c>
      <c r="J4" s="17">
        <v>100535</v>
      </c>
      <c r="K4" s="20">
        <v>2</v>
      </c>
      <c r="L4" s="5">
        <f aca="true" t="shared" si="0" ref="L4:L12">SUM(H4)</f>
        <v>16</v>
      </c>
      <c r="M4" s="334" t="s">
        <v>3</v>
      </c>
      <c r="N4" s="17">
        <f aca="true" t="shared" si="1" ref="N4:N13">SUM(J4)</f>
        <v>100535</v>
      </c>
      <c r="O4" s="5">
        <f aca="true" t="shared" si="2" ref="O4:O12">SUM(H4)</f>
        <v>16</v>
      </c>
      <c r="P4" s="334" t="s">
        <v>3</v>
      </c>
      <c r="Q4" s="138">
        <v>84548</v>
      </c>
    </row>
    <row r="5" spans="8:19" ht="13.5" customHeight="1">
      <c r="H5" s="5">
        <v>33</v>
      </c>
      <c r="I5" s="334" t="s">
        <v>0</v>
      </c>
      <c r="J5" s="17">
        <v>72911</v>
      </c>
      <c r="K5" s="20">
        <v>3</v>
      </c>
      <c r="L5" s="5">
        <f t="shared" si="0"/>
        <v>33</v>
      </c>
      <c r="M5" s="334" t="s">
        <v>0</v>
      </c>
      <c r="N5" s="17">
        <f t="shared" si="1"/>
        <v>72911</v>
      </c>
      <c r="O5" s="5">
        <f t="shared" si="2"/>
        <v>33</v>
      </c>
      <c r="P5" s="334" t="s">
        <v>0</v>
      </c>
      <c r="Q5" s="138">
        <v>76595</v>
      </c>
      <c r="S5" s="67"/>
    </row>
    <row r="6" spans="8:17" ht="13.5" customHeight="1">
      <c r="H6" s="5">
        <v>13</v>
      </c>
      <c r="I6" s="334" t="s">
        <v>7</v>
      </c>
      <c r="J6" s="17">
        <v>40823</v>
      </c>
      <c r="K6" s="20">
        <v>4</v>
      </c>
      <c r="L6" s="5">
        <f t="shared" si="0"/>
        <v>13</v>
      </c>
      <c r="M6" s="334" t="s">
        <v>7</v>
      </c>
      <c r="N6" s="17">
        <f t="shared" si="1"/>
        <v>40823</v>
      </c>
      <c r="O6" s="5">
        <f t="shared" si="2"/>
        <v>13</v>
      </c>
      <c r="P6" s="334" t="s">
        <v>7</v>
      </c>
      <c r="Q6" s="138">
        <v>35039</v>
      </c>
    </row>
    <row r="7" spans="8:17" ht="13.5" customHeight="1">
      <c r="H7" s="5">
        <v>34</v>
      </c>
      <c r="I7" s="334" t="s">
        <v>1</v>
      </c>
      <c r="J7" s="17">
        <v>40507</v>
      </c>
      <c r="K7" s="20">
        <v>5</v>
      </c>
      <c r="L7" s="5">
        <f t="shared" si="0"/>
        <v>34</v>
      </c>
      <c r="M7" s="334" t="s">
        <v>1</v>
      </c>
      <c r="N7" s="17">
        <f t="shared" si="1"/>
        <v>40507</v>
      </c>
      <c r="O7" s="5">
        <f t="shared" si="2"/>
        <v>34</v>
      </c>
      <c r="P7" s="334" t="s">
        <v>1</v>
      </c>
      <c r="Q7" s="138">
        <v>37891</v>
      </c>
    </row>
    <row r="8" spans="8:17" ht="13.5" customHeight="1">
      <c r="H8" s="131">
        <v>40</v>
      </c>
      <c r="I8" s="335" t="s">
        <v>168</v>
      </c>
      <c r="J8" s="17">
        <v>36349</v>
      </c>
      <c r="K8" s="20">
        <v>6</v>
      </c>
      <c r="L8" s="5">
        <f t="shared" si="0"/>
        <v>40</v>
      </c>
      <c r="M8" s="335" t="s">
        <v>168</v>
      </c>
      <c r="N8" s="17">
        <f t="shared" si="1"/>
        <v>36349</v>
      </c>
      <c r="O8" s="5">
        <f t="shared" si="2"/>
        <v>40</v>
      </c>
      <c r="P8" s="335" t="s">
        <v>168</v>
      </c>
      <c r="Q8" s="138">
        <v>34237</v>
      </c>
    </row>
    <row r="9" spans="8:17" ht="13.5" customHeight="1">
      <c r="H9" s="5">
        <v>36</v>
      </c>
      <c r="I9" s="334" t="s">
        <v>5</v>
      </c>
      <c r="J9" s="17">
        <v>30572</v>
      </c>
      <c r="K9" s="20">
        <v>7</v>
      </c>
      <c r="L9" s="5">
        <f t="shared" si="0"/>
        <v>36</v>
      </c>
      <c r="M9" s="334" t="s">
        <v>5</v>
      </c>
      <c r="N9" s="17">
        <f t="shared" si="1"/>
        <v>30572</v>
      </c>
      <c r="O9" s="5">
        <f t="shared" si="2"/>
        <v>36</v>
      </c>
      <c r="P9" s="334" t="s">
        <v>5</v>
      </c>
      <c r="Q9" s="138">
        <v>23490</v>
      </c>
    </row>
    <row r="10" spans="8:17" ht="13.5" customHeight="1">
      <c r="H10" s="5">
        <v>25</v>
      </c>
      <c r="I10" s="334" t="s">
        <v>42</v>
      </c>
      <c r="J10" s="17">
        <v>26173</v>
      </c>
      <c r="K10" s="20">
        <v>8</v>
      </c>
      <c r="L10" s="5">
        <f t="shared" si="0"/>
        <v>25</v>
      </c>
      <c r="M10" s="334" t="s">
        <v>42</v>
      </c>
      <c r="N10" s="17">
        <f t="shared" si="1"/>
        <v>26173</v>
      </c>
      <c r="O10" s="5">
        <f t="shared" si="2"/>
        <v>25</v>
      </c>
      <c r="P10" s="334" t="s">
        <v>42</v>
      </c>
      <c r="Q10" s="138">
        <v>22716</v>
      </c>
    </row>
    <row r="11" spans="8:17" ht="13.5" customHeight="1">
      <c r="H11" s="5">
        <v>31</v>
      </c>
      <c r="I11" s="334" t="s">
        <v>114</v>
      </c>
      <c r="J11" s="17">
        <v>26011</v>
      </c>
      <c r="K11" s="20">
        <v>9</v>
      </c>
      <c r="L11" s="5">
        <f t="shared" si="0"/>
        <v>31</v>
      </c>
      <c r="M11" s="334" t="s">
        <v>114</v>
      </c>
      <c r="N11" s="17">
        <f t="shared" si="1"/>
        <v>26011</v>
      </c>
      <c r="O11" s="5">
        <f t="shared" si="2"/>
        <v>31</v>
      </c>
      <c r="P11" s="334" t="s">
        <v>114</v>
      </c>
      <c r="Q11" s="138">
        <v>25907</v>
      </c>
    </row>
    <row r="12" spans="8:17" ht="13.5" customHeight="1" thickBot="1">
      <c r="H12" s="386">
        <v>24</v>
      </c>
      <c r="I12" s="339" t="s">
        <v>41</v>
      </c>
      <c r="J12" s="387">
        <v>25946</v>
      </c>
      <c r="K12" s="21">
        <v>10</v>
      </c>
      <c r="L12" s="5">
        <f t="shared" si="0"/>
        <v>24</v>
      </c>
      <c r="M12" s="339" t="s">
        <v>41</v>
      </c>
      <c r="N12" s="17">
        <f t="shared" si="1"/>
        <v>25946</v>
      </c>
      <c r="O12" s="5">
        <f t="shared" si="2"/>
        <v>24</v>
      </c>
      <c r="P12" s="339" t="s">
        <v>41</v>
      </c>
      <c r="Q12" s="138">
        <v>21857</v>
      </c>
    </row>
    <row r="13" spans="8:17" ht="13.5" customHeight="1">
      <c r="H13" s="382">
        <v>17</v>
      </c>
      <c r="I13" s="384" t="s">
        <v>34</v>
      </c>
      <c r="J13" s="385">
        <v>25209</v>
      </c>
      <c r="K13" s="162"/>
      <c r="L13" s="125"/>
      <c r="M13" s="125"/>
      <c r="N13" s="163">
        <f t="shared" si="1"/>
        <v>25209</v>
      </c>
      <c r="O13" s="1"/>
      <c r="P13" s="243" t="s">
        <v>112</v>
      </c>
      <c r="Q13" s="138">
        <v>703367</v>
      </c>
    </row>
    <row r="14" spans="2:15" ht="13.5" customHeight="1">
      <c r="B14" s="26"/>
      <c r="H14" s="5">
        <v>3</v>
      </c>
      <c r="I14" s="334" t="s">
        <v>22</v>
      </c>
      <c r="J14" s="17">
        <v>22513</v>
      </c>
      <c r="K14" s="162"/>
      <c r="L14" s="33"/>
      <c r="N14" t="s">
        <v>89</v>
      </c>
      <c r="O14"/>
    </row>
    <row r="15" spans="8:17" ht="13.5" customHeight="1">
      <c r="H15" s="5">
        <v>38</v>
      </c>
      <c r="I15" s="334" t="s">
        <v>52</v>
      </c>
      <c r="J15" s="17">
        <v>21767</v>
      </c>
      <c r="K15" s="162"/>
      <c r="L15" s="33"/>
      <c r="M15" s="1" t="s">
        <v>224</v>
      </c>
      <c r="N15" s="19"/>
      <c r="O15"/>
      <c r="P15" t="s">
        <v>225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2</v>
      </c>
      <c r="I16" s="334" t="s">
        <v>6</v>
      </c>
      <c r="J16" s="17">
        <v>21035</v>
      </c>
      <c r="K16" s="162"/>
      <c r="L16" s="5">
        <f>SUM(L3)</f>
        <v>26</v>
      </c>
      <c r="M16" s="17">
        <f>SUM(N3)</f>
        <v>140107</v>
      </c>
      <c r="N16" s="334" t="s">
        <v>43</v>
      </c>
      <c r="O16" s="5">
        <f>SUM(O3)</f>
        <v>26</v>
      </c>
      <c r="P16" s="17">
        <f>SUM(M16)</f>
        <v>140107</v>
      </c>
      <c r="Q16" s="137">
        <v>160349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4" t="s">
        <v>32</v>
      </c>
      <c r="J17" s="17">
        <v>10416</v>
      </c>
      <c r="K17" s="162"/>
      <c r="L17" s="5">
        <f aca="true" t="shared" si="3" ref="L17:L25">SUM(L4)</f>
        <v>16</v>
      </c>
      <c r="M17" s="17">
        <f aca="true" t="shared" si="4" ref="M17:M25">SUM(N4)</f>
        <v>100535</v>
      </c>
      <c r="N17" s="334" t="s">
        <v>3</v>
      </c>
      <c r="O17" s="5">
        <f aca="true" t="shared" si="5" ref="O17:O25">SUM(O4)</f>
        <v>16</v>
      </c>
      <c r="P17" s="17">
        <f aca="true" t="shared" si="6" ref="P17:P25">SUM(M17)</f>
        <v>100535</v>
      </c>
      <c r="Q17" s="137">
        <v>100338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34" t="s">
        <v>51</v>
      </c>
      <c r="J18" s="17">
        <v>7972</v>
      </c>
      <c r="K18" s="162"/>
      <c r="L18" s="5">
        <f t="shared" si="3"/>
        <v>33</v>
      </c>
      <c r="M18" s="17">
        <f t="shared" si="4"/>
        <v>72911</v>
      </c>
      <c r="N18" s="334" t="s">
        <v>0</v>
      </c>
      <c r="O18" s="5">
        <f t="shared" si="5"/>
        <v>33</v>
      </c>
      <c r="P18" s="17">
        <f t="shared" si="6"/>
        <v>72911</v>
      </c>
      <c r="Q18" s="137">
        <v>110935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22</v>
      </c>
      <c r="I19" s="334" t="s">
        <v>39</v>
      </c>
      <c r="J19" s="17">
        <v>6937</v>
      </c>
      <c r="L19" s="5">
        <f t="shared" si="3"/>
        <v>13</v>
      </c>
      <c r="M19" s="17">
        <f t="shared" si="4"/>
        <v>40823</v>
      </c>
      <c r="N19" s="334" t="s">
        <v>7</v>
      </c>
      <c r="O19" s="5">
        <f t="shared" si="5"/>
        <v>13</v>
      </c>
      <c r="P19" s="17">
        <f t="shared" si="6"/>
        <v>40823</v>
      </c>
      <c r="Q19" s="137">
        <v>38444</v>
      </c>
      <c r="R19" s="126"/>
      <c r="S19" s="211"/>
    </row>
    <row r="20" spans="2:19" ht="13.5" customHeight="1">
      <c r="B20" s="25"/>
      <c r="C20" s="19"/>
      <c r="D20" s="1"/>
      <c r="E20" s="24"/>
      <c r="F20" s="1"/>
      <c r="G20" s="1"/>
      <c r="H20" s="5">
        <v>9</v>
      </c>
      <c r="I20" s="334" t="s">
        <v>28</v>
      </c>
      <c r="J20" s="17">
        <v>5177</v>
      </c>
      <c r="L20" s="5">
        <f t="shared" si="3"/>
        <v>34</v>
      </c>
      <c r="M20" s="17">
        <f t="shared" si="4"/>
        <v>40507</v>
      </c>
      <c r="N20" s="334" t="s">
        <v>1</v>
      </c>
      <c r="O20" s="5">
        <f t="shared" si="5"/>
        <v>34</v>
      </c>
      <c r="P20" s="17">
        <f t="shared" si="6"/>
        <v>40507</v>
      </c>
      <c r="Q20" s="137">
        <v>48620</v>
      </c>
      <c r="R20" s="126"/>
      <c r="S20" s="211"/>
    </row>
    <row r="21" spans="2:19" ht="13.5" customHeight="1">
      <c r="B21" s="25"/>
      <c r="C21" s="19"/>
      <c r="D21" s="1"/>
      <c r="E21" s="24"/>
      <c r="F21" s="1"/>
      <c r="H21" s="5">
        <v>35</v>
      </c>
      <c r="I21" s="334" t="s">
        <v>50</v>
      </c>
      <c r="J21" s="17">
        <v>4700</v>
      </c>
      <c r="L21" s="5">
        <f t="shared" si="3"/>
        <v>40</v>
      </c>
      <c r="M21" s="17">
        <f t="shared" si="4"/>
        <v>36349</v>
      </c>
      <c r="N21" s="335" t="s">
        <v>168</v>
      </c>
      <c r="O21" s="5">
        <f t="shared" si="5"/>
        <v>40</v>
      </c>
      <c r="P21" s="17">
        <f t="shared" si="6"/>
        <v>36349</v>
      </c>
      <c r="Q21" s="137">
        <v>40292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34" t="s">
        <v>33</v>
      </c>
      <c r="J22" s="17">
        <v>4158</v>
      </c>
      <c r="K22" s="19"/>
      <c r="L22" s="5">
        <f t="shared" si="3"/>
        <v>36</v>
      </c>
      <c r="M22" s="17">
        <f t="shared" si="4"/>
        <v>30572</v>
      </c>
      <c r="N22" s="334" t="s">
        <v>5</v>
      </c>
      <c r="O22" s="5">
        <f t="shared" si="5"/>
        <v>36</v>
      </c>
      <c r="P22" s="17">
        <f t="shared" si="6"/>
        <v>30572</v>
      </c>
      <c r="Q22" s="137">
        <v>35465</v>
      </c>
      <c r="R22" s="126"/>
    </row>
    <row r="23" spans="2:19" ht="13.5" customHeight="1">
      <c r="B23" s="25"/>
      <c r="C23" s="19"/>
      <c r="D23" s="1"/>
      <c r="E23" s="24"/>
      <c r="F23" s="1"/>
      <c r="H23" s="5">
        <v>30</v>
      </c>
      <c r="I23" s="334" t="s">
        <v>47</v>
      </c>
      <c r="J23" s="17">
        <v>3341</v>
      </c>
      <c r="K23" s="19"/>
      <c r="L23" s="5">
        <f t="shared" si="3"/>
        <v>25</v>
      </c>
      <c r="M23" s="17">
        <f t="shared" si="4"/>
        <v>26173</v>
      </c>
      <c r="N23" s="334" t="s">
        <v>42</v>
      </c>
      <c r="O23" s="5">
        <f t="shared" si="5"/>
        <v>25</v>
      </c>
      <c r="P23" s="17">
        <f t="shared" si="6"/>
        <v>26173</v>
      </c>
      <c r="Q23" s="137">
        <v>19805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12</v>
      </c>
      <c r="I24" s="334" t="s">
        <v>31</v>
      </c>
      <c r="J24" s="17">
        <v>3029</v>
      </c>
      <c r="K24" s="19"/>
      <c r="L24" s="5">
        <f t="shared" si="3"/>
        <v>31</v>
      </c>
      <c r="M24" s="17">
        <f t="shared" si="4"/>
        <v>26011</v>
      </c>
      <c r="N24" s="334" t="s">
        <v>114</v>
      </c>
      <c r="O24" s="5">
        <f t="shared" si="5"/>
        <v>31</v>
      </c>
      <c r="P24" s="17">
        <f t="shared" si="6"/>
        <v>26011</v>
      </c>
      <c r="Q24" s="137">
        <v>28705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20</v>
      </c>
      <c r="I25" s="334" t="s">
        <v>37</v>
      </c>
      <c r="J25" s="17">
        <v>2876</v>
      </c>
      <c r="K25" s="19"/>
      <c r="L25" s="18">
        <f t="shared" si="3"/>
        <v>24</v>
      </c>
      <c r="M25" s="185">
        <f t="shared" si="4"/>
        <v>25946</v>
      </c>
      <c r="N25" s="339" t="s">
        <v>41</v>
      </c>
      <c r="O25" s="18">
        <f t="shared" si="5"/>
        <v>24</v>
      </c>
      <c r="P25" s="185">
        <f t="shared" si="6"/>
        <v>25946</v>
      </c>
      <c r="Q25" s="137">
        <v>27569</v>
      </c>
      <c r="R25" s="215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4</v>
      </c>
      <c r="I26" s="334" t="s">
        <v>23</v>
      </c>
      <c r="J26" s="17">
        <v>1912</v>
      </c>
      <c r="K26" s="19"/>
      <c r="L26" s="186"/>
      <c r="M26" s="336">
        <f>SUM(J43-(M16+M17+M18+M19+M20+M21+M22+M23+M24+M25))</f>
        <v>152878</v>
      </c>
      <c r="N26" s="337" t="s">
        <v>59</v>
      </c>
      <c r="O26" s="187"/>
      <c r="P26" s="336">
        <f>SUM(M26)</f>
        <v>152878</v>
      </c>
      <c r="Q26" s="336">
        <f>SUM(R26-(Q16+Q17+Q18+Q19+Q20+Q21+Q22+Q23+Q24+Q25))</f>
        <v>159531</v>
      </c>
      <c r="R26" s="388">
        <v>770053</v>
      </c>
      <c r="T26" s="35"/>
    </row>
    <row r="27" spans="8:16" ht="13.5" customHeight="1">
      <c r="H27" s="5">
        <v>29</v>
      </c>
      <c r="I27" s="334" t="s">
        <v>46</v>
      </c>
      <c r="J27" s="17">
        <v>1869</v>
      </c>
      <c r="K27" s="19"/>
      <c r="M27" s="67" t="s">
        <v>226</v>
      </c>
      <c r="N27" s="67"/>
      <c r="O27" s="172"/>
      <c r="P27" s="173" t="s">
        <v>227</v>
      </c>
    </row>
    <row r="28" spans="8:16" ht="13.5" customHeight="1">
      <c r="H28" s="5">
        <v>1</v>
      </c>
      <c r="I28" s="334" t="s">
        <v>4</v>
      </c>
      <c r="J28" s="17">
        <v>1562</v>
      </c>
      <c r="K28" s="19"/>
      <c r="M28" s="138">
        <f>SUM(Q3)</f>
        <v>158174</v>
      </c>
      <c r="N28" s="334" t="s">
        <v>43</v>
      </c>
      <c r="O28" s="5">
        <f>SUM(L3)</f>
        <v>26</v>
      </c>
      <c r="P28" s="138">
        <f>SUM(Q3)</f>
        <v>158174</v>
      </c>
    </row>
    <row r="29" spans="8:16" ht="13.5" customHeight="1">
      <c r="H29" s="5">
        <v>39</v>
      </c>
      <c r="I29" s="334" t="s">
        <v>53</v>
      </c>
      <c r="J29" s="17">
        <v>1547</v>
      </c>
      <c r="K29" s="19"/>
      <c r="M29" s="138">
        <f aca="true" t="shared" si="7" ref="M29:M37">SUM(Q4)</f>
        <v>84548</v>
      </c>
      <c r="N29" s="334" t="s">
        <v>3</v>
      </c>
      <c r="O29" s="5">
        <f aca="true" t="shared" si="8" ref="O29:O37">SUM(L4)</f>
        <v>16</v>
      </c>
      <c r="P29" s="138">
        <f aca="true" t="shared" si="9" ref="P29:P37">SUM(Q4)</f>
        <v>84548</v>
      </c>
    </row>
    <row r="30" spans="8:16" ht="13.5" customHeight="1">
      <c r="H30" s="5">
        <v>21</v>
      </c>
      <c r="I30" s="334" t="s">
        <v>38</v>
      </c>
      <c r="J30" s="17">
        <v>1545</v>
      </c>
      <c r="K30" s="19"/>
      <c r="M30" s="138">
        <f t="shared" si="7"/>
        <v>76595</v>
      </c>
      <c r="N30" s="334" t="s">
        <v>0</v>
      </c>
      <c r="O30" s="5">
        <f t="shared" si="8"/>
        <v>33</v>
      </c>
      <c r="P30" s="138">
        <f t="shared" si="9"/>
        <v>76595</v>
      </c>
    </row>
    <row r="31" spans="8:16" ht="13.5" customHeight="1">
      <c r="H31" s="5">
        <v>19</v>
      </c>
      <c r="I31" s="334" t="s">
        <v>36</v>
      </c>
      <c r="J31" s="17">
        <v>1508</v>
      </c>
      <c r="K31" s="19"/>
      <c r="M31" s="138">
        <f t="shared" si="7"/>
        <v>35039</v>
      </c>
      <c r="N31" s="334" t="s">
        <v>7</v>
      </c>
      <c r="O31" s="5">
        <f t="shared" si="8"/>
        <v>13</v>
      </c>
      <c r="P31" s="138">
        <f t="shared" si="9"/>
        <v>35039</v>
      </c>
    </row>
    <row r="32" spans="8:19" ht="13.5" customHeight="1">
      <c r="H32" s="5">
        <v>18</v>
      </c>
      <c r="I32" s="334" t="s">
        <v>35</v>
      </c>
      <c r="J32" s="17">
        <v>1236</v>
      </c>
      <c r="K32" s="19"/>
      <c r="M32" s="138">
        <f t="shared" si="7"/>
        <v>37891</v>
      </c>
      <c r="N32" s="334" t="s">
        <v>1</v>
      </c>
      <c r="O32" s="5">
        <f t="shared" si="8"/>
        <v>34</v>
      </c>
      <c r="P32" s="138">
        <f t="shared" si="9"/>
        <v>37891</v>
      </c>
      <c r="S32" s="14"/>
    </row>
    <row r="33" spans="8:20" ht="13.5" customHeight="1">
      <c r="H33" s="5">
        <v>23</v>
      </c>
      <c r="I33" s="334" t="s">
        <v>40</v>
      </c>
      <c r="J33" s="17">
        <v>523</v>
      </c>
      <c r="K33" s="19"/>
      <c r="M33" s="138">
        <f t="shared" si="7"/>
        <v>34237</v>
      </c>
      <c r="N33" s="335" t="s">
        <v>168</v>
      </c>
      <c r="O33" s="5">
        <f t="shared" si="8"/>
        <v>40</v>
      </c>
      <c r="P33" s="138">
        <f t="shared" si="9"/>
        <v>34237</v>
      </c>
      <c r="S33" s="35"/>
      <c r="T33" s="35"/>
    </row>
    <row r="34" spans="8:20" ht="13.5" customHeight="1">
      <c r="H34" s="5">
        <v>27</v>
      </c>
      <c r="I34" s="334" t="s">
        <v>44</v>
      </c>
      <c r="J34" s="17">
        <v>483</v>
      </c>
      <c r="K34" s="19"/>
      <c r="M34" s="138">
        <f t="shared" si="7"/>
        <v>23490</v>
      </c>
      <c r="N34" s="334" t="s">
        <v>5</v>
      </c>
      <c r="O34" s="5">
        <f t="shared" si="8"/>
        <v>36</v>
      </c>
      <c r="P34" s="138">
        <f t="shared" si="9"/>
        <v>23490</v>
      </c>
      <c r="S34" s="35"/>
      <c r="T34" s="35"/>
    </row>
    <row r="35" spans="8:19" ht="13.5" customHeight="1">
      <c r="H35" s="5">
        <v>32</v>
      </c>
      <c r="I35" s="334" t="s">
        <v>49</v>
      </c>
      <c r="J35" s="17">
        <v>352</v>
      </c>
      <c r="K35" s="19"/>
      <c r="M35" s="138">
        <f t="shared" si="7"/>
        <v>22716</v>
      </c>
      <c r="N35" s="334" t="s">
        <v>42</v>
      </c>
      <c r="O35" s="5">
        <f t="shared" si="8"/>
        <v>25</v>
      </c>
      <c r="P35" s="138">
        <f t="shared" si="9"/>
        <v>22716</v>
      </c>
      <c r="S35" s="35"/>
    </row>
    <row r="36" spans="8:19" ht="13.5" customHeight="1">
      <c r="H36" s="5">
        <v>6</v>
      </c>
      <c r="I36" s="334" t="s">
        <v>25</v>
      </c>
      <c r="J36" s="17">
        <v>340</v>
      </c>
      <c r="K36" s="19"/>
      <c r="M36" s="138">
        <f t="shared" si="7"/>
        <v>25907</v>
      </c>
      <c r="N36" s="334" t="s">
        <v>114</v>
      </c>
      <c r="O36" s="5">
        <f t="shared" si="8"/>
        <v>31</v>
      </c>
      <c r="P36" s="138">
        <f t="shared" si="9"/>
        <v>25907</v>
      </c>
      <c r="S36" s="35"/>
    </row>
    <row r="37" spans="8:19" ht="13.5" customHeight="1" thickBot="1">
      <c r="H37" s="5">
        <v>11</v>
      </c>
      <c r="I37" s="334" t="s">
        <v>30</v>
      </c>
      <c r="J37" s="17">
        <v>302</v>
      </c>
      <c r="K37" s="19"/>
      <c r="M37" s="184">
        <f t="shared" si="7"/>
        <v>21857</v>
      </c>
      <c r="N37" s="339" t="s">
        <v>41</v>
      </c>
      <c r="O37" s="18">
        <f t="shared" si="8"/>
        <v>24</v>
      </c>
      <c r="P37" s="184">
        <f t="shared" si="9"/>
        <v>21857</v>
      </c>
      <c r="S37" s="35"/>
    </row>
    <row r="38" spans="7:21" ht="13.5" customHeight="1" thickTop="1">
      <c r="G38" s="23"/>
      <c r="H38" s="5">
        <v>28</v>
      </c>
      <c r="I38" s="334" t="s">
        <v>45</v>
      </c>
      <c r="J38" s="17">
        <v>282</v>
      </c>
      <c r="K38" s="19"/>
      <c r="M38" s="188">
        <f>SUM(Q13-(Q3+Q4+Q5+Q6+Q7+Q8+Q9+Q10+Q11+Q12))</f>
        <v>182913</v>
      </c>
      <c r="N38" s="186" t="s">
        <v>59</v>
      </c>
      <c r="O38" s="189"/>
      <c r="P38" s="190">
        <f>SUM(M38)</f>
        <v>182913</v>
      </c>
      <c r="U38" s="35"/>
    </row>
    <row r="39" spans="8:16" ht="13.5" customHeight="1">
      <c r="H39" s="5">
        <v>10</v>
      </c>
      <c r="I39" s="334" t="s">
        <v>29</v>
      </c>
      <c r="J39" s="17">
        <v>226</v>
      </c>
      <c r="K39" s="19"/>
      <c r="P39" s="35"/>
    </row>
    <row r="40" spans="8:11" ht="13.5" customHeight="1">
      <c r="H40" s="5">
        <v>7</v>
      </c>
      <c r="I40" s="334" t="s">
        <v>26</v>
      </c>
      <c r="J40" s="17">
        <v>40</v>
      </c>
      <c r="K40" s="19"/>
    </row>
    <row r="41" spans="8:11" ht="13.5" customHeight="1">
      <c r="H41" s="5">
        <v>5</v>
      </c>
      <c r="I41" s="334" t="s">
        <v>24</v>
      </c>
      <c r="J41" s="139">
        <v>21</v>
      </c>
      <c r="K41" s="19"/>
    </row>
    <row r="42" spans="8:11" ht="13.5" customHeight="1">
      <c r="H42" s="5">
        <v>8</v>
      </c>
      <c r="I42" s="334" t="s">
        <v>27</v>
      </c>
      <c r="J42" s="234">
        <v>0</v>
      </c>
      <c r="K42" s="19"/>
    </row>
    <row r="43" spans="8:10" ht="13.5" customHeight="1">
      <c r="H43" s="1"/>
      <c r="I43" s="40" t="s">
        <v>181</v>
      </c>
      <c r="J43" s="157">
        <f>SUM(J3:J42)</f>
        <v>692812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219</v>
      </c>
      <c r="D52" s="85" t="s">
        <v>197</v>
      </c>
      <c r="E52" s="31" t="s">
        <v>57</v>
      </c>
      <c r="F52" s="30" t="s">
        <v>56</v>
      </c>
      <c r="G52" s="30" t="s">
        <v>54</v>
      </c>
      <c r="I52" s="341"/>
    </row>
    <row r="53" spans="1:9" ht="13.5" customHeight="1">
      <c r="A53" s="13">
        <v>1</v>
      </c>
      <c r="B53" s="334" t="s">
        <v>43</v>
      </c>
      <c r="C53" s="17">
        <f aca="true" t="shared" si="10" ref="C53:C62">SUM(J3)</f>
        <v>140107</v>
      </c>
      <c r="D53" s="139">
        <f aca="true" t="shared" si="11" ref="D53:D62">SUM(Q3)</f>
        <v>158174</v>
      </c>
      <c r="E53" s="135">
        <f aca="true" t="shared" si="12" ref="E53:E62">SUM(P16/Q16*100)</f>
        <v>87.37628547730263</v>
      </c>
      <c r="F53" s="27">
        <f aca="true" t="shared" si="13" ref="F53:F63">SUM(C53/D53*100)</f>
        <v>88.57776878627335</v>
      </c>
      <c r="G53" s="28"/>
      <c r="I53" s="341"/>
    </row>
    <row r="54" spans="1:9" ht="13.5" customHeight="1">
      <c r="A54" s="13">
        <v>2</v>
      </c>
      <c r="B54" s="334" t="s">
        <v>3</v>
      </c>
      <c r="C54" s="17">
        <f t="shared" si="10"/>
        <v>100535</v>
      </c>
      <c r="D54" s="139">
        <f t="shared" si="11"/>
        <v>84548</v>
      </c>
      <c r="E54" s="135">
        <f t="shared" si="12"/>
        <v>100.19633638302537</v>
      </c>
      <c r="F54" s="27">
        <f t="shared" si="13"/>
        <v>118.90878554194066</v>
      </c>
      <c r="G54" s="28"/>
      <c r="I54" s="341"/>
    </row>
    <row r="55" spans="1:9" ht="13.5" customHeight="1">
      <c r="A55" s="13">
        <v>3</v>
      </c>
      <c r="B55" s="334" t="s">
        <v>0</v>
      </c>
      <c r="C55" s="17">
        <f t="shared" si="10"/>
        <v>72911</v>
      </c>
      <c r="D55" s="139">
        <f t="shared" si="11"/>
        <v>76595</v>
      </c>
      <c r="E55" s="135">
        <f t="shared" si="12"/>
        <v>65.72407265515842</v>
      </c>
      <c r="F55" s="27">
        <f t="shared" si="13"/>
        <v>95.19028657223056</v>
      </c>
      <c r="G55" s="28"/>
      <c r="I55" s="341"/>
    </row>
    <row r="56" spans="1:9" ht="13.5" customHeight="1">
      <c r="A56" s="13">
        <v>4</v>
      </c>
      <c r="B56" s="334" t="s">
        <v>7</v>
      </c>
      <c r="C56" s="17">
        <f t="shared" si="10"/>
        <v>40823</v>
      </c>
      <c r="D56" s="139">
        <f t="shared" si="11"/>
        <v>35039</v>
      </c>
      <c r="E56" s="135">
        <f t="shared" si="12"/>
        <v>106.18822182915409</v>
      </c>
      <c r="F56" s="27">
        <f t="shared" si="13"/>
        <v>116.5073204143954</v>
      </c>
      <c r="G56" s="28"/>
      <c r="I56" s="341"/>
    </row>
    <row r="57" spans="1:16" ht="13.5" customHeight="1">
      <c r="A57" s="13">
        <v>5</v>
      </c>
      <c r="B57" s="334" t="s">
        <v>1</v>
      </c>
      <c r="C57" s="17">
        <f t="shared" si="10"/>
        <v>40507</v>
      </c>
      <c r="D57" s="139">
        <f t="shared" si="11"/>
        <v>37891</v>
      </c>
      <c r="E57" s="135">
        <f t="shared" si="12"/>
        <v>83.31345125462772</v>
      </c>
      <c r="F57" s="27">
        <f t="shared" si="13"/>
        <v>106.90401414583938</v>
      </c>
      <c r="G57" s="28"/>
      <c r="I57" s="341"/>
      <c r="P57" s="35"/>
    </row>
    <row r="58" spans="1:7" ht="13.5" customHeight="1">
      <c r="A58" s="13">
        <v>6</v>
      </c>
      <c r="B58" s="335" t="s">
        <v>168</v>
      </c>
      <c r="C58" s="17">
        <f t="shared" si="10"/>
        <v>36349</v>
      </c>
      <c r="D58" s="139">
        <f t="shared" si="11"/>
        <v>34237</v>
      </c>
      <c r="E58" s="135">
        <f t="shared" si="12"/>
        <v>90.21393825076939</v>
      </c>
      <c r="F58" s="27">
        <f t="shared" si="13"/>
        <v>106.16876478663436</v>
      </c>
      <c r="G58" s="28"/>
    </row>
    <row r="59" spans="1:7" ht="13.5" customHeight="1">
      <c r="A59" s="13">
        <v>7</v>
      </c>
      <c r="B59" s="334" t="s">
        <v>5</v>
      </c>
      <c r="C59" s="17">
        <f t="shared" si="10"/>
        <v>30572</v>
      </c>
      <c r="D59" s="139">
        <f t="shared" si="11"/>
        <v>23490</v>
      </c>
      <c r="E59" s="135">
        <f t="shared" si="12"/>
        <v>86.20329902720992</v>
      </c>
      <c r="F59" s="27">
        <f t="shared" si="13"/>
        <v>130.14899957428693</v>
      </c>
      <c r="G59" s="28"/>
    </row>
    <row r="60" spans="1:7" ht="13.5" customHeight="1">
      <c r="A60" s="13">
        <v>8</v>
      </c>
      <c r="B60" s="334" t="s">
        <v>42</v>
      </c>
      <c r="C60" s="17">
        <f t="shared" si="10"/>
        <v>26173</v>
      </c>
      <c r="D60" s="139">
        <f t="shared" si="11"/>
        <v>22716</v>
      </c>
      <c r="E60" s="135">
        <f t="shared" si="12"/>
        <v>132.15349659176977</v>
      </c>
      <c r="F60" s="27">
        <f t="shared" si="13"/>
        <v>115.21834830075717</v>
      </c>
      <c r="G60" s="28"/>
    </row>
    <row r="61" spans="1:7" ht="13.5" customHeight="1">
      <c r="A61" s="13">
        <v>9</v>
      </c>
      <c r="B61" s="334" t="s">
        <v>114</v>
      </c>
      <c r="C61" s="17">
        <f t="shared" si="10"/>
        <v>26011</v>
      </c>
      <c r="D61" s="139">
        <f t="shared" si="11"/>
        <v>25907</v>
      </c>
      <c r="E61" s="135">
        <f t="shared" si="12"/>
        <v>90.61487545723742</v>
      </c>
      <c r="F61" s="27">
        <f t="shared" si="13"/>
        <v>100.40143590535378</v>
      </c>
      <c r="G61" s="28"/>
    </row>
    <row r="62" spans="1:7" ht="13.5" customHeight="1" thickBot="1">
      <c r="A62" s="216">
        <v>10</v>
      </c>
      <c r="B62" s="339" t="s">
        <v>41</v>
      </c>
      <c r="C62" s="185">
        <f t="shared" si="10"/>
        <v>25946</v>
      </c>
      <c r="D62" s="217">
        <f t="shared" si="11"/>
        <v>21857</v>
      </c>
      <c r="E62" s="218">
        <f t="shared" si="12"/>
        <v>94.11295295440532</v>
      </c>
      <c r="F62" s="219">
        <f t="shared" si="13"/>
        <v>118.70796541153862</v>
      </c>
      <c r="G62" s="220"/>
    </row>
    <row r="63" spans="1:7" ht="13.5" customHeight="1" thickTop="1">
      <c r="A63" s="186"/>
      <c r="B63" s="221" t="s">
        <v>109</v>
      </c>
      <c r="C63" s="222">
        <f>SUM(J43)</f>
        <v>692812</v>
      </c>
      <c r="D63" s="222">
        <f>SUM(Q13)</f>
        <v>703367</v>
      </c>
      <c r="E63" s="223">
        <f>SUM(C63/R26*100)</f>
        <v>89.96939171719349</v>
      </c>
      <c r="F63" s="224">
        <f t="shared" si="13"/>
        <v>98.49936093106444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6" t="s">
        <v>219</v>
      </c>
      <c r="I2" s="131"/>
      <c r="J2" s="408" t="s">
        <v>205</v>
      </c>
      <c r="K2" s="5"/>
      <c r="L2" s="241" t="s">
        <v>197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9" t="s">
        <v>202</v>
      </c>
      <c r="I3" s="131"/>
      <c r="J3" s="247" t="s">
        <v>203</v>
      </c>
      <c r="K3" s="5"/>
      <c r="L3" s="405" t="s">
        <v>202</v>
      </c>
      <c r="M3" s="1"/>
      <c r="N3" s="142"/>
      <c r="O3" s="142"/>
      <c r="S3" s="33"/>
      <c r="T3" s="33"/>
      <c r="U3" s="33"/>
    </row>
    <row r="4" spans="8:21" ht="13.5">
      <c r="H4" s="141">
        <v>21243</v>
      </c>
      <c r="I4" s="131">
        <v>26</v>
      </c>
      <c r="J4" s="334" t="s">
        <v>43</v>
      </c>
      <c r="K4" s="192">
        <f>SUM(I4)</f>
        <v>26</v>
      </c>
      <c r="L4" s="347">
        <v>17427</v>
      </c>
      <c r="M4" s="63"/>
      <c r="N4" s="143"/>
      <c r="O4" s="143"/>
      <c r="S4" s="33"/>
      <c r="T4" s="33"/>
      <c r="U4" s="33"/>
    </row>
    <row r="5" spans="8:21" ht="13.5">
      <c r="H5" s="140">
        <v>12829</v>
      </c>
      <c r="I5" s="131">
        <v>16</v>
      </c>
      <c r="J5" s="334" t="s">
        <v>3</v>
      </c>
      <c r="K5" s="192">
        <f aca="true" t="shared" si="0" ref="K5:K13">SUM(I5)</f>
        <v>16</v>
      </c>
      <c r="L5" s="348">
        <v>20598</v>
      </c>
      <c r="M5" s="63"/>
      <c r="N5" s="143"/>
      <c r="O5" s="143"/>
      <c r="S5" s="33"/>
      <c r="T5" s="33"/>
      <c r="U5" s="33"/>
    </row>
    <row r="6" spans="8:21" ht="13.5">
      <c r="H6" s="61">
        <v>6660</v>
      </c>
      <c r="I6" s="131">
        <v>33</v>
      </c>
      <c r="J6" s="334" t="s">
        <v>0</v>
      </c>
      <c r="K6" s="192">
        <f t="shared" si="0"/>
        <v>33</v>
      </c>
      <c r="L6" s="348">
        <v>7333</v>
      </c>
      <c r="M6" s="63"/>
      <c r="N6" s="407"/>
      <c r="O6" s="143"/>
      <c r="S6" s="33"/>
      <c r="T6" s="33"/>
      <c r="U6" s="33"/>
    </row>
    <row r="7" spans="8:21" ht="13.5">
      <c r="H7" s="140">
        <v>5197</v>
      </c>
      <c r="I7" s="131">
        <v>38</v>
      </c>
      <c r="J7" s="334" t="s">
        <v>52</v>
      </c>
      <c r="K7" s="192">
        <f t="shared" si="0"/>
        <v>38</v>
      </c>
      <c r="L7" s="348">
        <v>4821</v>
      </c>
      <c r="M7" s="63"/>
      <c r="N7" s="143"/>
      <c r="O7" s="143"/>
      <c r="S7" s="33"/>
      <c r="T7" s="33"/>
      <c r="U7" s="33"/>
    </row>
    <row r="8" spans="8:21" ht="13.5">
      <c r="H8" s="140">
        <v>4723</v>
      </c>
      <c r="I8" s="131">
        <v>14</v>
      </c>
      <c r="J8" s="334" t="s">
        <v>32</v>
      </c>
      <c r="K8" s="192">
        <f t="shared" si="0"/>
        <v>14</v>
      </c>
      <c r="L8" s="348">
        <v>5809</v>
      </c>
      <c r="M8" s="63"/>
      <c r="N8" s="143"/>
      <c r="O8" s="143"/>
      <c r="S8" s="33"/>
      <c r="T8" s="33"/>
      <c r="U8" s="33"/>
    </row>
    <row r="9" spans="8:21" ht="13.5">
      <c r="H9" s="61">
        <v>3721</v>
      </c>
      <c r="I9" s="131">
        <v>24</v>
      </c>
      <c r="J9" s="334" t="s">
        <v>41</v>
      </c>
      <c r="K9" s="192">
        <f t="shared" si="0"/>
        <v>24</v>
      </c>
      <c r="L9" s="348">
        <v>2289</v>
      </c>
      <c r="M9" s="63"/>
      <c r="N9" s="143"/>
      <c r="O9" s="143"/>
      <c r="S9" s="33"/>
      <c r="T9" s="33"/>
      <c r="U9" s="33"/>
    </row>
    <row r="10" spans="8:21" ht="13.5">
      <c r="H10" s="61">
        <v>3654</v>
      </c>
      <c r="I10" s="235">
        <v>25</v>
      </c>
      <c r="J10" s="338" t="s">
        <v>42</v>
      </c>
      <c r="K10" s="192">
        <f t="shared" si="0"/>
        <v>25</v>
      </c>
      <c r="L10" s="348">
        <v>3037</v>
      </c>
      <c r="S10" s="33"/>
      <c r="T10" s="33"/>
      <c r="U10" s="33"/>
    </row>
    <row r="11" spans="8:21" ht="13.5">
      <c r="H11" s="153">
        <v>3499</v>
      </c>
      <c r="I11" s="131">
        <v>17</v>
      </c>
      <c r="J11" s="334" t="s">
        <v>34</v>
      </c>
      <c r="K11" s="192">
        <f t="shared" si="0"/>
        <v>17</v>
      </c>
      <c r="L11" s="348">
        <v>2078</v>
      </c>
      <c r="M11" s="63"/>
      <c r="N11" s="143"/>
      <c r="O11" s="143"/>
      <c r="S11" s="33"/>
      <c r="T11" s="33"/>
      <c r="U11" s="33"/>
    </row>
    <row r="12" spans="8:21" ht="13.5">
      <c r="H12" s="436">
        <v>3098</v>
      </c>
      <c r="I12" s="434">
        <v>40</v>
      </c>
      <c r="J12" s="430" t="s">
        <v>2</v>
      </c>
      <c r="K12" s="192">
        <f t="shared" si="0"/>
        <v>40</v>
      </c>
      <c r="L12" s="348">
        <v>1541</v>
      </c>
      <c r="M12" s="63"/>
      <c r="N12" s="143"/>
      <c r="O12" s="143"/>
      <c r="S12" s="33"/>
      <c r="T12" s="33"/>
      <c r="U12" s="33"/>
    </row>
    <row r="13" spans="8:21" ht="14.25" thickBot="1">
      <c r="H13" s="433">
        <v>2706</v>
      </c>
      <c r="I13" s="229">
        <v>37</v>
      </c>
      <c r="J13" s="339" t="s">
        <v>51</v>
      </c>
      <c r="K13" s="192">
        <f t="shared" si="0"/>
        <v>37</v>
      </c>
      <c r="L13" s="348">
        <v>923</v>
      </c>
      <c r="M13" s="63"/>
      <c r="N13" s="143"/>
      <c r="O13" s="143"/>
      <c r="S13" s="33"/>
      <c r="T13" s="33"/>
      <c r="U13" s="33"/>
    </row>
    <row r="14" spans="8:21" ht="14.25" thickTop="1">
      <c r="H14" s="61">
        <v>1417</v>
      </c>
      <c r="I14" s="199">
        <v>36</v>
      </c>
      <c r="J14" s="384" t="s">
        <v>5</v>
      </c>
      <c r="K14" s="167" t="s">
        <v>9</v>
      </c>
      <c r="L14" s="349">
        <v>69663</v>
      </c>
      <c r="S14" s="33"/>
      <c r="T14" s="33"/>
      <c r="U14" s="33"/>
    </row>
    <row r="15" spans="8:21" ht="13.5">
      <c r="H15" s="61">
        <v>756</v>
      </c>
      <c r="I15" s="131">
        <v>19</v>
      </c>
      <c r="J15" s="334" t="s">
        <v>36</v>
      </c>
      <c r="K15" s="70"/>
      <c r="L15" s="1" t="s">
        <v>90</v>
      </c>
      <c r="M15" s="342" t="s">
        <v>182</v>
      </c>
      <c r="N15" s="59" t="s">
        <v>113</v>
      </c>
      <c r="S15" s="33"/>
      <c r="T15" s="33"/>
      <c r="U15" s="33"/>
    </row>
    <row r="16" spans="8:21" ht="13.5">
      <c r="H16" s="140">
        <v>665</v>
      </c>
      <c r="I16" s="131">
        <v>18</v>
      </c>
      <c r="J16" s="334" t="s">
        <v>35</v>
      </c>
      <c r="K16" s="192">
        <f>SUM(I4)</f>
        <v>26</v>
      </c>
      <c r="L16" s="334" t="s">
        <v>43</v>
      </c>
      <c r="M16" s="366">
        <v>22719</v>
      </c>
      <c r="N16" s="141">
        <f>SUM(H4)</f>
        <v>21243</v>
      </c>
      <c r="O16" s="63"/>
      <c r="P16" s="23"/>
      <c r="S16" s="33"/>
      <c r="T16" s="33"/>
      <c r="U16" s="33"/>
    </row>
    <row r="17" spans="8:21" ht="13.5">
      <c r="H17" s="140">
        <v>665</v>
      </c>
      <c r="I17" s="131">
        <v>34</v>
      </c>
      <c r="J17" s="334" t="s">
        <v>1</v>
      </c>
      <c r="K17" s="192">
        <f aca="true" t="shared" si="1" ref="K17:K25">SUM(I5)</f>
        <v>16</v>
      </c>
      <c r="L17" s="334" t="s">
        <v>3</v>
      </c>
      <c r="M17" s="367">
        <v>11081</v>
      </c>
      <c r="N17" s="141">
        <f aca="true" t="shared" si="2" ref="N17:N25">SUM(H5)</f>
        <v>12829</v>
      </c>
      <c r="O17" s="63"/>
      <c r="P17" s="23"/>
      <c r="S17" s="33"/>
      <c r="T17" s="33"/>
      <c r="U17" s="33"/>
    </row>
    <row r="18" spans="8:21" ht="13.5">
      <c r="H18" s="62">
        <v>467</v>
      </c>
      <c r="I18" s="131">
        <v>15</v>
      </c>
      <c r="J18" s="334" t="s">
        <v>33</v>
      </c>
      <c r="K18" s="192">
        <f t="shared" si="1"/>
        <v>33</v>
      </c>
      <c r="L18" s="334" t="s">
        <v>0</v>
      </c>
      <c r="M18" s="367">
        <v>5946</v>
      </c>
      <c r="N18" s="141">
        <f t="shared" si="2"/>
        <v>6660</v>
      </c>
      <c r="O18" s="63"/>
      <c r="P18" s="23"/>
      <c r="S18" s="33"/>
      <c r="T18" s="33"/>
      <c r="U18" s="33"/>
    </row>
    <row r="19" spans="8:21" ht="13.5">
      <c r="H19" s="60">
        <v>147</v>
      </c>
      <c r="I19" s="131">
        <v>23</v>
      </c>
      <c r="J19" s="334" t="s">
        <v>40</v>
      </c>
      <c r="K19" s="192">
        <f t="shared" si="1"/>
        <v>38</v>
      </c>
      <c r="L19" s="334" t="s">
        <v>52</v>
      </c>
      <c r="M19" s="367">
        <v>5566</v>
      </c>
      <c r="N19" s="141">
        <f t="shared" si="2"/>
        <v>5197</v>
      </c>
      <c r="O19" s="63"/>
      <c r="P19" s="23"/>
      <c r="S19" s="33"/>
      <c r="T19" s="33"/>
      <c r="U19" s="33"/>
    </row>
    <row r="20" spans="8:21" ht="14.25" thickBot="1">
      <c r="H20" s="140">
        <v>80</v>
      </c>
      <c r="I20" s="131">
        <v>21</v>
      </c>
      <c r="J20" s="334" t="s">
        <v>38</v>
      </c>
      <c r="K20" s="192">
        <f t="shared" si="1"/>
        <v>14</v>
      </c>
      <c r="L20" s="334" t="s">
        <v>32</v>
      </c>
      <c r="M20" s="367">
        <v>4953</v>
      </c>
      <c r="N20" s="141">
        <f t="shared" si="2"/>
        <v>4723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219</v>
      </c>
      <c r="D21" s="85" t="s">
        <v>197</v>
      </c>
      <c r="E21" s="85" t="s">
        <v>75</v>
      </c>
      <c r="F21" s="85" t="s">
        <v>74</v>
      </c>
      <c r="G21" s="85" t="s">
        <v>76</v>
      </c>
      <c r="H21" s="61">
        <v>77</v>
      </c>
      <c r="I21" s="131">
        <v>2</v>
      </c>
      <c r="J21" s="334" t="s">
        <v>6</v>
      </c>
      <c r="K21" s="192">
        <f t="shared" si="1"/>
        <v>24</v>
      </c>
      <c r="L21" s="334" t="s">
        <v>41</v>
      </c>
      <c r="M21" s="367">
        <v>4046</v>
      </c>
      <c r="N21" s="141">
        <f t="shared" si="2"/>
        <v>3721</v>
      </c>
      <c r="O21" s="63"/>
      <c r="P21" s="23"/>
      <c r="S21" s="33"/>
      <c r="T21" s="33"/>
      <c r="U21" s="33"/>
    </row>
    <row r="22" spans="1:21" ht="13.5">
      <c r="A22" s="87">
        <v>1</v>
      </c>
      <c r="B22" s="334" t="s">
        <v>43</v>
      </c>
      <c r="C22" s="60">
        <f aca="true" t="shared" si="3" ref="C22:C31">SUM(H4)</f>
        <v>21243</v>
      </c>
      <c r="D22" s="141">
        <f>SUM(L4)</f>
        <v>17427</v>
      </c>
      <c r="E22" s="75">
        <f aca="true" t="shared" si="4" ref="E22:E32">SUM(N16/M16*100)</f>
        <v>93.50323517760465</v>
      </c>
      <c r="F22" s="81">
        <f>SUM(C22/D22*100)</f>
        <v>121.89705629196075</v>
      </c>
      <c r="G22" s="5"/>
      <c r="H22" s="435">
        <v>68</v>
      </c>
      <c r="I22" s="131">
        <v>31</v>
      </c>
      <c r="J22" s="334" t="s">
        <v>208</v>
      </c>
      <c r="K22" s="192">
        <f t="shared" si="1"/>
        <v>25</v>
      </c>
      <c r="L22" s="338" t="s">
        <v>42</v>
      </c>
      <c r="M22" s="367">
        <v>1870</v>
      </c>
      <c r="N22" s="141">
        <f t="shared" si="2"/>
        <v>3654</v>
      </c>
      <c r="O22" s="63"/>
      <c r="P22" s="23"/>
      <c r="S22" s="33"/>
      <c r="T22" s="33"/>
      <c r="U22" s="33"/>
    </row>
    <row r="23" spans="1:21" ht="13.5">
      <c r="A23" s="87">
        <v>2</v>
      </c>
      <c r="B23" s="334" t="s">
        <v>3</v>
      </c>
      <c r="C23" s="60">
        <f t="shared" si="3"/>
        <v>12829</v>
      </c>
      <c r="D23" s="141">
        <f aca="true" t="shared" si="5" ref="D23:D31">SUM(L5)</f>
        <v>20598</v>
      </c>
      <c r="E23" s="75">
        <f t="shared" si="4"/>
        <v>115.77474957133833</v>
      </c>
      <c r="F23" s="81">
        <f aca="true" t="shared" si="6" ref="F23:F32">SUM(C23/D23*100)</f>
        <v>62.282745897659964</v>
      </c>
      <c r="G23" s="5"/>
      <c r="H23" s="144">
        <v>40</v>
      </c>
      <c r="I23" s="131">
        <v>7</v>
      </c>
      <c r="J23" s="334" t="s">
        <v>26</v>
      </c>
      <c r="K23" s="192">
        <f t="shared" si="1"/>
        <v>17</v>
      </c>
      <c r="L23" s="334" t="s">
        <v>34</v>
      </c>
      <c r="M23" s="367">
        <v>3132</v>
      </c>
      <c r="N23" s="141">
        <f t="shared" si="2"/>
        <v>3499</v>
      </c>
      <c r="O23" s="63"/>
      <c r="P23" s="23"/>
      <c r="S23" s="33"/>
      <c r="T23" s="33"/>
      <c r="U23" s="33"/>
    </row>
    <row r="24" spans="1:21" ht="13.5">
      <c r="A24" s="87">
        <v>3</v>
      </c>
      <c r="B24" s="334" t="s">
        <v>0</v>
      </c>
      <c r="C24" s="60">
        <f t="shared" si="3"/>
        <v>6660</v>
      </c>
      <c r="D24" s="141">
        <f t="shared" si="5"/>
        <v>7333</v>
      </c>
      <c r="E24" s="75">
        <f t="shared" si="4"/>
        <v>112.00807265388497</v>
      </c>
      <c r="F24" s="81">
        <f t="shared" si="6"/>
        <v>90.82231010500477</v>
      </c>
      <c r="G24" s="5"/>
      <c r="H24" s="144">
        <v>33</v>
      </c>
      <c r="I24" s="131">
        <v>22</v>
      </c>
      <c r="J24" s="334" t="s">
        <v>39</v>
      </c>
      <c r="K24" s="192">
        <f t="shared" si="1"/>
        <v>40</v>
      </c>
      <c r="L24" s="430" t="s">
        <v>2</v>
      </c>
      <c r="M24" s="367">
        <v>1859</v>
      </c>
      <c r="N24" s="141">
        <f t="shared" si="2"/>
        <v>3098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4" t="s">
        <v>52</v>
      </c>
      <c r="C25" s="60">
        <f t="shared" si="3"/>
        <v>5197</v>
      </c>
      <c r="D25" s="141">
        <f t="shared" si="5"/>
        <v>4821</v>
      </c>
      <c r="E25" s="75">
        <f t="shared" si="4"/>
        <v>93.37046352856629</v>
      </c>
      <c r="F25" s="81">
        <f t="shared" si="6"/>
        <v>107.79921178178802</v>
      </c>
      <c r="G25" s="5"/>
      <c r="H25" s="212">
        <v>26</v>
      </c>
      <c r="I25" s="131">
        <v>6</v>
      </c>
      <c r="J25" s="334" t="s">
        <v>25</v>
      </c>
      <c r="K25" s="192">
        <f t="shared" si="1"/>
        <v>37</v>
      </c>
      <c r="L25" s="339" t="s">
        <v>51</v>
      </c>
      <c r="M25" s="368">
        <v>1282</v>
      </c>
      <c r="N25" s="360">
        <f t="shared" si="2"/>
        <v>2706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4" t="s">
        <v>32</v>
      </c>
      <c r="C26" s="60">
        <f t="shared" si="3"/>
        <v>4723</v>
      </c>
      <c r="D26" s="141">
        <f t="shared" si="5"/>
        <v>5809</v>
      </c>
      <c r="E26" s="75">
        <f t="shared" si="4"/>
        <v>95.35634968705835</v>
      </c>
      <c r="F26" s="81">
        <f t="shared" si="6"/>
        <v>81.30487175073162</v>
      </c>
      <c r="G26" s="16"/>
      <c r="H26" s="144">
        <v>24</v>
      </c>
      <c r="I26" s="131">
        <v>1</v>
      </c>
      <c r="J26" s="334" t="s">
        <v>4</v>
      </c>
      <c r="K26" s="191"/>
      <c r="L26" s="5" t="s">
        <v>96</v>
      </c>
      <c r="M26" s="424">
        <v>68095</v>
      </c>
      <c r="N26" s="425">
        <f>SUM(H44)</f>
        <v>71837</v>
      </c>
      <c r="S26" s="33"/>
      <c r="T26" s="33"/>
      <c r="U26" s="33"/>
    </row>
    <row r="27" spans="1:21" ht="13.5">
      <c r="A27" s="87">
        <v>6</v>
      </c>
      <c r="B27" s="334" t="s">
        <v>41</v>
      </c>
      <c r="C27" s="60">
        <f t="shared" si="3"/>
        <v>3721</v>
      </c>
      <c r="D27" s="141">
        <f t="shared" si="5"/>
        <v>2289</v>
      </c>
      <c r="E27" s="75">
        <f t="shared" si="4"/>
        <v>91.96737518536825</v>
      </c>
      <c r="F27" s="81">
        <f t="shared" si="6"/>
        <v>162.56006989951942</v>
      </c>
      <c r="G27" s="5"/>
      <c r="H27" s="212">
        <v>20</v>
      </c>
      <c r="I27" s="131">
        <v>9</v>
      </c>
      <c r="J27" s="334" t="s">
        <v>28</v>
      </c>
      <c r="L27" s="66"/>
      <c r="M27" s="33"/>
      <c r="S27" s="33"/>
      <c r="T27" s="33"/>
      <c r="U27" s="33"/>
    </row>
    <row r="28" spans="1:21" ht="13.5">
      <c r="A28" s="87">
        <v>7</v>
      </c>
      <c r="B28" s="338" t="s">
        <v>42</v>
      </c>
      <c r="C28" s="60">
        <f t="shared" si="3"/>
        <v>3654</v>
      </c>
      <c r="D28" s="141">
        <f t="shared" si="5"/>
        <v>3037</v>
      </c>
      <c r="E28" s="75">
        <f t="shared" si="4"/>
        <v>195.40106951871658</v>
      </c>
      <c r="F28" s="81">
        <f t="shared" si="6"/>
        <v>120.31610141587092</v>
      </c>
      <c r="G28" s="5"/>
      <c r="H28" s="144">
        <v>13</v>
      </c>
      <c r="I28" s="131">
        <v>12</v>
      </c>
      <c r="J28" s="334" t="s">
        <v>31</v>
      </c>
      <c r="S28" s="33"/>
      <c r="T28" s="33"/>
      <c r="U28" s="33"/>
    </row>
    <row r="29" spans="1:21" ht="13.5">
      <c r="A29" s="87">
        <v>8</v>
      </c>
      <c r="B29" s="334" t="s">
        <v>34</v>
      </c>
      <c r="C29" s="60">
        <f t="shared" si="3"/>
        <v>3499</v>
      </c>
      <c r="D29" s="141">
        <f t="shared" si="5"/>
        <v>2078</v>
      </c>
      <c r="E29" s="75">
        <f t="shared" si="4"/>
        <v>111.71775223499361</v>
      </c>
      <c r="F29" s="81">
        <f t="shared" si="6"/>
        <v>168.3830606352262</v>
      </c>
      <c r="G29" s="15"/>
      <c r="H29" s="212">
        <v>9</v>
      </c>
      <c r="I29" s="131">
        <v>4</v>
      </c>
      <c r="J29" s="334" t="s">
        <v>23</v>
      </c>
      <c r="L29" s="66"/>
      <c r="M29" s="33"/>
      <c r="S29" s="33"/>
      <c r="T29" s="33"/>
      <c r="U29" s="33"/>
    </row>
    <row r="30" spans="1:21" ht="13.5">
      <c r="A30" s="87">
        <v>9</v>
      </c>
      <c r="B30" s="430" t="s">
        <v>2</v>
      </c>
      <c r="C30" s="60">
        <f t="shared" si="3"/>
        <v>3098</v>
      </c>
      <c r="D30" s="141">
        <f t="shared" si="5"/>
        <v>1541</v>
      </c>
      <c r="E30" s="75">
        <f t="shared" si="4"/>
        <v>166.6487358795051</v>
      </c>
      <c r="F30" s="81">
        <f t="shared" si="6"/>
        <v>201.03828682673588</v>
      </c>
      <c r="G30" s="16"/>
      <c r="H30" s="212">
        <v>0</v>
      </c>
      <c r="I30" s="131">
        <v>3</v>
      </c>
      <c r="J30" s="334" t="s">
        <v>22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9" t="s">
        <v>51</v>
      </c>
      <c r="C31" s="60">
        <f t="shared" si="3"/>
        <v>2706</v>
      </c>
      <c r="D31" s="141">
        <f t="shared" si="5"/>
        <v>923</v>
      </c>
      <c r="E31" s="75">
        <f t="shared" si="4"/>
        <v>211.07644305772232</v>
      </c>
      <c r="F31" s="82">
        <f t="shared" si="6"/>
        <v>293.1744312026002</v>
      </c>
      <c r="G31" s="145"/>
      <c r="H31" s="212">
        <v>0</v>
      </c>
      <c r="I31" s="131">
        <v>5</v>
      </c>
      <c r="J31" s="334" t="s">
        <v>24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71837</v>
      </c>
      <c r="D32" s="93">
        <f>SUM(L14)</f>
        <v>69663</v>
      </c>
      <c r="E32" s="96">
        <f t="shared" si="4"/>
        <v>105.49526396945443</v>
      </c>
      <c r="F32" s="94">
        <f t="shared" si="6"/>
        <v>103.12073841206954</v>
      </c>
      <c r="G32" s="95"/>
      <c r="H32" s="432">
        <v>0</v>
      </c>
      <c r="I32" s="131">
        <v>8</v>
      </c>
      <c r="J32" s="334" t="s">
        <v>27</v>
      </c>
      <c r="L32" s="66"/>
      <c r="M32" s="33"/>
      <c r="S32" s="33"/>
      <c r="T32" s="33"/>
      <c r="U32" s="33"/>
    </row>
    <row r="33" spans="8:21" ht="13.5">
      <c r="H33" s="435">
        <v>0</v>
      </c>
      <c r="I33" s="131">
        <v>10</v>
      </c>
      <c r="J33" s="334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00">
        <v>0</v>
      </c>
      <c r="I34" s="131">
        <v>11</v>
      </c>
      <c r="J34" s="334" t="s">
        <v>30</v>
      </c>
      <c r="L34" s="66"/>
      <c r="M34" s="33"/>
      <c r="S34" s="33"/>
      <c r="T34" s="33"/>
      <c r="U34" s="33"/>
    </row>
    <row r="35" spans="8:21" ht="13.5">
      <c r="H35" s="60">
        <v>0</v>
      </c>
      <c r="I35" s="131">
        <v>13</v>
      </c>
      <c r="J35" s="334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0">
        <v>0</v>
      </c>
      <c r="I36" s="131">
        <v>20</v>
      </c>
      <c r="J36" s="334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27</v>
      </c>
      <c r="J37" s="334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0">
        <v>0</v>
      </c>
      <c r="I38" s="131">
        <v>28</v>
      </c>
      <c r="J38" s="334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0">
        <v>0</v>
      </c>
      <c r="I39" s="131">
        <v>29</v>
      </c>
      <c r="J39" s="334" t="s">
        <v>189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61">
        <v>0</v>
      </c>
      <c r="I40" s="131">
        <v>30</v>
      </c>
      <c r="J40" s="334" t="s">
        <v>47</v>
      </c>
      <c r="L40" s="66"/>
      <c r="M40" s="33"/>
      <c r="S40" s="33"/>
      <c r="T40" s="33"/>
      <c r="U40" s="33"/>
    </row>
    <row r="41" spans="8:21" ht="13.5">
      <c r="H41" s="61">
        <v>0</v>
      </c>
      <c r="I41" s="131">
        <v>32</v>
      </c>
      <c r="J41" s="334" t="s">
        <v>49</v>
      </c>
      <c r="L41" s="66"/>
      <c r="M41" s="33"/>
      <c r="S41" s="33"/>
      <c r="T41" s="33"/>
      <c r="U41" s="33"/>
    </row>
    <row r="42" spans="8:21" ht="13.5">
      <c r="H42" s="382">
        <v>0</v>
      </c>
      <c r="I42" s="131">
        <v>35</v>
      </c>
      <c r="J42" s="334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1">
        <v>39</v>
      </c>
      <c r="J43" s="334" t="s">
        <v>53</v>
      </c>
      <c r="L43" s="66"/>
      <c r="M43" s="33"/>
      <c r="S43" s="41"/>
      <c r="T43" s="41"/>
      <c r="U43" s="41"/>
    </row>
    <row r="44" spans="8:13" ht="13.5">
      <c r="H44" s="194">
        <f>SUM(H4:H43)</f>
        <v>71837</v>
      </c>
      <c r="I44" s="131"/>
      <c r="J44" s="359" t="s">
        <v>196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9" t="s">
        <v>219</v>
      </c>
      <c r="I47" s="131"/>
      <c r="J47" s="393" t="s">
        <v>106</v>
      </c>
      <c r="K47" s="5"/>
      <c r="L47" s="391" t="s">
        <v>228</v>
      </c>
      <c r="S47" s="33"/>
      <c r="T47" s="33"/>
      <c r="U47" s="33"/>
      <c r="V47" s="33"/>
    </row>
    <row r="48" spans="8:22" ht="13.5">
      <c r="H48" s="410" t="s">
        <v>202</v>
      </c>
      <c r="I48" s="199"/>
      <c r="J48" s="392" t="s">
        <v>77</v>
      </c>
      <c r="K48" s="382"/>
      <c r="L48" s="394" t="s">
        <v>202</v>
      </c>
      <c r="S48" s="33"/>
      <c r="T48" s="33"/>
      <c r="U48" s="33"/>
      <c r="V48" s="33"/>
    </row>
    <row r="49" spans="8:22" ht="13.5">
      <c r="H49" s="141">
        <v>83841</v>
      </c>
      <c r="I49" s="131">
        <v>26</v>
      </c>
      <c r="J49" s="334" t="s">
        <v>43</v>
      </c>
      <c r="K49" s="5">
        <f>SUM(I49)</f>
        <v>26</v>
      </c>
      <c r="L49" s="350">
        <v>98997</v>
      </c>
      <c r="M49" s="1"/>
      <c r="N49" s="142"/>
      <c r="O49" s="142"/>
      <c r="S49" s="33"/>
      <c r="T49" s="33"/>
      <c r="U49" s="33"/>
      <c r="V49" s="33"/>
    </row>
    <row r="50" spans="8:22" ht="13.5">
      <c r="H50" s="141">
        <v>19756</v>
      </c>
      <c r="I50" s="131">
        <v>13</v>
      </c>
      <c r="J50" s="334" t="s">
        <v>7</v>
      </c>
      <c r="K50" s="5">
        <f aca="true" t="shared" si="7" ref="K50:K58">SUM(I50)</f>
        <v>13</v>
      </c>
      <c r="L50" s="350">
        <v>13636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13589</v>
      </c>
      <c r="I51" s="131">
        <v>16</v>
      </c>
      <c r="J51" s="334" t="s">
        <v>3</v>
      </c>
      <c r="K51" s="5">
        <f t="shared" si="7"/>
        <v>16</v>
      </c>
      <c r="L51" s="350">
        <v>2000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13375</v>
      </c>
      <c r="I52" s="131">
        <v>34</v>
      </c>
      <c r="J52" s="334" t="s">
        <v>1</v>
      </c>
      <c r="K52" s="5">
        <f t="shared" si="7"/>
        <v>34</v>
      </c>
      <c r="L52" s="350">
        <v>12580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219</v>
      </c>
      <c r="D53" s="85" t="s">
        <v>197</v>
      </c>
      <c r="E53" s="85" t="s">
        <v>75</v>
      </c>
      <c r="F53" s="85" t="s">
        <v>74</v>
      </c>
      <c r="G53" s="85" t="s">
        <v>76</v>
      </c>
      <c r="H53" s="61">
        <v>6334</v>
      </c>
      <c r="I53" s="131">
        <v>25</v>
      </c>
      <c r="J53" s="334" t="s">
        <v>42</v>
      </c>
      <c r="K53" s="5">
        <f t="shared" si="7"/>
        <v>25</v>
      </c>
      <c r="L53" s="350">
        <v>6847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4" t="s">
        <v>43</v>
      </c>
      <c r="C54" s="60">
        <f aca="true" t="shared" si="8" ref="C54:C63">SUM(H49)</f>
        <v>83841</v>
      </c>
      <c r="D54" s="153">
        <f>SUM(L49)</f>
        <v>98997</v>
      </c>
      <c r="E54" s="75">
        <f aca="true" t="shared" si="9" ref="E54:E64">SUM(N63/M63*100)</f>
        <v>88.69810841690999</v>
      </c>
      <c r="F54" s="75">
        <f>SUM(C54/D54*100)</f>
        <v>84.690445165005</v>
      </c>
      <c r="G54" s="5"/>
      <c r="H54" s="61">
        <v>6161</v>
      </c>
      <c r="I54" s="131">
        <v>24</v>
      </c>
      <c r="J54" s="334" t="s">
        <v>41</v>
      </c>
      <c r="K54" s="5">
        <f t="shared" si="7"/>
        <v>24</v>
      </c>
      <c r="L54" s="350">
        <v>2658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4" t="s">
        <v>7</v>
      </c>
      <c r="C55" s="60">
        <f t="shared" si="8"/>
        <v>19756</v>
      </c>
      <c r="D55" s="153">
        <f aca="true" t="shared" si="10" ref="D55:D64">SUM(L50)</f>
        <v>13636</v>
      </c>
      <c r="E55" s="75">
        <f t="shared" si="9"/>
        <v>110.67787114845939</v>
      </c>
      <c r="F55" s="75">
        <f aca="true" t="shared" si="11" ref="F55:F64">SUM(C55/D55*100)</f>
        <v>144.8811968319155</v>
      </c>
      <c r="G55" s="5"/>
      <c r="H55" s="61">
        <v>4163</v>
      </c>
      <c r="I55" s="131">
        <v>33</v>
      </c>
      <c r="J55" s="334" t="s">
        <v>0</v>
      </c>
      <c r="K55" s="5">
        <f t="shared" si="7"/>
        <v>33</v>
      </c>
      <c r="L55" s="350">
        <v>4535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4" t="s">
        <v>3</v>
      </c>
      <c r="C56" s="60">
        <f t="shared" si="8"/>
        <v>13589</v>
      </c>
      <c r="D56" s="153">
        <f t="shared" si="10"/>
        <v>2000</v>
      </c>
      <c r="E56" s="75">
        <f t="shared" si="9"/>
        <v>88.91578878492442</v>
      </c>
      <c r="F56" s="75">
        <f t="shared" si="11"/>
        <v>679.45</v>
      </c>
      <c r="G56" s="5"/>
      <c r="H56" s="140">
        <v>3219</v>
      </c>
      <c r="I56" s="131">
        <v>40</v>
      </c>
      <c r="J56" s="334" t="s">
        <v>2</v>
      </c>
      <c r="K56" s="5">
        <f t="shared" si="7"/>
        <v>40</v>
      </c>
      <c r="L56" s="350">
        <v>2420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4" t="s">
        <v>1</v>
      </c>
      <c r="C57" s="60">
        <f t="shared" si="8"/>
        <v>13375</v>
      </c>
      <c r="D57" s="153">
        <f t="shared" si="10"/>
        <v>12580</v>
      </c>
      <c r="E57" s="75">
        <f t="shared" si="9"/>
        <v>84.83983507770377</v>
      </c>
      <c r="F57" s="75">
        <f t="shared" si="11"/>
        <v>106.31955484896662</v>
      </c>
      <c r="G57" s="5"/>
      <c r="H57" s="212">
        <v>1683</v>
      </c>
      <c r="I57" s="131">
        <v>15</v>
      </c>
      <c r="J57" s="334" t="s">
        <v>33</v>
      </c>
      <c r="K57" s="5">
        <f t="shared" si="7"/>
        <v>15</v>
      </c>
      <c r="L57" s="350">
        <v>1326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4" t="s">
        <v>42</v>
      </c>
      <c r="C58" s="60">
        <f t="shared" si="8"/>
        <v>6334</v>
      </c>
      <c r="D58" s="153">
        <f t="shared" si="10"/>
        <v>6847</v>
      </c>
      <c r="E58" s="75">
        <f t="shared" si="9"/>
        <v>86.56553232198989</v>
      </c>
      <c r="F58" s="75">
        <f t="shared" si="11"/>
        <v>92.50766759164598</v>
      </c>
      <c r="G58" s="16"/>
      <c r="H58" s="428">
        <v>1522</v>
      </c>
      <c r="I58" s="229">
        <v>38</v>
      </c>
      <c r="J58" s="339" t="s">
        <v>52</v>
      </c>
      <c r="K58" s="18">
        <f t="shared" si="7"/>
        <v>38</v>
      </c>
      <c r="L58" s="351">
        <v>2063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4" t="s">
        <v>41</v>
      </c>
      <c r="C59" s="60">
        <f t="shared" si="8"/>
        <v>6161</v>
      </c>
      <c r="D59" s="153">
        <f t="shared" si="10"/>
        <v>2658</v>
      </c>
      <c r="E59" s="75">
        <f t="shared" si="9"/>
        <v>96.55226453533929</v>
      </c>
      <c r="F59" s="75">
        <f t="shared" si="11"/>
        <v>231.790820165538</v>
      </c>
      <c r="G59" s="5"/>
      <c r="H59" s="212">
        <v>1469</v>
      </c>
      <c r="I59" s="239">
        <v>22</v>
      </c>
      <c r="J59" s="384" t="s">
        <v>39</v>
      </c>
      <c r="K59" s="12" t="s">
        <v>100</v>
      </c>
      <c r="L59" s="352">
        <v>153186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4" t="s">
        <v>0</v>
      </c>
      <c r="C60" s="60">
        <f t="shared" si="8"/>
        <v>4163</v>
      </c>
      <c r="D60" s="153">
        <f t="shared" si="10"/>
        <v>4535</v>
      </c>
      <c r="E60" s="75">
        <f t="shared" si="9"/>
        <v>114.49394939493949</v>
      </c>
      <c r="F60" s="75">
        <f t="shared" si="11"/>
        <v>91.79713340683571</v>
      </c>
      <c r="G60" s="5"/>
      <c r="H60" s="144">
        <v>1074</v>
      </c>
      <c r="I60" s="239">
        <v>36</v>
      </c>
      <c r="J60" s="334" t="s">
        <v>5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4" t="s">
        <v>2</v>
      </c>
      <c r="C61" s="60">
        <f t="shared" si="8"/>
        <v>3219</v>
      </c>
      <c r="D61" s="153">
        <f t="shared" si="10"/>
        <v>2420</v>
      </c>
      <c r="E61" s="75">
        <f t="shared" si="9"/>
        <v>106.69539277427909</v>
      </c>
      <c r="F61" s="75">
        <f t="shared" si="11"/>
        <v>133.01652892561984</v>
      </c>
      <c r="G61" s="15"/>
      <c r="H61" s="144">
        <v>302</v>
      </c>
      <c r="I61" s="239">
        <v>14</v>
      </c>
      <c r="J61" s="334" t="s">
        <v>32</v>
      </c>
      <c r="K61" s="70"/>
      <c r="S61" s="33"/>
      <c r="T61" s="33"/>
      <c r="U61" s="33"/>
      <c r="V61" s="33"/>
    </row>
    <row r="62" spans="1:22" ht="13.5">
      <c r="A62" s="87">
        <v>9</v>
      </c>
      <c r="B62" s="334" t="s">
        <v>33</v>
      </c>
      <c r="C62" s="60">
        <f t="shared" si="8"/>
        <v>1683</v>
      </c>
      <c r="D62" s="153">
        <f t="shared" si="10"/>
        <v>1326</v>
      </c>
      <c r="E62" s="75">
        <f t="shared" si="9"/>
        <v>147.1153846153846</v>
      </c>
      <c r="F62" s="75">
        <f t="shared" si="11"/>
        <v>126.92307692307692</v>
      </c>
      <c r="G62" s="16"/>
      <c r="H62" s="212">
        <v>302</v>
      </c>
      <c r="I62" s="383">
        <v>31</v>
      </c>
      <c r="J62" s="334" t="s">
        <v>190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39" t="s">
        <v>52</v>
      </c>
      <c r="C63" s="60">
        <f t="shared" si="8"/>
        <v>1522</v>
      </c>
      <c r="D63" s="236">
        <f t="shared" si="10"/>
        <v>2063</v>
      </c>
      <c r="E63" s="89">
        <f t="shared" si="9"/>
        <v>75.98602096854718</v>
      </c>
      <c r="F63" s="75">
        <f t="shared" si="11"/>
        <v>73.77605428986912</v>
      </c>
      <c r="G63" s="145"/>
      <c r="H63" s="212">
        <v>291</v>
      </c>
      <c r="I63" s="131">
        <v>23</v>
      </c>
      <c r="J63" s="334" t="s">
        <v>40</v>
      </c>
      <c r="K63" s="5">
        <f>SUM(K49)</f>
        <v>26</v>
      </c>
      <c r="L63" s="334" t="s">
        <v>43</v>
      </c>
      <c r="M63" s="364">
        <v>94524</v>
      </c>
      <c r="N63" s="141">
        <f>SUM(H49)</f>
        <v>83841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158340</v>
      </c>
      <c r="D64" s="237">
        <f t="shared" si="10"/>
        <v>153186</v>
      </c>
      <c r="E64" s="89">
        <f t="shared" si="9"/>
        <v>90.28446963433478</v>
      </c>
      <c r="F64" s="96">
        <f t="shared" si="11"/>
        <v>103.36453722925071</v>
      </c>
      <c r="G64" s="95"/>
      <c r="H64" s="429">
        <v>257</v>
      </c>
      <c r="I64" s="131">
        <v>21</v>
      </c>
      <c r="J64" s="334" t="s">
        <v>38</v>
      </c>
      <c r="K64" s="5">
        <f aca="true" t="shared" si="12" ref="K64:K72">SUM(K50)</f>
        <v>13</v>
      </c>
      <c r="L64" s="334" t="s">
        <v>7</v>
      </c>
      <c r="M64" s="364">
        <v>17850</v>
      </c>
      <c r="N64" s="141">
        <f aca="true" t="shared" si="13" ref="N64:N72">SUM(H50)</f>
        <v>19756</v>
      </c>
      <c r="O64" s="60"/>
      <c r="S64" s="33"/>
      <c r="T64" s="33"/>
      <c r="U64" s="33"/>
      <c r="V64" s="33"/>
    </row>
    <row r="65" spans="8:22" ht="13.5">
      <c r="H65" s="60">
        <v>235</v>
      </c>
      <c r="I65" s="131">
        <v>3</v>
      </c>
      <c r="J65" s="334" t="s">
        <v>22</v>
      </c>
      <c r="K65" s="5">
        <f t="shared" si="12"/>
        <v>16</v>
      </c>
      <c r="L65" s="334" t="s">
        <v>3</v>
      </c>
      <c r="M65" s="364">
        <v>15283</v>
      </c>
      <c r="N65" s="141">
        <f t="shared" si="13"/>
        <v>13589</v>
      </c>
      <c r="O65" s="61"/>
      <c r="S65" s="33"/>
      <c r="T65" s="33"/>
      <c r="U65" s="33"/>
      <c r="V65" s="33"/>
    </row>
    <row r="66" spans="8:22" ht="13.5">
      <c r="H66" s="140">
        <v>211</v>
      </c>
      <c r="I66" s="131">
        <v>12</v>
      </c>
      <c r="J66" s="334" t="s">
        <v>31</v>
      </c>
      <c r="K66" s="5">
        <f t="shared" si="12"/>
        <v>34</v>
      </c>
      <c r="L66" s="334" t="s">
        <v>1</v>
      </c>
      <c r="M66" s="364">
        <v>15765</v>
      </c>
      <c r="N66" s="141">
        <f t="shared" si="13"/>
        <v>13375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0">
        <v>163</v>
      </c>
      <c r="I67" s="131">
        <v>17</v>
      </c>
      <c r="J67" s="334" t="s">
        <v>34</v>
      </c>
      <c r="K67" s="5">
        <f t="shared" si="12"/>
        <v>25</v>
      </c>
      <c r="L67" s="334" t="s">
        <v>42</v>
      </c>
      <c r="M67" s="364">
        <v>7317</v>
      </c>
      <c r="N67" s="141">
        <f t="shared" si="13"/>
        <v>6334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0">
        <v>151</v>
      </c>
      <c r="I68" s="131">
        <v>30</v>
      </c>
      <c r="J68" s="334" t="s">
        <v>47</v>
      </c>
      <c r="K68" s="5">
        <f t="shared" si="12"/>
        <v>24</v>
      </c>
      <c r="L68" s="334" t="s">
        <v>41</v>
      </c>
      <c r="M68" s="364">
        <v>6381</v>
      </c>
      <c r="N68" s="141">
        <f t="shared" si="13"/>
        <v>6161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79</v>
      </c>
      <c r="I69" s="131">
        <v>37</v>
      </c>
      <c r="J69" s="334" t="s">
        <v>51</v>
      </c>
      <c r="K69" s="5">
        <f t="shared" si="12"/>
        <v>33</v>
      </c>
      <c r="L69" s="334" t="s">
        <v>0</v>
      </c>
      <c r="M69" s="364">
        <v>3636</v>
      </c>
      <c r="N69" s="141">
        <f t="shared" si="13"/>
        <v>4163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0">
        <v>60</v>
      </c>
      <c r="I70" s="131">
        <v>1</v>
      </c>
      <c r="J70" s="334" t="s">
        <v>4</v>
      </c>
      <c r="K70" s="5">
        <f t="shared" si="12"/>
        <v>40</v>
      </c>
      <c r="L70" s="334" t="s">
        <v>2</v>
      </c>
      <c r="M70" s="364">
        <v>3017</v>
      </c>
      <c r="N70" s="141">
        <f t="shared" si="13"/>
        <v>3219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57</v>
      </c>
      <c r="I71" s="131">
        <v>29</v>
      </c>
      <c r="J71" s="334" t="s">
        <v>189</v>
      </c>
      <c r="K71" s="5">
        <f t="shared" si="12"/>
        <v>15</v>
      </c>
      <c r="L71" s="334" t="s">
        <v>33</v>
      </c>
      <c r="M71" s="364">
        <v>1144</v>
      </c>
      <c r="N71" s="141">
        <f t="shared" si="13"/>
        <v>1683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41</v>
      </c>
      <c r="I72" s="131">
        <v>27</v>
      </c>
      <c r="J72" s="334" t="s">
        <v>44</v>
      </c>
      <c r="K72" s="5">
        <f t="shared" si="12"/>
        <v>38</v>
      </c>
      <c r="L72" s="339" t="s">
        <v>52</v>
      </c>
      <c r="M72" s="365">
        <v>2003</v>
      </c>
      <c r="N72" s="360">
        <f t="shared" si="13"/>
        <v>1522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4</v>
      </c>
      <c r="I73" s="131">
        <v>19</v>
      </c>
      <c r="J73" s="334" t="s">
        <v>36</v>
      </c>
      <c r="K73" s="60"/>
      <c r="L73" s="361" t="s">
        <v>169</v>
      </c>
      <c r="M73" s="363">
        <v>175379</v>
      </c>
      <c r="N73" s="362">
        <f>SUM(H89)</f>
        <v>158340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0">
        <v>1</v>
      </c>
      <c r="I74" s="131">
        <v>35</v>
      </c>
      <c r="J74" s="334" t="s">
        <v>50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61">
        <v>0</v>
      </c>
      <c r="I75" s="131">
        <v>2</v>
      </c>
      <c r="J75" s="334" t="s">
        <v>6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4</v>
      </c>
      <c r="J76" s="334" t="s">
        <v>23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5</v>
      </c>
      <c r="J77" s="334" t="s">
        <v>24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1">
        <v>6</v>
      </c>
      <c r="J78" s="334" t="s">
        <v>25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0">
        <v>0</v>
      </c>
      <c r="I79" s="131">
        <v>7</v>
      </c>
      <c r="J79" s="334" t="s">
        <v>26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8</v>
      </c>
      <c r="J80" s="334" t="s">
        <v>27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1">
        <v>0</v>
      </c>
      <c r="I81" s="131">
        <v>9</v>
      </c>
      <c r="J81" s="334" t="s">
        <v>28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10</v>
      </c>
      <c r="J82" s="334" t="s">
        <v>29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0">
        <v>0</v>
      </c>
      <c r="I83" s="131">
        <v>11</v>
      </c>
      <c r="J83" s="334" t="s">
        <v>30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1">
        <v>18</v>
      </c>
      <c r="J84" s="334" t="s">
        <v>35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20</v>
      </c>
      <c r="J85" s="334" t="s">
        <v>37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28</v>
      </c>
      <c r="J86" s="334" t="s">
        <v>45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0">
        <v>0</v>
      </c>
      <c r="I87" s="131">
        <v>32</v>
      </c>
      <c r="J87" s="334" t="s">
        <v>49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1">
        <v>39</v>
      </c>
      <c r="J88" s="334" t="s">
        <v>53</v>
      </c>
      <c r="L88" s="66"/>
      <c r="M88" s="33"/>
      <c r="N88" s="33"/>
      <c r="O88" s="33"/>
      <c r="Q88" s="33"/>
    </row>
    <row r="89" spans="8:15" ht="13.5">
      <c r="H89" s="195">
        <f>SUM(H49:H88)</f>
        <v>158340</v>
      </c>
      <c r="I89" s="131"/>
      <c r="J89" s="5" t="s">
        <v>181</v>
      </c>
      <c r="L89" s="66"/>
      <c r="M89" s="33"/>
      <c r="N89" s="33"/>
      <c r="O89" s="33"/>
    </row>
    <row r="90" spans="9:16" ht="13.5">
      <c r="I90" s="358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2" t="s">
        <v>219</v>
      </c>
      <c r="I2" s="131"/>
      <c r="J2" s="411" t="s">
        <v>206</v>
      </c>
      <c r="K2" s="5"/>
      <c r="L2" s="395" t="s">
        <v>197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0" t="s">
        <v>202</v>
      </c>
      <c r="I3" s="131"/>
      <c r="J3" s="247" t="s">
        <v>203</v>
      </c>
      <c r="K3" s="5"/>
      <c r="L3" s="59" t="s">
        <v>202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24265</v>
      </c>
      <c r="I4" s="131">
        <v>31</v>
      </c>
      <c r="J4" s="44" t="s">
        <v>94</v>
      </c>
      <c r="K4" s="192">
        <f>SUM(I4)</f>
        <v>31</v>
      </c>
      <c r="L4" s="369">
        <v>24438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22600</v>
      </c>
      <c r="I5" s="131">
        <v>33</v>
      </c>
      <c r="J5" s="44" t="s">
        <v>0</v>
      </c>
      <c r="K5" s="192">
        <f aca="true" t="shared" si="0" ref="K5:K13">SUM(I5)</f>
        <v>33</v>
      </c>
      <c r="L5" s="369">
        <v>18745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22278</v>
      </c>
      <c r="I6" s="131">
        <v>3</v>
      </c>
      <c r="J6" s="44" t="s">
        <v>22</v>
      </c>
      <c r="K6" s="192">
        <f t="shared" si="0"/>
        <v>3</v>
      </c>
      <c r="L6" s="369">
        <v>34933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20731</v>
      </c>
      <c r="I7" s="131">
        <v>2</v>
      </c>
      <c r="J7" s="44" t="s">
        <v>6</v>
      </c>
      <c r="K7" s="192">
        <f t="shared" si="0"/>
        <v>2</v>
      </c>
      <c r="L7" s="369">
        <v>27871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13749</v>
      </c>
      <c r="I8" s="131">
        <v>13</v>
      </c>
      <c r="J8" s="44" t="s">
        <v>7</v>
      </c>
      <c r="K8" s="192">
        <f t="shared" si="0"/>
        <v>13</v>
      </c>
      <c r="L8" s="369">
        <v>14214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61">
        <v>10353</v>
      </c>
      <c r="I9" s="131">
        <v>34</v>
      </c>
      <c r="J9" s="44" t="s">
        <v>1</v>
      </c>
      <c r="K9" s="192">
        <f t="shared" si="0"/>
        <v>34</v>
      </c>
      <c r="L9" s="369">
        <v>9105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10126</v>
      </c>
      <c r="I10" s="131">
        <v>17</v>
      </c>
      <c r="J10" s="44" t="s">
        <v>34</v>
      </c>
      <c r="K10" s="192">
        <f t="shared" si="0"/>
        <v>17</v>
      </c>
      <c r="L10" s="369">
        <v>12924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10043</v>
      </c>
      <c r="I11" s="131">
        <v>16</v>
      </c>
      <c r="J11" s="44" t="s">
        <v>3</v>
      </c>
      <c r="K11" s="192">
        <f t="shared" si="0"/>
        <v>16</v>
      </c>
      <c r="L11" s="369">
        <v>8194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8277</v>
      </c>
      <c r="I12" s="131">
        <v>40</v>
      </c>
      <c r="J12" s="44" t="s">
        <v>2</v>
      </c>
      <c r="K12" s="192">
        <f t="shared" si="0"/>
        <v>40</v>
      </c>
      <c r="L12" s="369">
        <v>10246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3">
        <v>8007</v>
      </c>
      <c r="I13" s="229">
        <v>36</v>
      </c>
      <c r="J13" s="80" t="s">
        <v>5</v>
      </c>
      <c r="K13" s="192">
        <f t="shared" si="0"/>
        <v>36</v>
      </c>
      <c r="L13" s="370">
        <v>4426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7389</v>
      </c>
      <c r="I14" s="199">
        <v>38</v>
      </c>
      <c r="J14" s="79" t="s">
        <v>52</v>
      </c>
      <c r="K14" s="167" t="s">
        <v>9</v>
      </c>
      <c r="L14" s="371">
        <v>211648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7071</v>
      </c>
      <c r="I15" s="131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3313</v>
      </c>
      <c r="I16" s="131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2498</v>
      </c>
      <c r="I17" s="131">
        <v>24</v>
      </c>
      <c r="J17" s="44" t="s">
        <v>41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0">
        <v>2359</v>
      </c>
      <c r="I18" s="131">
        <v>9</v>
      </c>
      <c r="J18" s="44" t="s">
        <v>28</v>
      </c>
      <c r="K18" s="1"/>
      <c r="L18" s="413" t="s">
        <v>206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2335</v>
      </c>
      <c r="I19" s="131">
        <v>14</v>
      </c>
      <c r="J19" s="44" t="s">
        <v>32</v>
      </c>
      <c r="K19" s="192">
        <f>SUM(I4)</f>
        <v>31</v>
      </c>
      <c r="L19" s="44" t="s">
        <v>94</v>
      </c>
      <c r="M19" s="347">
        <v>26311</v>
      </c>
      <c r="N19" s="141">
        <f>SUM(H4)</f>
        <v>24265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219</v>
      </c>
      <c r="D20" s="85" t="s">
        <v>197</v>
      </c>
      <c r="E20" s="85" t="s">
        <v>75</v>
      </c>
      <c r="F20" s="85" t="s">
        <v>74</v>
      </c>
      <c r="G20" s="86" t="s">
        <v>76</v>
      </c>
      <c r="H20" s="140">
        <v>1949</v>
      </c>
      <c r="I20" s="131">
        <v>22</v>
      </c>
      <c r="J20" s="44" t="s">
        <v>39</v>
      </c>
      <c r="K20" s="192">
        <f aca="true" t="shared" si="1" ref="K20:K28">SUM(I5)</f>
        <v>33</v>
      </c>
      <c r="L20" s="44" t="s">
        <v>0</v>
      </c>
      <c r="M20" s="348">
        <v>34456</v>
      </c>
      <c r="N20" s="141">
        <f aca="true" t="shared" si="2" ref="N20:N28">SUM(H5)</f>
        <v>22600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94</v>
      </c>
      <c r="C21" s="60">
        <f>SUM(H4)</f>
        <v>24265</v>
      </c>
      <c r="D21" s="9">
        <f>SUM(L4)</f>
        <v>24438</v>
      </c>
      <c r="E21" s="75">
        <f aca="true" t="shared" si="3" ref="E21:E30">SUM(N19/M19*100)</f>
        <v>92.22378472882065</v>
      </c>
      <c r="F21" s="75">
        <f aca="true" t="shared" si="4" ref="F21:F31">SUM(C21/D21*100)</f>
        <v>99.29208609542516</v>
      </c>
      <c r="G21" s="88"/>
      <c r="H21" s="140">
        <v>1756</v>
      </c>
      <c r="I21" s="131">
        <v>4</v>
      </c>
      <c r="J21" s="44" t="s">
        <v>23</v>
      </c>
      <c r="K21" s="192">
        <f t="shared" si="1"/>
        <v>3</v>
      </c>
      <c r="L21" s="44" t="s">
        <v>22</v>
      </c>
      <c r="M21" s="348">
        <v>26059</v>
      </c>
      <c r="N21" s="141">
        <f t="shared" si="2"/>
        <v>22278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0</v>
      </c>
      <c r="C22" s="60">
        <f aca="true" t="shared" si="5" ref="C22:C30">SUM(H5)</f>
        <v>22600</v>
      </c>
      <c r="D22" s="9">
        <f aca="true" t="shared" si="6" ref="D22:D30">SUM(L5)</f>
        <v>18745</v>
      </c>
      <c r="E22" s="75">
        <f t="shared" si="3"/>
        <v>65.59089853726492</v>
      </c>
      <c r="F22" s="75">
        <f t="shared" si="4"/>
        <v>120.56548412910108</v>
      </c>
      <c r="G22" s="88"/>
      <c r="H22" s="140">
        <v>1182</v>
      </c>
      <c r="I22" s="131">
        <v>39</v>
      </c>
      <c r="J22" s="44" t="s">
        <v>53</v>
      </c>
      <c r="K22" s="192">
        <f t="shared" si="1"/>
        <v>2</v>
      </c>
      <c r="L22" s="44" t="s">
        <v>6</v>
      </c>
      <c r="M22" s="348">
        <v>12401</v>
      </c>
      <c r="N22" s="141">
        <f t="shared" si="2"/>
        <v>20731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22</v>
      </c>
      <c r="C23" s="60">
        <f t="shared" si="5"/>
        <v>22278</v>
      </c>
      <c r="D23" s="9">
        <f t="shared" si="6"/>
        <v>34933</v>
      </c>
      <c r="E23" s="75">
        <f t="shared" si="3"/>
        <v>85.49061744502859</v>
      </c>
      <c r="F23" s="75">
        <f t="shared" si="4"/>
        <v>63.77350928921077</v>
      </c>
      <c r="G23" s="88"/>
      <c r="H23" s="140">
        <v>1085</v>
      </c>
      <c r="I23" s="131">
        <v>12</v>
      </c>
      <c r="J23" s="44" t="s">
        <v>31</v>
      </c>
      <c r="K23" s="192">
        <f t="shared" si="1"/>
        <v>13</v>
      </c>
      <c r="L23" s="44" t="s">
        <v>7</v>
      </c>
      <c r="M23" s="348">
        <v>14359</v>
      </c>
      <c r="N23" s="141">
        <f t="shared" si="2"/>
        <v>13749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6</v>
      </c>
      <c r="C24" s="60">
        <f t="shared" si="5"/>
        <v>20731</v>
      </c>
      <c r="D24" s="9">
        <f t="shared" si="6"/>
        <v>27871</v>
      </c>
      <c r="E24" s="75">
        <f t="shared" si="3"/>
        <v>167.1720022578824</v>
      </c>
      <c r="F24" s="75">
        <f t="shared" si="4"/>
        <v>74.38197409493739</v>
      </c>
      <c r="G24" s="88"/>
      <c r="H24" s="61">
        <v>602</v>
      </c>
      <c r="I24" s="131">
        <v>1</v>
      </c>
      <c r="J24" s="44" t="s">
        <v>4</v>
      </c>
      <c r="K24" s="192">
        <f t="shared" si="1"/>
        <v>34</v>
      </c>
      <c r="L24" s="44" t="s">
        <v>1</v>
      </c>
      <c r="M24" s="348">
        <v>11139</v>
      </c>
      <c r="N24" s="141">
        <f t="shared" si="2"/>
        <v>10353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13749</v>
      </c>
      <c r="D25" s="9">
        <f t="shared" si="6"/>
        <v>14214</v>
      </c>
      <c r="E25" s="75">
        <f t="shared" si="3"/>
        <v>95.7517933003691</v>
      </c>
      <c r="F25" s="75">
        <f t="shared" si="4"/>
        <v>96.72857745884339</v>
      </c>
      <c r="G25" s="98"/>
      <c r="H25" s="140">
        <v>458</v>
      </c>
      <c r="I25" s="131">
        <v>19</v>
      </c>
      <c r="J25" s="44" t="s">
        <v>36</v>
      </c>
      <c r="K25" s="192">
        <f t="shared" si="1"/>
        <v>17</v>
      </c>
      <c r="L25" s="44" t="s">
        <v>34</v>
      </c>
      <c r="M25" s="348">
        <v>12037</v>
      </c>
      <c r="N25" s="141">
        <f t="shared" si="2"/>
        <v>10126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1</v>
      </c>
      <c r="C26" s="60">
        <f t="shared" si="5"/>
        <v>10353</v>
      </c>
      <c r="D26" s="9">
        <f t="shared" si="6"/>
        <v>9105</v>
      </c>
      <c r="E26" s="75">
        <f t="shared" si="3"/>
        <v>92.94371128467547</v>
      </c>
      <c r="F26" s="75">
        <f t="shared" si="4"/>
        <v>113.70675453047777</v>
      </c>
      <c r="G26" s="88"/>
      <c r="H26" s="140">
        <v>456</v>
      </c>
      <c r="I26" s="131">
        <v>18</v>
      </c>
      <c r="J26" s="44" t="s">
        <v>35</v>
      </c>
      <c r="K26" s="192">
        <f t="shared" si="1"/>
        <v>16</v>
      </c>
      <c r="L26" s="44" t="s">
        <v>3</v>
      </c>
      <c r="M26" s="348">
        <v>11998</v>
      </c>
      <c r="N26" s="141">
        <f t="shared" si="2"/>
        <v>10043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34</v>
      </c>
      <c r="C27" s="60">
        <f t="shared" si="5"/>
        <v>10126</v>
      </c>
      <c r="D27" s="9">
        <f t="shared" si="6"/>
        <v>12924</v>
      </c>
      <c r="E27" s="75">
        <f t="shared" si="3"/>
        <v>84.12395115061892</v>
      </c>
      <c r="F27" s="75">
        <f t="shared" si="4"/>
        <v>78.35035592695759</v>
      </c>
      <c r="G27" s="88"/>
      <c r="H27" s="140">
        <v>252</v>
      </c>
      <c r="I27" s="131">
        <v>21</v>
      </c>
      <c r="J27" s="44" t="s">
        <v>38</v>
      </c>
      <c r="K27" s="192">
        <f t="shared" si="1"/>
        <v>40</v>
      </c>
      <c r="L27" s="44" t="s">
        <v>2</v>
      </c>
      <c r="M27" s="348">
        <v>7231</v>
      </c>
      <c r="N27" s="141">
        <f t="shared" si="2"/>
        <v>8277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3</v>
      </c>
      <c r="C28" s="60">
        <f t="shared" si="5"/>
        <v>10043</v>
      </c>
      <c r="D28" s="9">
        <f t="shared" si="6"/>
        <v>8194</v>
      </c>
      <c r="E28" s="75">
        <f t="shared" si="3"/>
        <v>83.70561760293383</v>
      </c>
      <c r="F28" s="75">
        <f t="shared" si="4"/>
        <v>122.56529167683672</v>
      </c>
      <c r="G28" s="99"/>
      <c r="H28" s="140">
        <v>226</v>
      </c>
      <c r="I28" s="131">
        <v>10</v>
      </c>
      <c r="J28" s="44" t="s">
        <v>29</v>
      </c>
      <c r="K28" s="396">
        <f t="shared" si="1"/>
        <v>36</v>
      </c>
      <c r="L28" s="80" t="s">
        <v>5</v>
      </c>
      <c r="M28" s="397">
        <v>14308</v>
      </c>
      <c r="N28" s="360">
        <f t="shared" si="2"/>
        <v>8007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2</v>
      </c>
      <c r="C29" s="60">
        <f t="shared" si="5"/>
        <v>8277</v>
      </c>
      <c r="D29" s="9">
        <f t="shared" si="6"/>
        <v>10246</v>
      </c>
      <c r="E29" s="75">
        <f t="shared" si="3"/>
        <v>114.46549578204952</v>
      </c>
      <c r="F29" s="75">
        <f t="shared" si="4"/>
        <v>80.78274448565294</v>
      </c>
      <c r="G29" s="98"/>
      <c r="H29" s="140">
        <v>226</v>
      </c>
      <c r="I29" s="131">
        <v>27</v>
      </c>
      <c r="J29" s="44" t="s">
        <v>44</v>
      </c>
      <c r="K29" s="186"/>
      <c r="L29" s="186" t="s">
        <v>92</v>
      </c>
      <c r="M29" s="398">
        <v>202841</v>
      </c>
      <c r="N29" s="375">
        <f>SUM(H44)</f>
        <v>183947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5</v>
      </c>
      <c r="C30" s="60">
        <f t="shared" si="5"/>
        <v>8007</v>
      </c>
      <c r="D30" s="9">
        <f t="shared" si="6"/>
        <v>4426</v>
      </c>
      <c r="E30" s="83">
        <f t="shared" si="3"/>
        <v>55.96169974839251</v>
      </c>
      <c r="F30" s="89">
        <f t="shared" si="4"/>
        <v>180.90826931766833</v>
      </c>
      <c r="G30" s="101"/>
      <c r="H30" s="140">
        <v>137</v>
      </c>
      <c r="I30" s="131">
        <v>32</v>
      </c>
      <c r="J30" s="114" t="s">
        <v>49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183947</v>
      </c>
      <c r="D31" s="93">
        <f>SUM(L14)</f>
        <v>211648</v>
      </c>
      <c r="E31" s="96">
        <f>SUM(N29/M29*100)</f>
        <v>90.68531509901844</v>
      </c>
      <c r="F31" s="89">
        <f t="shared" si="4"/>
        <v>86.91175914726338</v>
      </c>
      <c r="G31" s="97"/>
      <c r="H31" s="140">
        <v>116</v>
      </c>
      <c r="I31" s="131">
        <v>11</v>
      </c>
      <c r="J31" s="168" t="s">
        <v>30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60">
        <v>58</v>
      </c>
      <c r="I32" s="131">
        <v>20</v>
      </c>
      <c r="J32" s="168" t="s">
        <v>37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28</v>
      </c>
      <c r="I33" s="131">
        <v>15</v>
      </c>
      <c r="J33" s="168" t="s">
        <v>33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61">
        <v>15</v>
      </c>
      <c r="I34" s="131">
        <v>37</v>
      </c>
      <c r="J34" s="168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0">
        <v>5</v>
      </c>
      <c r="I35" s="131">
        <v>5</v>
      </c>
      <c r="J35" s="168" t="s">
        <v>24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2</v>
      </c>
      <c r="I36" s="131">
        <v>23</v>
      </c>
      <c r="J36" s="168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0</v>
      </c>
      <c r="I37" s="131">
        <v>6</v>
      </c>
      <c r="J37" s="168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6">
        <f>SUM(H4:H43)</f>
        <v>183947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4" t="s">
        <v>219</v>
      </c>
      <c r="I48" s="131"/>
      <c r="J48" s="415" t="s">
        <v>163</v>
      </c>
      <c r="K48" s="5"/>
      <c r="L48" s="391" t="s">
        <v>228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202</v>
      </c>
      <c r="I49" s="131"/>
      <c r="J49" s="247" t="s">
        <v>21</v>
      </c>
      <c r="K49" s="5"/>
      <c r="L49" s="149" t="s">
        <v>202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22425</v>
      </c>
      <c r="I50" s="131">
        <v>16</v>
      </c>
      <c r="J50" s="44" t="s">
        <v>3</v>
      </c>
      <c r="K50" s="197">
        <f>SUM(I50)</f>
        <v>16</v>
      </c>
      <c r="L50" s="350">
        <v>25571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5193</v>
      </c>
      <c r="I51" s="131">
        <v>26</v>
      </c>
      <c r="J51" s="44" t="s">
        <v>43</v>
      </c>
      <c r="K51" s="197">
        <f aca="true" t="shared" si="7" ref="K51:K59">SUM(I51)</f>
        <v>26</v>
      </c>
      <c r="L51" s="350">
        <v>4239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1586</v>
      </c>
      <c r="I52" s="131">
        <v>40</v>
      </c>
      <c r="J52" s="44" t="s">
        <v>2</v>
      </c>
      <c r="K52" s="197">
        <f t="shared" si="7"/>
        <v>40</v>
      </c>
      <c r="L52" s="350">
        <v>1630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219</v>
      </c>
      <c r="D53" s="85" t="s">
        <v>197</v>
      </c>
      <c r="E53" s="85" t="s">
        <v>75</v>
      </c>
      <c r="F53" s="85" t="s">
        <v>74</v>
      </c>
      <c r="G53" s="86" t="s">
        <v>76</v>
      </c>
      <c r="H53" s="61">
        <v>1317</v>
      </c>
      <c r="I53" s="131">
        <v>36</v>
      </c>
      <c r="J53" s="44" t="s">
        <v>5</v>
      </c>
      <c r="K53" s="197">
        <f t="shared" si="7"/>
        <v>36</v>
      </c>
      <c r="L53" s="350">
        <v>1506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22425</v>
      </c>
      <c r="D54" s="153">
        <f>SUM(L50)</f>
        <v>25571</v>
      </c>
      <c r="E54" s="75">
        <f aca="true" t="shared" si="8" ref="E54:E63">SUM(N67/M67*100)</f>
        <v>83.44186046511628</v>
      </c>
      <c r="F54" s="75">
        <f aca="true" t="shared" si="9" ref="F54:F61">SUM(C54/D54*100)</f>
        <v>87.69700050838841</v>
      </c>
      <c r="G54" s="88"/>
      <c r="H54" s="61">
        <v>1040</v>
      </c>
      <c r="I54" s="131">
        <v>33</v>
      </c>
      <c r="J54" s="44" t="s">
        <v>0</v>
      </c>
      <c r="K54" s="197">
        <f t="shared" si="7"/>
        <v>33</v>
      </c>
      <c r="L54" s="350">
        <v>1030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5193</v>
      </c>
      <c r="D55" s="153">
        <f aca="true" t="shared" si="11" ref="D55:D63">SUM(L51)</f>
        <v>4239</v>
      </c>
      <c r="E55" s="75">
        <f t="shared" si="8"/>
        <v>107.60464152507252</v>
      </c>
      <c r="F55" s="75">
        <f t="shared" si="9"/>
        <v>122.50530785562633</v>
      </c>
      <c r="G55" s="88"/>
      <c r="H55" s="61">
        <v>1025</v>
      </c>
      <c r="I55" s="131">
        <v>25</v>
      </c>
      <c r="J55" s="44" t="s">
        <v>42</v>
      </c>
      <c r="K55" s="197">
        <f t="shared" si="7"/>
        <v>25</v>
      </c>
      <c r="L55" s="350">
        <v>1391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2</v>
      </c>
      <c r="C56" s="60">
        <f t="shared" si="10"/>
        <v>1586</v>
      </c>
      <c r="D56" s="153">
        <f t="shared" si="11"/>
        <v>1630</v>
      </c>
      <c r="E56" s="75">
        <f t="shared" si="8"/>
        <v>88.2582081246522</v>
      </c>
      <c r="F56" s="75">
        <f t="shared" si="9"/>
        <v>97.30061349693251</v>
      </c>
      <c r="G56" s="88"/>
      <c r="H56" s="140">
        <v>810</v>
      </c>
      <c r="I56" s="131">
        <v>34</v>
      </c>
      <c r="J56" s="44" t="s">
        <v>1</v>
      </c>
      <c r="K56" s="197">
        <f t="shared" si="7"/>
        <v>34</v>
      </c>
      <c r="L56" s="350">
        <v>751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5</v>
      </c>
      <c r="C57" s="60">
        <f t="shared" si="10"/>
        <v>1317</v>
      </c>
      <c r="D57" s="153">
        <f t="shared" si="11"/>
        <v>1506</v>
      </c>
      <c r="E57" s="75">
        <f t="shared" si="8"/>
        <v>94.6800862688713</v>
      </c>
      <c r="F57" s="75">
        <f t="shared" si="9"/>
        <v>87.45019920318725</v>
      </c>
      <c r="G57" s="88"/>
      <c r="H57" s="61">
        <v>433</v>
      </c>
      <c r="I57" s="131">
        <v>38</v>
      </c>
      <c r="J57" s="44" t="s">
        <v>52</v>
      </c>
      <c r="K57" s="197">
        <f t="shared" si="7"/>
        <v>38</v>
      </c>
      <c r="L57" s="350">
        <v>1139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0</v>
      </c>
      <c r="C58" s="60">
        <f t="shared" si="10"/>
        <v>1040</v>
      </c>
      <c r="D58" s="153">
        <f t="shared" si="11"/>
        <v>1030</v>
      </c>
      <c r="E58" s="75">
        <f t="shared" si="8"/>
        <v>71.47766323024055</v>
      </c>
      <c r="F58" s="75">
        <f t="shared" si="9"/>
        <v>100.97087378640776</v>
      </c>
      <c r="G58" s="98"/>
      <c r="H58" s="61">
        <v>355</v>
      </c>
      <c r="I58" s="131">
        <v>24</v>
      </c>
      <c r="J58" s="44" t="s">
        <v>41</v>
      </c>
      <c r="K58" s="197">
        <f t="shared" si="7"/>
        <v>24</v>
      </c>
      <c r="L58" s="350">
        <v>412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42</v>
      </c>
      <c r="C59" s="60">
        <f t="shared" si="10"/>
        <v>1025</v>
      </c>
      <c r="D59" s="153">
        <f t="shared" si="11"/>
        <v>1391</v>
      </c>
      <c r="E59" s="75">
        <f t="shared" si="8"/>
        <v>125.30562347188263</v>
      </c>
      <c r="F59" s="75">
        <f t="shared" si="9"/>
        <v>73.68799424874192</v>
      </c>
      <c r="G59" s="88"/>
      <c r="H59" s="230">
        <v>274</v>
      </c>
      <c r="I59" s="229">
        <v>19</v>
      </c>
      <c r="J59" s="80" t="s">
        <v>36</v>
      </c>
      <c r="K59" s="376">
        <f t="shared" si="7"/>
        <v>19</v>
      </c>
      <c r="L59" s="351">
        <v>323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1</v>
      </c>
      <c r="C60" s="60">
        <f t="shared" si="10"/>
        <v>810</v>
      </c>
      <c r="D60" s="153">
        <f t="shared" si="11"/>
        <v>751</v>
      </c>
      <c r="E60" s="75">
        <f t="shared" si="8"/>
        <v>75.63025210084034</v>
      </c>
      <c r="F60" s="75">
        <f t="shared" si="9"/>
        <v>107.85619174434086</v>
      </c>
      <c r="G60" s="88"/>
      <c r="H60" s="61">
        <v>248</v>
      </c>
      <c r="I60" s="199">
        <v>31</v>
      </c>
      <c r="J60" s="79" t="s">
        <v>213</v>
      </c>
      <c r="K60" s="377" t="s">
        <v>9</v>
      </c>
      <c r="L60" s="378">
        <v>39248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52</v>
      </c>
      <c r="C61" s="60">
        <f t="shared" si="10"/>
        <v>433</v>
      </c>
      <c r="D61" s="153">
        <f t="shared" si="11"/>
        <v>1139</v>
      </c>
      <c r="E61" s="75">
        <f t="shared" si="8"/>
        <v>68.5126582278481</v>
      </c>
      <c r="F61" s="75">
        <f t="shared" si="9"/>
        <v>38.01580333625988</v>
      </c>
      <c r="G61" s="99"/>
      <c r="H61" s="140">
        <v>200</v>
      </c>
      <c r="I61" s="131">
        <v>14</v>
      </c>
      <c r="J61" s="44" t="s">
        <v>32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41</v>
      </c>
      <c r="C62" s="60">
        <f t="shared" si="10"/>
        <v>355</v>
      </c>
      <c r="D62" s="153">
        <f t="shared" si="11"/>
        <v>412</v>
      </c>
      <c r="E62" s="75">
        <f t="shared" si="8"/>
        <v>106.2874251497006</v>
      </c>
      <c r="F62" s="75">
        <f>SUM(C62/D62*100)</f>
        <v>86.16504854368931</v>
      </c>
      <c r="G62" s="98"/>
      <c r="H62" s="61">
        <v>172</v>
      </c>
      <c r="I62" s="131">
        <v>1</v>
      </c>
      <c r="J62" s="44" t="s">
        <v>4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36</v>
      </c>
      <c r="C63" s="60">
        <f t="shared" si="10"/>
        <v>274</v>
      </c>
      <c r="D63" s="153">
        <f t="shared" si="11"/>
        <v>323</v>
      </c>
      <c r="E63" s="83">
        <f t="shared" si="8"/>
        <v>108.300395256917</v>
      </c>
      <c r="F63" s="83">
        <f>SUM(C63/D63*100)</f>
        <v>84.82972136222911</v>
      </c>
      <c r="G63" s="101"/>
      <c r="H63" s="140">
        <v>126</v>
      </c>
      <c r="I63" s="131">
        <v>15</v>
      </c>
      <c r="J63" s="44" t="s">
        <v>33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35636</v>
      </c>
      <c r="D64" s="93">
        <f>SUM(L60)</f>
        <v>39248</v>
      </c>
      <c r="E64" s="96">
        <f>SUM(N77/M77*100)</f>
        <v>86.97222628984234</v>
      </c>
      <c r="F64" s="96">
        <f>SUM(C64/D64*100)</f>
        <v>90.79698328577253</v>
      </c>
      <c r="G64" s="97"/>
      <c r="H64" s="62">
        <v>123</v>
      </c>
      <c r="I64" s="131">
        <v>13</v>
      </c>
      <c r="J64" s="44" t="s">
        <v>7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116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108</v>
      </c>
      <c r="I66" s="131">
        <v>12</v>
      </c>
      <c r="J66" s="44" t="s">
        <v>31</v>
      </c>
      <c r="K66" s="1"/>
      <c r="L66" s="416" t="s">
        <v>163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0">
        <v>42</v>
      </c>
      <c r="I67" s="131">
        <v>9</v>
      </c>
      <c r="J67" s="44" t="s">
        <v>28</v>
      </c>
      <c r="K67" s="5">
        <f>SUM(I50)</f>
        <v>16</v>
      </c>
      <c r="L67" s="44" t="s">
        <v>3</v>
      </c>
      <c r="M67" s="372">
        <v>26875</v>
      </c>
      <c r="N67" s="141">
        <f>SUM(H50)</f>
        <v>22425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40</v>
      </c>
      <c r="I68" s="131">
        <v>4</v>
      </c>
      <c r="J68" s="44" t="s">
        <v>23</v>
      </c>
      <c r="K68" s="5">
        <f aca="true" t="shared" si="12" ref="K68:K76">SUM(I51)</f>
        <v>26</v>
      </c>
      <c r="L68" s="44" t="s">
        <v>43</v>
      </c>
      <c r="M68" s="373">
        <v>4826</v>
      </c>
      <c r="N68" s="141">
        <f aca="true" t="shared" si="13" ref="N68:N76">SUM(H51)</f>
        <v>5193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3</v>
      </c>
      <c r="I69" s="131">
        <v>23</v>
      </c>
      <c r="J69" s="44" t="s">
        <v>40</v>
      </c>
      <c r="K69" s="5">
        <f t="shared" si="12"/>
        <v>40</v>
      </c>
      <c r="L69" s="44" t="s">
        <v>2</v>
      </c>
      <c r="M69" s="373">
        <v>1797</v>
      </c>
      <c r="N69" s="141">
        <f t="shared" si="13"/>
        <v>1586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2</v>
      </c>
      <c r="J70" s="44" t="s">
        <v>6</v>
      </c>
      <c r="K70" s="5">
        <f t="shared" si="12"/>
        <v>36</v>
      </c>
      <c r="L70" s="44" t="s">
        <v>5</v>
      </c>
      <c r="M70" s="373">
        <v>1391</v>
      </c>
      <c r="N70" s="141">
        <f t="shared" si="13"/>
        <v>1317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3</v>
      </c>
      <c r="J71" s="44" t="s">
        <v>22</v>
      </c>
      <c r="K71" s="5">
        <f t="shared" si="12"/>
        <v>33</v>
      </c>
      <c r="L71" s="44" t="s">
        <v>0</v>
      </c>
      <c r="M71" s="373">
        <v>1455</v>
      </c>
      <c r="N71" s="141">
        <f t="shared" si="13"/>
        <v>1040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140">
        <v>0</v>
      </c>
      <c r="I72" s="131">
        <v>5</v>
      </c>
      <c r="J72" s="44" t="s">
        <v>24</v>
      </c>
      <c r="K72" s="5">
        <f t="shared" si="12"/>
        <v>25</v>
      </c>
      <c r="L72" s="44" t="s">
        <v>42</v>
      </c>
      <c r="M72" s="373">
        <v>818</v>
      </c>
      <c r="N72" s="141">
        <f t="shared" si="13"/>
        <v>1025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6</v>
      </c>
      <c r="J73" s="44" t="s">
        <v>25</v>
      </c>
      <c r="K73" s="5">
        <f t="shared" si="12"/>
        <v>34</v>
      </c>
      <c r="L73" s="44" t="s">
        <v>1</v>
      </c>
      <c r="M73" s="373">
        <v>1071</v>
      </c>
      <c r="N73" s="141">
        <f t="shared" si="13"/>
        <v>810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7</v>
      </c>
      <c r="J74" s="44" t="s">
        <v>26</v>
      </c>
      <c r="K74" s="5">
        <f t="shared" si="12"/>
        <v>38</v>
      </c>
      <c r="L74" s="44" t="s">
        <v>52</v>
      </c>
      <c r="M74" s="373">
        <v>632</v>
      </c>
      <c r="N74" s="141">
        <f t="shared" si="13"/>
        <v>433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40">
        <v>0</v>
      </c>
      <c r="I75" s="131">
        <v>8</v>
      </c>
      <c r="J75" s="44" t="s">
        <v>27</v>
      </c>
      <c r="K75" s="5">
        <f t="shared" si="12"/>
        <v>24</v>
      </c>
      <c r="L75" s="44" t="s">
        <v>41</v>
      </c>
      <c r="M75" s="373">
        <v>334</v>
      </c>
      <c r="N75" s="141">
        <f t="shared" si="13"/>
        <v>355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10</v>
      </c>
      <c r="J76" s="44" t="s">
        <v>29</v>
      </c>
      <c r="K76" s="18">
        <f t="shared" si="12"/>
        <v>19</v>
      </c>
      <c r="L76" s="80" t="s">
        <v>36</v>
      </c>
      <c r="M76" s="374">
        <v>253</v>
      </c>
      <c r="N76" s="360">
        <f t="shared" si="13"/>
        <v>274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11</v>
      </c>
      <c r="J77" s="44" t="s">
        <v>30</v>
      </c>
      <c r="K77" s="5"/>
      <c r="L77" s="186" t="s">
        <v>92</v>
      </c>
      <c r="M77" s="379">
        <v>40974</v>
      </c>
      <c r="N77" s="375">
        <f>SUM(H90)</f>
        <v>35636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1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21</v>
      </c>
      <c r="J80" s="44" t="s">
        <v>107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40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4">
        <f>SUM(H50:H89)</f>
        <v>35636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5" t="s">
        <v>204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9" t="s">
        <v>229</v>
      </c>
      <c r="I2" s="5"/>
      <c r="J2" s="404" t="s">
        <v>204</v>
      </c>
      <c r="K2" s="129"/>
      <c r="L2" s="391" t="s">
        <v>230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202</v>
      </c>
      <c r="I3" s="5"/>
      <c r="J3" s="247" t="s">
        <v>21</v>
      </c>
      <c r="K3" s="129"/>
      <c r="L3" s="149" t="s">
        <v>202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31711</v>
      </c>
      <c r="I4" s="131">
        <v>33</v>
      </c>
      <c r="J4" s="335" t="s">
        <v>0</v>
      </c>
      <c r="K4" s="198">
        <f>SUM(I4)</f>
        <v>33</v>
      </c>
      <c r="L4" s="350">
        <v>39188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13952</v>
      </c>
      <c r="I5" s="131">
        <v>34</v>
      </c>
      <c r="J5" s="335" t="s">
        <v>1</v>
      </c>
      <c r="K5" s="198">
        <f aca="true" t="shared" si="0" ref="K5:K13">SUM(I5)</f>
        <v>34</v>
      </c>
      <c r="L5" s="380">
        <v>13754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10998</v>
      </c>
      <c r="I6" s="131">
        <v>40</v>
      </c>
      <c r="J6" s="335" t="s">
        <v>2</v>
      </c>
      <c r="K6" s="198">
        <f t="shared" si="0"/>
        <v>40</v>
      </c>
      <c r="L6" s="380">
        <v>11156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6838</v>
      </c>
      <c r="I7" s="131">
        <v>13</v>
      </c>
      <c r="J7" s="335" t="s">
        <v>7</v>
      </c>
      <c r="K7" s="198">
        <f t="shared" si="0"/>
        <v>13</v>
      </c>
      <c r="L7" s="380">
        <v>6809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5417</v>
      </c>
      <c r="I8" s="131">
        <v>24</v>
      </c>
      <c r="J8" s="335" t="s">
        <v>41</v>
      </c>
      <c r="K8" s="198">
        <f t="shared" si="0"/>
        <v>24</v>
      </c>
      <c r="L8" s="380">
        <v>5442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3280</v>
      </c>
      <c r="I9" s="131">
        <v>25</v>
      </c>
      <c r="J9" s="335" t="s">
        <v>42</v>
      </c>
      <c r="K9" s="198">
        <f t="shared" si="0"/>
        <v>25</v>
      </c>
      <c r="L9" s="380">
        <v>6984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3041</v>
      </c>
      <c r="I10" s="131">
        <v>22</v>
      </c>
      <c r="J10" s="335" t="s">
        <v>39</v>
      </c>
      <c r="K10" s="198">
        <f t="shared" si="0"/>
        <v>22</v>
      </c>
      <c r="L10" s="380">
        <v>2149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2816</v>
      </c>
      <c r="I11" s="131">
        <v>20</v>
      </c>
      <c r="J11" s="335" t="s">
        <v>37</v>
      </c>
      <c r="K11" s="198">
        <f t="shared" si="0"/>
        <v>20</v>
      </c>
      <c r="L11" s="380">
        <v>25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2193</v>
      </c>
      <c r="I12" s="131">
        <v>26</v>
      </c>
      <c r="J12" s="335" t="s">
        <v>43</v>
      </c>
      <c r="K12" s="198">
        <f t="shared" si="0"/>
        <v>26</v>
      </c>
      <c r="L12" s="380">
        <v>1740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3">
        <v>1916</v>
      </c>
      <c r="I13" s="229">
        <v>9</v>
      </c>
      <c r="J13" s="340" t="s">
        <v>28</v>
      </c>
      <c r="K13" s="400">
        <f t="shared" si="0"/>
        <v>9</v>
      </c>
      <c r="L13" s="351">
        <v>1270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1876</v>
      </c>
      <c r="I14" s="199">
        <v>14</v>
      </c>
      <c r="J14" s="423" t="s">
        <v>32</v>
      </c>
      <c r="K14" s="129" t="s">
        <v>9</v>
      </c>
      <c r="L14" s="403">
        <v>97611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1612</v>
      </c>
      <c r="I15" s="131">
        <v>12</v>
      </c>
      <c r="J15" s="335" t="s">
        <v>31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1128</v>
      </c>
      <c r="I16" s="131">
        <v>31</v>
      </c>
      <c r="J16" s="335" t="s">
        <v>48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809</v>
      </c>
      <c r="I17" s="131">
        <v>17</v>
      </c>
      <c r="J17" s="335" t="s">
        <v>34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0">
        <v>730</v>
      </c>
      <c r="I18" s="131">
        <v>21</v>
      </c>
      <c r="J18" s="335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654</v>
      </c>
      <c r="I19" s="131">
        <v>36</v>
      </c>
      <c r="J19" s="335" t="s">
        <v>5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355</v>
      </c>
      <c r="I20" s="131">
        <v>39</v>
      </c>
      <c r="J20" s="335" t="s">
        <v>53</v>
      </c>
      <c r="K20" s="198">
        <f>SUM(I4)</f>
        <v>33</v>
      </c>
      <c r="L20" s="335" t="s">
        <v>0</v>
      </c>
      <c r="M20" s="345">
        <v>51513</v>
      </c>
      <c r="N20" s="141">
        <f>SUM(H4)</f>
        <v>31711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219</v>
      </c>
      <c r="D21" s="85" t="s">
        <v>197</v>
      </c>
      <c r="E21" s="85" t="s">
        <v>75</v>
      </c>
      <c r="F21" s="85" t="s">
        <v>74</v>
      </c>
      <c r="G21" s="86" t="s">
        <v>76</v>
      </c>
      <c r="H21" s="140">
        <v>314</v>
      </c>
      <c r="I21" s="131">
        <v>6</v>
      </c>
      <c r="J21" s="335" t="s">
        <v>25</v>
      </c>
      <c r="K21" s="198">
        <f aca="true" t="shared" si="1" ref="K21:K29">SUM(I5)</f>
        <v>34</v>
      </c>
      <c r="L21" s="335" t="s">
        <v>1</v>
      </c>
      <c r="M21" s="346">
        <v>18046</v>
      </c>
      <c r="N21" s="141">
        <f aca="true" t="shared" si="2" ref="N21:N29">SUM(H5)</f>
        <v>13952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5" t="s">
        <v>0</v>
      </c>
      <c r="C22" s="60">
        <f>SUM(H4)</f>
        <v>31711</v>
      </c>
      <c r="D22" s="153">
        <f>SUM(L4)</f>
        <v>39188</v>
      </c>
      <c r="E22" s="81">
        <f aca="true" t="shared" si="3" ref="E22:E31">SUM(N20/M20*100)</f>
        <v>61.55921806146022</v>
      </c>
      <c r="F22" s="75">
        <f aca="true" t="shared" si="4" ref="F22:F32">SUM(C22/D22*100)</f>
        <v>80.92017964683066</v>
      </c>
      <c r="G22" s="88"/>
      <c r="H22" s="140">
        <v>291</v>
      </c>
      <c r="I22" s="131">
        <v>38</v>
      </c>
      <c r="J22" s="335" t="s">
        <v>52</v>
      </c>
      <c r="K22" s="198">
        <f t="shared" si="1"/>
        <v>40</v>
      </c>
      <c r="L22" s="335" t="s">
        <v>2</v>
      </c>
      <c r="M22" s="346">
        <v>18974</v>
      </c>
      <c r="N22" s="141">
        <f t="shared" si="2"/>
        <v>10998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5" t="s">
        <v>1</v>
      </c>
      <c r="C23" s="60">
        <f aca="true" t="shared" si="5" ref="C23:C31">SUM(H5)</f>
        <v>13952</v>
      </c>
      <c r="D23" s="153">
        <f aca="true" t="shared" si="6" ref="D23:D31">SUM(L5)</f>
        <v>13754</v>
      </c>
      <c r="E23" s="81">
        <f t="shared" si="3"/>
        <v>77.3135320846725</v>
      </c>
      <c r="F23" s="75">
        <f t="shared" si="4"/>
        <v>101.4395812127381</v>
      </c>
      <c r="G23" s="88"/>
      <c r="H23" s="140">
        <v>215</v>
      </c>
      <c r="I23" s="131">
        <v>32</v>
      </c>
      <c r="J23" s="335" t="s">
        <v>49</v>
      </c>
      <c r="K23" s="198">
        <f t="shared" si="1"/>
        <v>13</v>
      </c>
      <c r="L23" s="335" t="s">
        <v>7</v>
      </c>
      <c r="M23" s="346">
        <v>5741</v>
      </c>
      <c r="N23" s="141">
        <f t="shared" si="2"/>
        <v>6838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5" t="s">
        <v>2</v>
      </c>
      <c r="C24" s="60">
        <f t="shared" si="5"/>
        <v>10998</v>
      </c>
      <c r="D24" s="153">
        <f t="shared" si="6"/>
        <v>11156</v>
      </c>
      <c r="E24" s="81">
        <f t="shared" si="3"/>
        <v>57.963529039738596</v>
      </c>
      <c r="F24" s="75">
        <f t="shared" si="4"/>
        <v>98.58372176407315</v>
      </c>
      <c r="G24" s="88"/>
      <c r="H24" s="140">
        <v>184</v>
      </c>
      <c r="I24" s="131">
        <v>11</v>
      </c>
      <c r="J24" s="335" t="s">
        <v>30</v>
      </c>
      <c r="K24" s="198">
        <f t="shared" si="1"/>
        <v>24</v>
      </c>
      <c r="L24" s="335" t="s">
        <v>41</v>
      </c>
      <c r="M24" s="346">
        <v>6034</v>
      </c>
      <c r="N24" s="141">
        <f t="shared" si="2"/>
        <v>5417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5" t="s">
        <v>7</v>
      </c>
      <c r="C25" s="60">
        <f t="shared" si="5"/>
        <v>6838</v>
      </c>
      <c r="D25" s="153">
        <f t="shared" si="6"/>
        <v>6809</v>
      </c>
      <c r="E25" s="81">
        <f t="shared" si="3"/>
        <v>119.10816930848284</v>
      </c>
      <c r="F25" s="75">
        <f t="shared" si="4"/>
        <v>100.42590688794245</v>
      </c>
      <c r="G25" s="88"/>
      <c r="H25" s="140">
        <v>115</v>
      </c>
      <c r="I25" s="131">
        <v>18</v>
      </c>
      <c r="J25" s="335" t="s">
        <v>35</v>
      </c>
      <c r="K25" s="198">
        <f t="shared" si="1"/>
        <v>25</v>
      </c>
      <c r="L25" s="335" t="s">
        <v>42</v>
      </c>
      <c r="M25" s="346">
        <v>4723</v>
      </c>
      <c r="N25" s="141">
        <f t="shared" si="2"/>
        <v>3280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5" t="s">
        <v>41</v>
      </c>
      <c r="C26" s="60">
        <f t="shared" si="5"/>
        <v>5417</v>
      </c>
      <c r="D26" s="153">
        <f t="shared" si="6"/>
        <v>5442</v>
      </c>
      <c r="E26" s="81">
        <f t="shared" si="3"/>
        <v>89.7746105402718</v>
      </c>
      <c r="F26" s="75">
        <f t="shared" si="4"/>
        <v>99.54061006982727</v>
      </c>
      <c r="G26" s="98"/>
      <c r="H26" s="140">
        <v>103</v>
      </c>
      <c r="I26" s="131">
        <v>29</v>
      </c>
      <c r="J26" s="335" t="s">
        <v>189</v>
      </c>
      <c r="K26" s="198">
        <f t="shared" si="1"/>
        <v>22</v>
      </c>
      <c r="L26" s="335" t="s">
        <v>39</v>
      </c>
      <c r="M26" s="346">
        <v>2601</v>
      </c>
      <c r="N26" s="141">
        <f t="shared" si="2"/>
        <v>3041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5" t="s">
        <v>42</v>
      </c>
      <c r="C27" s="60">
        <f t="shared" si="5"/>
        <v>3280</v>
      </c>
      <c r="D27" s="153">
        <f t="shared" si="6"/>
        <v>6984</v>
      </c>
      <c r="E27" s="81">
        <f t="shared" si="3"/>
        <v>69.44738513656574</v>
      </c>
      <c r="F27" s="75">
        <f t="shared" si="4"/>
        <v>46.96449026345933</v>
      </c>
      <c r="G27" s="102"/>
      <c r="H27" s="140">
        <v>70</v>
      </c>
      <c r="I27" s="131">
        <v>1</v>
      </c>
      <c r="J27" s="335" t="s">
        <v>4</v>
      </c>
      <c r="K27" s="198">
        <f t="shared" si="1"/>
        <v>20</v>
      </c>
      <c r="L27" s="335" t="s">
        <v>37</v>
      </c>
      <c r="M27" s="346">
        <v>1767</v>
      </c>
      <c r="N27" s="141">
        <f t="shared" si="2"/>
        <v>2816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5" t="s">
        <v>39</v>
      </c>
      <c r="C28" s="60">
        <f t="shared" si="5"/>
        <v>3041</v>
      </c>
      <c r="D28" s="153">
        <f t="shared" si="6"/>
        <v>2149</v>
      </c>
      <c r="E28" s="81">
        <f t="shared" si="3"/>
        <v>116.91657054978855</v>
      </c>
      <c r="F28" s="75">
        <f t="shared" si="4"/>
        <v>141.50767798976267</v>
      </c>
      <c r="G28" s="88"/>
      <c r="H28" s="140">
        <v>41</v>
      </c>
      <c r="I28" s="131">
        <v>15</v>
      </c>
      <c r="J28" s="335" t="s">
        <v>33</v>
      </c>
      <c r="K28" s="198">
        <f t="shared" si="1"/>
        <v>26</v>
      </c>
      <c r="L28" s="335" t="s">
        <v>43</v>
      </c>
      <c r="M28" s="346">
        <v>2154</v>
      </c>
      <c r="N28" s="141">
        <f t="shared" si="2"/>
        <v>2193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5" t="s">
        <v>37</v>
      </c>
      <c r="C29" s="60">
        <f t="shared" si="5"/>
        <v>2816</v>
      </c>
      <c r="D29" s="153">
        <f t="shared" si="6"/>
        <v>25</v>
      </c>
      <c r="E29" s="81">
        <f t="shared" si="3"/>
        <v>159.36615732880588</v>
      </c>
      <c r="F29" s="75">
        <f t="shared" si="4"/>
        <v>11264</v>
      </c>
      <c r="G29" s="99"/>
      <c r="H29" s="140">
        <v>27</v>
      </c>
      <c r="I29" s="131">
        <v>16</v>
      </c>
      <c r="J29" s="335" t="s">
        <v>3</v>
      </c>
      <c r="K29" s="400">
        <f t="shared" si="1"/>
        <v>9</v>
      </c>
      <c r="L29" s="340" t="s">
        <v>28</v>
      </c>
      <c r="M29" s="401">
        <v>1410</v>
      </c>
      <c r="N29" s="360">
        <f t="shared" si="2"/>
        <v>1916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87">
        <v>9</v>
      </c>
      <c r="B30" s="335" t="s">
        <v>43</v>
      </c>
      <c r="C30" s="60">
        <f t="shared" si="5"/>
        <v>2193</v>
      </c>
      <c r="D30" s="153">
        <f t="shared" si="6"/>
        <v>1740</v>
      </c>
      <c r="E30" s="81">
        <f t="shared" si="3"/>
        <v>101.81058495821726</v>
      </c>
      <c r="F30" s="75">
        <f t="shared" si="4"/>
        <v>126.03448275862068</v>
      </c>
      <c r="G30" s="98"/>
      <c r="H30" s="140">
        <v>1</v>
      </c>
      <c r="I30" s="131">
        <v>23</v>
      </c>
      <c r="J30" s="335" t="s">
        <v>40</v>
      </c>
      <c r="K30" s="186"/>
      <c r="L30" s="186" t="s">
        <v>92</v>
      </c>
      <c r="M30" s="402">
        <v>123405</v>
      </c>
      <c r="N30" s="427">
        <f>SUM(H44)</f>
        <v>90687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0" t="s">
        <v>28</v>
      </c>
      <c r="C31" s="60">
        <f t="shared" si="5"/>
        <v>1916</v>
      </c>
      <c r="D31" s="153">
        <f t="shared" si="6"/>
        <v>1270</v>
      </c>
      <c r="E31" s="82">
        <f t="shared" si="3"/>
        <v>135.88652482269504</v>
      </c>
      <c r="F31" s="89">
        <f t="shared" si="4"/>
        <v>150.86614173228347</v>
      </c>
      <c r="G31" s="101"/>
      <c r="H31" s="140">
        <v>0</v>
      </c>
      <c r="I31" s="131">
        <v>2</v>
      </c>
      <c r="J31" s="335" t="s">
        <v>6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90687</v>
      </c>
      <c r="D32" s="93">
        <f>SUM(L14)</f>
        <v>97611</v>
      </c>
      <c r="E32" s="94">
        <f>SUM(N30/M30*100)</f>
        <v>73.48729792147806</v>
      </c>
      <c r="F32" s="89">
        <f t="shared" si="4"/>
        <v>92.9065371730645</v>
      </c>
      <c r="G32" s="97"/>
      <c r="H32" s="141">
        <v>0</v>
      </c>
      <c r="I32" s="131">
        <v>3</v>
      </c>
      <c r="J32" s="335" t="s">
        <v>22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0</v>
      </c>
      <c r="I33" s="131">
        <v>4</v>
      </c>
      <c r="J33" s="335" t="s">
        <v>23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0">
        <v>0</v>
      </c>
      <c r="I34" s="131">
        <v>5</v>
      </c>
      <c r="J34" s="335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5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5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5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5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5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28</v>
      </c>
      <c r="J40" s="335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30</v>
      </c>
      <c r="J41" s="335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35</v>
      </c>
      <c r="J42" s="335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37</v>
      </c>
      <c r="J43" s="335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4">
        <f>SUM(H4:H43)</f>
        <v>90687</v>
      </c>
      <c r="I44" s="5"/>
      <c r="J44" s="334" t="s">
        <v>209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6" t="s">
        <v>219</v>
      </c>
      <c r="I48" s="5"/>
      <c r="J48" s="393" t="s">
        <v>207</v>
      </c>
      <c r="K48" s="129"/>
      <c r="L48" s="417" t="s">
        <v>198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202</v>
      </c>
      <c r="I49" s="5"/>
      <c r="J49" s="247" t="s">
        <v>21</v>
      </c>
      <c r="K49" s="154"/>
      <c r="L49" s="148" t="s">
        <v>202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41622</v>
      </c>
      <c r="I50" s="335">
        <v>16</v>
      </c>
      <c r="J50" s="334" t="s">
        <v>3</v>
      </c>
      <c r="K50" s="201">
        <f>SUM(I50)</f>
        <v>16</v>
      </c>
      <c r="L50" s="418">
        <v>28134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20566</v>
      </c>
      <c r="I51" s="335">
        <v>26</v>
      </c>
      <c r="J51" s="334" t="s">
        <v>43</v>
      </c>
      <c r="K51" s="201">
        <f aca="true" t="shared" si="7" ref="K51:K59">SUM(I51)</f>
        <v>26</v>
      </c>
      <c r="L51" s="419">
        <v>29368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18103</v>
      </c>
      <c r="I52" s="335">
        <v>36</v>
      </c>
      <c r="J52" s="334" t="s">
        <v>5</v>
      </c>
      <c r="K52" s="201">
        <f t="shared" si="7"/>
        <v>36</v>
      </c>
      <c r="L52" s="419">
        <v>13955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10496</v>
      </c>
      <c r="I53" s="335">
        <v>17</v>
      </c>
      <c r="J53" s="334" t="s">
        <v>34</v>
      </c>
      <c r="K53" s="201">
        <f t="shared" si="7"/>
        <v>17</v>
      </c>
      <c r="L53" s="419">
        <v>7405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219</v>
      </c>
      <c r="D54" s="85" t="s">
        <v>197</v>
      </c>
      <c r="E54" s="85" t="s">
        <v>75</v>
      </c>
      <c r="F54" s="85" t="s">
        <v>74</v>
      </c>
      <c r="G54" s="86" t="s">
        <v>76</v>
      </c>
      <c r="H54" s="140">
        <v>9171</v>
      </c>
      <c r="I54" s="335">
        <v>40</v>
      </c>
      <c r="J54" s="334" t="s">
        <v>2</v>
      </c>
      <c r="K54" s="201">
        <f t="shared" si="7"/>
        <v>40</v>
      </c>
      <c r="L54" s="419">
        <v>7244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4" t="s">
        <v>3</v>
      </c>
      <c r="C55" s="60">
        <f>SUM(H50)</f>
        <v>41622</v>
      </c>
      <c r="D55" s="9">
        <f>SUM(L50)</f>
        <v>28134</v>
      </c>
      <c r="E55" s="75">
        <f>SUM(N66/M66*100)</f>
        <v>118.86905611880623</v>
      </c>
      <c r="F55" s="75">
        <f aca="true" t="shared" si="8" ref="F55:F65">SUM(C55/D55*100)</f>
        <v>147.94199189592663</v>
      </c>
      <c r="G55" s="88"/>
      <c r="H55" s="140">
        <v>8567</v>
      </c>
      <c r="I55" s="334">
        <v>25</v>
      </c>
      <c r="J55" s="334" t="s">
        <v>42</v>
      </c>
      <c r="K55" s="201">
        <f t="shared" si="7"/>
        <v>25</v>
      </c>
      <c r="L55" s="419">
        <v>691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4" t="s">
        <v>43</v>
      </c>
      <c r="C56" s="60">
        <f aca="true" t="shared" si="9" ref="C56:C64">SUM(H51)</f>
        <v>20566</v>
      </c>
      <c r="D56" s="9">
        <f aca="true" t="shared" si="10" ref="D56:D64">SUM(L51)</f>
        <v>29368</v>
      </c>
      <c r="E56" s="75">
        <f aca="true" t="shared" si="11" ref="E56:E65">SUM(N67/M67*100)</f>
        <v>66.3933367768595</v>
      </c>
      <c r="F56" s="75">
        <f t="shared" si="8"/>
        <v>70.02860256061018</v>
      </c>
      <c r="G56" s="88"/>
      <c r="H56" s="140">
        <v>7794</v>
      </c>
      <c r="I56" s="335">
        <v>24</v>
      </c>
      <c r="J56" s="334" t="s">
        <v>41</v>
      </c>
      <c r="K56" s="201">
        <f t="shared" si="7"/>
        <v>24</v>
      </c>
      <c r="L56" s="419">
        <v>8707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4" t="s">
        <v>5</v>
      </c>
      <c r="C57" s="60">
        <f t="shared" si="9"/>
        <v>18103</v>
      </c>
      <c r="D57" s="9">
        <f t="shared" si="10"/>
        <v>13955</v>
      </c>
      <c r="E57" s="75">
        <f t="shared" si="11"/>
        <v>108.21975131516022</v>
      </c>
      <c r="F57" s="75">
        <f t="shared" si="8"/>
        <v>129.7241132210677</v>
      </c>
      <c r="G57" s="88"/>
      <c r="H57" s="140">
        <v>6935</v>
      </c>
      <c r="I57" s="335">
        <v>38</v>
      </c>
      <c r="J57" s="334" t="s">
        <v>52</v>
      </c>
      <c r="K57" s="201">
        <f t="shared" si="7"/>
        <v>38</v>
      </c>
      <c r="L57" s="419">
        <v>13206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4" t="s">
        <v>34</v>
      </c>
      <c r="C58" s="60">
        <f t="shared" si="9"/>
        <v>10496</v>
      </c>
      <c r="D58" s="9">
        <f t="shared" si="10"/>
        <v>7405</v>
      </c>
      <c r="E58" s="75">
        <f t="shared" si="11"/>
        <v>80.90649811146227</v>
      </c>
      <c r="F58" s="75">
        <f t="shared" si="8"/>
        <v>141.74206617150574</v>
      </c>
      <c r="G58" s="88"/>
      <c r="H58" s="238">
        <v>6737</v>
      </c>
      <c r="I58" s="430">
        <v>33</v>
      </c>
      <c r="J58" s="338" t="s">
        <v>0</v>
      </c>
      <c r="K58" s="201">
        <f t="shared" si="7"/>
        <v>33</v>
      </c>
      <c r="L58" s="419">
        <v>5764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4" t="s">
        <v>2</v>
      </c>
      <c r="C59" s="60">
        <f t="shared" si="9"/>
        <v>9171</v>
      </c>
      <c r="D59" s="9">
        <f t="shared" si="10"/>
        <v>7244</v>
      </c>
      <c r="E59" s="75">
        <f t="shared" si="11"/>
        <v>123.6984084165093</v>
      </c>
      <c r="F59" s="75">
        <f t="shared" si="8"/>
        <v>126.60132523467698</v>
      </c>
      <c r="G59" s="98"/>
      <c r="H59" s="230">
        <v>5172</v>
      </c>
      <c r="I59" s="340">
        <v>37</v>
      </c>
      <c r="J59" s="339" t="s">
        <v>51</v>
      </c>
      <c r="K59" s="201">
        <f t="shared" si="7"/>
        <v>37</v>
      </c>
      <c r="L59" s="420">
        <v>3817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4" t="s">
        <v>42</v>
      </c>
      <c r="C60" s="60">
        <f t="shared" si="9"/>
        <v>8567</v>
      </c>
      <c r="D60" s="9">
        <f t="shared" si="10"/>
        <v>691</v>
      </c>
      <c r="E60" s="75">
        <f t="shared" si="11"/>
        <v>549.1666666666666</v>
      </c>
      <c r="F60" s="75">
        <f t="shared" si="8"/>
        <v>1239.7973950795947</v>
      </c>
      <c r="G60" s="88"/>
      <c r="H60" s="140">
        <v>4699</v>
      </c>
      <c r="I60" s="423">
        <v>35</v>
      </c>
      <c r="J60" s="384" t="s">
        <v>50</v>
      </c>
      <c r="K60" s="129" t="s">
        <v>9</v>
      </c>
      <c r="L60" s="421">
        <v>132011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4" t="s">
        <v>41</v>
      </c>
      <c r="C61" s="60">
        <f t="shared" si="9"/>
        <v>7794</v>
      </c>
      <c r="D61" s="9">
        <f t="shared" si="10"/>
        <v>8707</v>
      </c>
      <c r="E61" s="75">
        <f t="shared" si="11"/>
        <v>93.89230213227322</v>
      </c>
      <c r="F61" s="75">
        <f t="shared" si="8"/>
        <v>89.5141839898932</v>
      </c>
      <c r="G61" s="88"/>
      <c r="H61" s="140">
        <v>3190</v>
      </c>
      <c r="I61" s="335">
        <v>30</v>
      </c>
      <c r="J61" s="334" t="s">
        <v>199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4" t="s">
        <v>52</v>
      </c>
      <c r="C62" s="60">
        <f t="shared" si="9"/>
        <v>6935</v>
      </c>
      <c r="D62" s="9">
        <f t="shared" si="10"/>
        <v>13206</v>
      </c>
      <c r="E62" s="75">
        <f t="shared" si="11"/>
        <v>80.51782189713225</v>
      </c>
      <c r="F62" s="75">
        <f t="shared" si="8"/>
        <v>52.51400878388611</v>
      </c>
      <c r="G62" s="99"/>
      <c r="H62" s="140">
        <v>1813</v>
      </c>
      <c r="I62" s="334">
        <v>15</v>
      </c>
      <c r="J62" s="334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8" t="s">
        <v>0</v>
      </c>
      <c r="C63" s="60">
        <f t="shared" si="9"/>
        <v>6737</v>
      </c>
      <c r="D63" s="9">
        <f t="shared" si="10"/>
        <v>5764</v>
      </c>
      <c r="E63" s="75">
        <f t="shared" si="11"/>
        <v>48.36671692153062</v>
      </c>
      <c r="F63" s="75">
        <f t="shared" si="8"/>
        <v>116.88063844552394</v>
      </c>
      <c r="G63" s="98"/>
      <c r="H63" s="140">
        <v>1709</v>
      </c>
      <c r="I63" s="335">
        <v>29</v>
      </c>
      <c r="J63" s="334" t="s">
        <v>189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9" t="s">
        <v>51</v>
      </c>
      <c r="C64" s="60">
        <f t="shared" si="9"/>
        <v>5172</v>
      </c>
      <c r="D64" s="9">
        <f t="shared" si="10"/>
        <v>3817</v>
      </c>
      <c r="E64" s="83">
        <f t="shared" si="11"/>
        <v>95.09100937672366</v>
      </c>
      <c r="F64" s="83">
        <f t="shared" si="8"/>
        <v>135.49908304951532</v>
      </c>
      <c r="G64" s="101"/>
      <c r="H64" s="200">
        <v>1352</v>
      </c>
      <c r="I64" s="335">
        <v>34</v>
      </c>
      <c r="J64" s="334" t="s">
        <v>1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152365</v>
      </c>
      <c r="D65" s="93">
        <f>SUM(L60)</f>
        <v>132011</v>
      </c>
      <c r="E65" s="96">
        <f t="shared" si="11"/>
        <v>95.61116723875024</v>
      </c>
      <c r="F65" s="96">
        <f t="shared" si="8"/>
        <v>115.41841210202179</v>
      </c>
      <c r="G65" s="97"/>
      <c r="H65" s="141">
        <v>980</v>
      </c>
      <c r="I65" s="335">
        <v>14</v>
      </c>
      <c r="J65" s="334" t="s">
        <v>32</v>
      </c>
      <c r="K65" s="1"/>
      <c r="L65" s="422" t="s">
        <v>207</v>
      </c>
      <c r="M65" s="242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840</v>
      </c>
      <c r="I66" s="334">
        <v>9</v>
      </c>
      <c r="J66" s="334" t="s">
        <v>28</v>
      </c>
      <c r="K66" s="192">
        <f>SUM(I50)</f>
        <v>16</v>
      </c>
      <c r="L66" s="334" t="s">
        <v>3</v>
      </c>
      <c r="M66" s="354">
        <v>35015</v>
      </c>
      <c r="N66" s="141">
        <f>SUM(H50)</f>
        <v>41622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634</v>
      </c>
      <c r="I67" s="334">
        <v>1</v>
      </c>
      <c r="J67" s="334" t="s">
        <v>4</v>
      </c>
      <c r="K67" s="192">
        <f aca="true" t="shared" si="12" ref="K67:K75">SUM(I51)</f>
        <v>26</v>
      </c>
      <c r="L67" s="334" t="s">
        <v>43</v>
      </c>
      <c r="M67" s="355">
        <v>30976</v>
      </c>
      <c r="N67" s="141">
        <f aca="true" t="shared" si="13" ref="N67:N75">SUM(H51)</f>
        <v>20566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445</v>
      </c>
      <c r="I68" s="334">
        <v>22</v>
      </c>
      <c r="J68" s="334" t="s">
        <v>39</v>
      </c>
      <c r="K68" s="192">
        <f t="shared" si="12"/>
        <v>36</v>
      </c>
      <c r="L68" s="334" t="s">
        <v>5</v>
      </c>
      <c r="M68" s="355">
        <v>16728</v>
      </c>
      <c r="N68" s="141">
        <f t="shared" si="13"/>
        <v>18103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357</v>
      </c>
      <c r="I69" s="334">
        <v>13</v>
      </c>
      <c r="J69" s="334" t="s">
        <v>7</v>
      </c>
      <c r="K69" s="192">
        <f t="shared" si="12"/>
        <v>17</v>
      </c>
      <c r="L69" s="334" t="s">
        <v>34</v>
      </c>
      <c r="M69" s="355">
        <v>12973</v>
      </c>
      <c r="N69" s="141">
        <f t="shared" si="13"/>
        <v>10496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282</v>
      </c>
      <c r="I70" s="334">
        <v>28</v>
      </c>
      <c r="J70" s="334" t="s">
        <v>45</v>
      </c>
      <c r="K70" s="192">
        <f t="shared" si="12"/>
        <v>40</v>
      </c>
      <c r="L70" s="334" t="s">
        <v>2</v>
      </c>
      <c r="M70" s="355">
        <v>7414</v>
      </c>
      <c r="N70" s="141">
        <f t="shared" si="13"/>
        <v>9171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227</v>
      </c>
      <c r="I71" s="334">
        <v>2</v>
      </c>
      <c r="J71" s="334" t="s">
        <v>6</v>
      </c>
      <c r="K71" s="192">
        <f t="shared" si="12"/>
        <v>25</v>
      </c>
      <c r="L71" s="334" t="s">
        <v>42</v>
      </c>
      <c r="M71" s="355">
        <v>1560</v>
      </c>
      <c r="N71" s="141">
        <f t="shared" si="13"/>
        <v>8567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226</v>
      </c>
      <c r="I72" s="334">
        <v>21</v>
      </c>
      <c r="J72" s="334" t="s">
        <v>38</v>
      </c>
      <c r="K72" s="192">
        <f t="shared" si="12"/>
        <v>24</v>
      </c>
      <c r="L72" s="334" t="s">
        <v>41</v>
      </c>
      <c r="M72" s="355">
        <v>8301</v>
      </c>
      <c r="N72" s="141">
        <f t="shared" si="13"/>
        <v>7794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216</v>
      </c>
      <c r="I73" s="334">
        <v>27</v>
      </c>
      <c r="J73" s="334" t="s">
        <v>44</v>
      </c>
      <c r="K73" s="192">
        <f t="shared" si="12"/>
        <v>38</v>
      </c>
      <c r="L73" s="334" t="s">
        <v>52</v>
      </c>
      <c r="M73" s="355">
        <v>8613</v>
      </c>
      <c r="N73" s="141">
        <f t="shared" si="13"/>
        <v>6935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107</v>
      </c>
      <c r="I74" s="334">
        <v>4</v>
      </c>
      <c r="J74" s="334" t="s">
        <v>23</v>
      </c>
      <c r="K74" s="192">
        <f t="shared" si="12"/>
        <v>33</v>
      </c>
      <c r="L74" s="338" t="s">
        <v>0</v>
      </c>
      <c r="M74" s="355">
        <v>13929</v>
      </c>
      <c r="N74" s="141">
        <f t="shared" si="13"/>
        <v>6737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79</v>
      </c>
      <c r="I75" s="334">
        <v>23</v>
      </c>
      <c r="J75" s="334" t="s">
        <v>40</v>
      </c>
      <c r="K75" s="192">
        <f t="shared" si="12"/>
        <v>37</v>
      </c>
      <c r="L75" s="339" t="s">
        <v>51</v>
      </c>
      <c r="M75" s="356">
        <v>5439</v>
      </c>
      <c r="N75" s="141">
        <f t="shared" si="13"/>
        <v>5172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0">
        <v>16</v>
      </c>
      <c r="I76" s="334">
        <v>5</v>
      </c>
      <c r="J76" s="334" t="s">
        <v>24</v>
      </c>
      <c r="K76" s="5"/>
      <c r="L76" s="5" t="s">
        <v>92</v>
      </c>
      <c r="M76" s="357">
        <v>159359</v>
      </c>
      <c r="N76" s="353">
        <f>SUM(H90)</f>
        <v>152365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16</v>
      </c>
      <c r="I77" s="334">
        <v>19</v>
      </c>
      <c r="J77" s="334" t="s">
        <v>36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10</v>
      </c>
      <c r="I78" s="334">
        <v>39</v>
      </c>
      <c r="J78" s="334" t="s">
        <v>53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2</v>
      </c>
      <c r="I79" s="334">
        <v>11</v>
      </c>
      <c r="J79" s="334" t="s">
        <v>30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0">
        <v>2</v>
      </c>
      <c r="I80" s="334">
        <v>20</v>
      </c>
      <c r="J80" s="334" t="s">
        <v>37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4">
        <v>3</v>
      </c>
      <c r="J81" s="334" t="s">
        <v>22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4">
        <v>6</v>
      </c>
      <c r="J82" s="334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4">
        <v>7</v>
      </c>
      <c r="J83" s="334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4">
        <v>8</v>
      </c>
      <c r="J84" s="334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4">
        <v>10</v>
      </c>
      <c r="J85" s="334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5">
        <v>12</v>
      </c>
      <c r="J86" s="335" t="s">
        <v>31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4">
        <v>18</v>
      </c>
      <c r="J87" s="334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4">
        <v>31</v>
      </c>
      <c r="J88" s="334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4">
        <v>32</v>
      </c>
      <c r="J89" s="334" t="s">
        <v>49</v>
      </c>
      <c r="K89" s="63"/>
      <c r="L89" s="33"/>
    </row>
    <row r="90" spans="8:12" ht="13.5" customHeight="1">
      <c r="H90" s="194">
        <f>SUM(H50:H89)</f>
        <v>152365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7" t="s">
        <v>231</v>
      </c>
      <c r="B1" s="457"/>
      <c r="C1" s="457"/>
      <c r="D1" s="457"/>
      <c r="E1" s="457"/>
      <c r="F1" s="457"/>
      <c r="G1" s="457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4" t="s">
        <v>219</v>
      </c>
      <c r="J2" s="244" t="s">
        <v>232</v>
      </c>
      <c r="K2" s="241" t="s">
        <v>197</v>
      </c>
      <c r="L2" s="241" t="s">
        <v>233</v>
      </c>
    </row>
    <row r="3" spans="9:12" ht="13.5">
      <c r="I3" s="44" t="s">
        <v>117</v>
      </c>
      <c r="J3" s="193">
        <v>254137</v>
      </c>
      <c r="K3" s="44" t="s">
        <v>117</v>
      </c>
      <c r="L3" s="205">
        <v>243329</v>
      </c>
    </row>
    <row r="4" spans="9:12" ht="13.5">
      <c r="I4" s="44" t="s">
        <v>174</v>
      </c>
      <c r="J4" s="193">
        <v>82225</v>
      </c>
      <c r="K4" s="44" t="s">
        <v>174</v>
      </c>
      <c r="L4" s="205">
        <v>84091</v>
      </c>
    </row>
    <row r="5" spans="9:12" ht="13.5">
      <c r="I5" s="44" t="s">
        <v>168</v>
      </c>
      <c r="J5" s="193">
        <v>80752</v>
      </c>
      <c r="K5" s="44" t="s">
        <v>168</v>
      </c>
      <c r="L5" s="205">
        <v>76229</v>
      </c>
    </row>
    <row r="6" spans="9:12" ht="13.5">
      <c r="I6" s="44" t="s">
        <v>120</v>
      </c>
      <c r="J6" s="193">
        <v>69063</v>
      </c>
      <c r="K6" s="44" t="s">
        <v>120</v>
      </c>
      <c r="L6" s="205">
        <v>62267</v>
      </c>
    </row>
    <row r="7" spans="9:12" ht="13.5">
      <c r="I7" s="44" t="s">
        <v>171</v>
      </c>
      <c r="J7" s="193">
        <v>65066</v>
      </c>
      <c r="K7" s="44" t="s">
        <v>171</v>
      </c>
      <c r="L7" s="205">
        <v>58923</v>
      </c>
    </row>
    <row r="8" spans="9:12" ht="13.5">
      <c r="I8" s="44" t="s">
        <v>170</v>
      </c>
      <c r="J8" s="193">
        <v>50880</v>
      </c>
      <c r="K8" s="44" t="s">
        <v>170</v>
      </c>
      <c r="L8" s="205">
        <v>58172</v>
      </c>
    </row>
    <row r="9" spans="9:12" ht="13.5">
      <c r="I9" s="44" t="s">
        <v>187</v>
      </c>
      <c r="J9" s="193">
        <v>50456</v>
      </c>
      <c r="K9" s="44" t="s">
        <v>187</v>
      </c>
      <c r="L9" s="205">
        <v>48264</v>
      </c>
    </row>
    <row r="10" spans="9:12" ht="13.5">
      <c r="I10" s="5" t="s">
        <v>179</v>
      </c>
      <c r="J10" s="193">
        <v>44893</v>
      </c>
      <c r="K10" s="5" t="s">
        <v>179</v>
      </c>
      <c r="L10" s="205">
        <v>33071</v>
      </c>
    </row>
    <row r="11" spans="9:12" ht="13.5">
      <c r="I11" s="114" t="s">
        <v>177</v>
      </c>
      <c r="J11" s="193">
        <v>44008</v>
      </c>
      <c r="K11" s="114" t="s">
        <v>177</v>
      </c>
      <c r="L11" s="205">
        <v>40519</v>
      </c>
    </row>
    <row r="12" spans="9:12" ht="14.25" thickBot="1">
      <c r="I12" s="114" t="s">
        <v>172</v>
      </c>
      <c r="J12" s="202">
        <v>40885</v>
      </c>
      <c r="K12" s="114" t="s">
        <v>172</v>
      </c>
      <c r="L12" s="206">
        <v>65409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8">
        <v>1105873</v>
      </c>
      <c r="K13" s="39" t="s">
        <v>19</v>
      </c>
      <c r="L13" s="210">
        <v>1087459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232</v>
      </c>
      <c r="K23" t="s">
        <v>232</v>
      </c>
      <c r="L23" s="24" t="s">
        <v>93</v>
      </c>
      <c r="M23" s="8"/>
    </row>
    <row r="24" spans="9:14" ht="13.5">
      <c r="I24" s="193">
        <f>SUM(J3)</f>
        <v>254137</v>
      </c>
      <c r="J24" s="44" t="s">
        <v>117</v>
      </c>
      <c r="K24" s="193">
        <f>SUM(I24)</f>
        <v>254137</v>
      </c>
      <c r="L24" s="232">
        <v>245982</v>
      </c>
      <c r="M24" s="155"/>
      <c r="N24" s="1"/>
    </row>
    <row r="25" spans="9:14" ht="13.5">
      <c r="I25" s="193">
        <f aca="true" t="shared" si="0" ref="I25:I33">SUM(J4)</f>
        <v>82225</v>
      </c>
      <c r="J25" s="44" t="s">
        <v>174</v>
      </c>
      <c r="K25" s="193">
        <f aca="true" t="shared" si="1" ref="K25:K33">SUM(I25)</f>
        <v>82225</v>
      </c>
      <c r="L25" s="232">
        <v>83706</v>
      </c>
      <c r="M25" s="214"/>
      <c r="N25" s="1"/>
    </row>
    <row r="26" spans="9:14" ht="13.5">
      <c r="I26" s="193">
        <f t="shared" si="0"/>
        <v>80752</v>
      </c>
      <c r="J26" s="44" t="s">
        <v>168</v>
      </c>
      <c r="K26" s="193">
        <f t="shared" si="1"/>
        <v>80752</v>
      </c>
      <c r="L26" s="232">
        <v>78009</v>
      </c>
      <c r="M26" s="155"/>
      <c r="N26" s="1"/>
    </row>
    <row r="27" spans="9:14" ht="13.5">
      <c r="I27" s="193">
        <f t="shared" si="0"/>
        <v>69063</v>
      </c>
      <c r="J27" s="44" t="s">
        <v>120</v>
      </c>
      <c r="K27" s="193">
        <f t="shared" si="1"/>
        <v>69063</v>
      </c>
      <c r="L27" s="232">
        <v>64095</v>
      </c>
      <c r="M27" s="155"/>
      <c r="N27" s="1"/>
    </row>
    <row r="28" spans="9:14" ht="13.5">
      <c r="I28" s="193">
        <f t="shared" si="0"/>
        <v>65066</v>
      </c>
      <c r="J28" s="44" t="s">
        <v>171</v>
      </c>
      <c r="K28" s="193">
        <f t="shared" si="1"/>
        <v>65066</v>
      </c>
      <c r="L28" s="232">
        <v>67759</v>
      </c>
      <c r="M28" s="155"/>
      <c r="N28" s="2"/>
    </row>
    <row r="29" spans="9:14" ht="13.5">
      <c r="I29" s="193">
        <f t="shared" si="0"/>
        <v>50880</v>
      </c>
      <c r="J29" s="44" t="s">
        <v>170</v>
      </c>
      <c r="K29" s="193">
        <f t="shared" si="1"/>
        <v>50880</v>
      </c>
      <c r="L29" s="232">
        <v>46055</v>
      </c>
      <c r="M29" s="155"/>
      <c r="N29" s="1"/>
    </row>
    <row r="30" spans="9:14" ht="13.5">
      <c r="I30" s="193">
        <f t="shared" si="0"/>
        <v>50456</v>
      </c>
      <c r="J30" s="44" t="s">
        <v>187</v>
      </c>
      <c r="K30" s="193">
        <f t="shared" si="1"/>
        <v>50456</v>
      </c>
      <c r="L30" s="232">
        <v>47200</v>
      </c>
      <c r="M30" s="155"/>
      <c r="N30" s="1"/>
    </row>
    <row r="31" spans="9:14" ht="13.5">
      <c r="I31" s="193">
        <f t="shared" si="0"/>
        <v>44893</v>
      </c>
      <c r="J31" s="5" t="s">
        <v>179</v>
      </c>
      <c r="K31" s="193">
        <f t="shared" si="1"/>
        <v>44893</v>
      </c>
      <c r="L31" s="232">
        <v>45337</v>
      </c>
      <c r="M31" s="155"/>
      <c r="N31" s="1"/>
    </row>
    <row r="32" spans="9:14" ht="13.5">
      <c r="I32" s="193">
        <f t="shared" si="0"/>
        <v>44008</v>
      </c>
      <c r="J32" s="114" t="s">
        <v>177</v>
      </c>
      <c r="K32" s="193">
        <f t="shared" si="1"/>
        <v>44008</v>
      </c>
      <c r="L32" s="233">
        <v>40147</v>
      </c>
      <c r="M32" s="155"/>
      <c r="N32" s="41"/>
    </row>
    <row r="33" spans="9:14" ht="13.5">
      <c r="I33" s="193">
        <f t="shared" si="0"/>
        <v>40885</v>
      </c>
      <c r="J33" s="114" t="s">
        <v>172</v>
      </c>
      <c r="K33" s="193">
        <f t="shared" si="1"/>
        <v>40885</v>
      </c>
      <c r="L33" s="232">
        <v>46996</v>
      </c>
      <c r="M33" s="155"/>
      <c r="N33" s="41"/>
    </row>
    <row r="34" spans="8:12" ht="14.25" thickBot="1">
      <c r="H34" s="8"/>
      <c r="I34" s="203">
        <f>SUM(J13-(I24+I25+I26+I27+I28+I29+I30+I31+I32+I33))</f>
        <v>323508</v>
      </c>
      <c r="J34" s="204" t="s">
        <v>101</v>
      </c>
      <c r="K34" s="203">
        <f>SUM(I34)</f>
        <v>323508</v>
      </c>
      <c r="L34" s="203" t="s">
        <v>119</v>
      </c>
    </row>
    <row r="35" spans="8:12" ht="15.75" thickBot="1" thickTop="1">
      <c r="H35" s="8"/>
      <c r="I35" s="179">
        <f>SUM(I24:I34)</f>
        <v>1105873</v>
      </c>
      <c r="J35" s="227" t="s">
        <v>9</v>
      </c>
      <c r="K35" s="207">
        <f>SUM(J13)</f>
        <v>1105873</v>
      </c>
      <c r="L35" s="231">
        <v>1088433</v>
      </c>
    </row>
    <row r="36" ht="14.25" thickTop="1"/>
    <row r="37" spans="9:11" ht="13.5">
      <c r="I37" s="43" t="s">
        <v>233</v>
      </c>
      <c r="J37" s="43"/>
      <c r="K37" s="43" t="s">
        <v>233</v>
      </c>
    </row>
    <row r="38" spans="9:11" ht="13.5">
      <c r="I38" s="205">
        <f>SUM(L3)</f>
        <v>243329</v>
      </c>
      <c r="J38" s="44" t="s">
        <v>117</v>
      </c>
      <c r="K38" s="205">
        <f>SUM(I38)</f>
        <v>243329</v>
      </c>
    </row>
    <row r="39" spans="9:11" ht="13.5">
      <c r="I39" s="205">
        <f aca="true" t="shared" si="2" ref="I39:I47">SUM(L4)</f>
        <v>84091</v>
      </c>
      <c r="J39" s="44" t="s">
        <v>174</v>
      </c>
      <c r="K39" s="205">
        <f aca="true" t="shared" si="3" ref="K39:K47">SUM(I39)</f>
        <v>84091</v>
      </c>
    </row>
    <row r="40" spans="9:11" ht="13.5">
      <c r="I40" s="205">
        <f t="shared" si="2"/>
        <v>76229</v>
      </c>
      <c r="J40" s="44" t="s">
        <v>168</v>
      </c>
      <c r="K40" s="205">
        <f t="shared" si="3"/>
        <v>76229</v>
      </c>
    </row>
    <row r="41" spans="9:11" ht="13.5">
      <c r="I41" s="205">
        <f t="shared" si="2"/>
        <v>62267</v>
      </c>
      <c r="J41" s="44" t="s">
        <v>120</v>
      </c>
      <c r="K41" s="205">
        <f t="shared" si="3"/>
        <v>62267</v>
      </c>
    </row>
    <row r="42" spans="9:11" ht="13.5">
      <c r="I42" s="205">
        <f t="shared" si="2"/>
        <v>58923</v>
      </c>
      <c r="J42" s="44" t="s">
        <v>171</v>
      </c>
      <c r="K42" s="205">
        <f t="shared" si="3"/>
        <v>58923</v>
      </c>
    </row>
    <row r="43" spans="9:11" ht="13.5">
      <c r="I43" s="205">
        <f>SUM(L8)</f>
        <v>58172</v>
      </c>
      <c r="J43" s="44" t="s">
        <v>170</v>
      </c>
      <c r="K43" s="205">
        <f t="shared" si="3"/>
        <v>58172</v>
      </c>
    </row>
    <row r="44" spans="9:11" ht="13.5">
      <c r="I44" s="205">
        <f t="shared" si="2"/>
        <v>48264</v>
      </c>
      <c r="J44" s="44" t="s">
        <v>187</v>
      </c>
      <c r="K44" s="205">
        <f t="shared" si="3"/>
        <v>48264</v>
      </c>
    </row>
    <row r="45" spans="9:11" ht="13.5">
      <c r="I45" s="205">
        <f>SUM(L10)</f>
        <v>33071</v>
      </c>
      <c r="J45" s="5" t="s">
        <v>179</v>
      </c>
      <c r="K45" s="205">
        <f t="shared" si="3"/>
        <v>33071</v>
      </c>
    </row>
    <row r="46" spans="9:13" ht="13.5">
      <c r="I46" s="205">
        <f t="shared" si="2"/>
        <v>40519</v>
      </c>
      <c r="J46" s="114" t="s">
        <v>177</v>
      </c>
      <c r="K46" s="205">
        <f t="shared" si="3"/>
        <v>40519</v>
      </c>
      <c r="M46" s="8"/>
    </row>
    <row r="47" spans="9:13" ht="14.25" thickBot="1">
      <c r="I47" s="205">
        <f t="shared" si="2"/>
        <v>65409</v>
      </c>
      <c r="J47" s="114" t="s">
        <v>172</v>
      </c>
      <c r="K47" s="205">
        <f t="shared" si="3"/>
        <v>65409</v>
      </c>
      <c r="M47" s="8"/>
    </row>
    <row r="48" spans="9:11" ht="15" thickBot="1" thickTop="1">
      <c r="I48" s="176">
        <f>SUM(L13-(I38+I39+I40+I41+I42+I43+I44+I45+I46+I47))</f>
        <v>317185</v>
      </c>
      <c r="J48" s="204" t="s">
        <v>101</v>
      </c>
      <c r="K48" s="177">
        <f>SUM(I48)</f>
        <v>317185</v>
      </c>
    </row>
    <row r="49" spans="9:12" ht="15" thickBot="1" thickTop="1">
      <c r="I49" s="431">
        <f>SUM(I38:I48)</f>
        <v>1087459</v>
      </c>
      <c r="J49" s="178"/>
      <c r="K49" s="209">
        <f>SUM(L13)</f>
        <v>1087459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219</v>
      </c>
      <c r="D51" s="85" t="s">
        <v>197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2">SUM(J3)</f>
        <v>254137</v>
      </c>
      <c r="D52" s="6">
        <f aca="true" t="shared" si="5" ref="D52:D61">SUM(I38)</f>
        <v>243329</v>
      </c>
      <c r="E52" s="45">
        <f aca="true" t="shared" si="6" ref="E52:E61">SUM(K24/L24*100)</f>
        <v>103.31528323210641</v>
      </c>
      <c r="F52" s="45">
        <f aca="true" t="shared" si="7" ref="F52:F62">SUM(C52/D52*100)</f>
        <v>104.441722934792</v>
      </c>
      <c r="G52" s="44"/>
      <c r="I52" s="8"/>
      <c r="K52" s="8"/>
    </row>
    <row r="53" spans="1:9" ht="13.5">
      <c r="A53" s="30">
        <v>2</v>
      </c>
      <c r="B53" s="44" t="s">
        <v>174</v>
      </c>
      <c r="C53" s="6">
        <f t="shared" si="4"/>
        <v>82225</v>
      </c>
      <c r="D53" s="6">
        <f t="shared" si="5"/>
        <v>84091</v>
      </c>
      <c r="E53" s="45">
        <f t="shared" si="6"/>
        <v>98.23071225479654</v>
      </c>
      <c r="F53" s="45">
        <f t="shared" si="7"/>
        <v>97.78097537191852</v>
      </c>
      <c r="G53" s="44"/>
      <c r="I53" s="8"/>
    </row>
    <row r="54" spans="1:9" ht="13.5">
      <c r="A54" s="30">
        <v>3</v>
      </c>
      <c r="B54" s="44" t="s">
        <v>168</v>
      </c>
      <c r="C54" s="6">
        <f t="shared" si="4"/>
        <v>80752</v>
      </c>
      <c r="D54" s="6">
        <f t="shared" si="5"/>
        <v>76229</v>
      </c>
      <c r="E54" s="45">
        <f t="shared" si="6"/>
        <v>103.51626094425002</v>
      </c>
      <c r="F54" s="45">
        <f t="shared" si="7"/>
        <v>105.93343740571173</v>
      </c>
      <c r="G54" s="44"/>
      <c r="I54" s="8"/>
    </row>
    <row r="55" spans="1:7" ht="13.5">
      <c r="A55" s="30">
        <v>4</v>
      </c>
      <c r="B55" s="44" t="s">
        <v>120</v>
      </c>
      <c r="C55" s="6">
        <f t="shared" si="4"/>
        <v>69063</v>
      </c>
      <c r="D55" s="6">
        <f t="shared" si="5"/>
        <v>62267</v>
      </c>
      <c r="E55" s="45">
        <f t="shared" si="6"/>
        <v>107.75099461736485</v>
      </c>
      <c r="F55" s="45">
        <f t="shared" si="7"/>
        <v>110.9142884674065</v>
      </c>
      <c r="G55" s="44"/>
    </row>
    <row r="56" spans="1:7" ht="13.5">
      <c r="A56" s="30">
        <v>5</v>
      </c>
      <c r="B56" s="44" t="s">
        <v>171</v>
      </c>
      <c r="C56" s="6">
        <f t="shared" si="4"/>
        <v>65066</v>
      </c>
      <c r="D56" s="6">
        <f t="shared" si="5"/>
        <v>58923</v>
      </c>
      <c r="E56" s="45">
        <f t="shared" si="6"/>
        <v>96.02562021281305</v>
      </c>
      <c r="F56" s="45">
        <f t="shared" si="7"/>
        <v>110.42547052933489</v>
      </c>
      <c r="G56" s="44"/>
    </row>
    <row r="57" spans="1:7" ht="13.5">
      <c r="A57" s="30">
        <v>6</v>
      </c>
      <c r="B57" s="44" t="s">
        <v>170</v>
      </c>
      <c r="C57" s="6">
        <f t="shared" si="4"/>
        <v>50880</v>
      </c>
      <c r="D57" s="6">
        <f t="shared" si="5"/>
        <v>58172</v>
      </c>
      <c r="E57" s="45">
        <f t="shared" si="6"/>
        <v>110.47660406036262</v>
      </c>
      <c r="F57" s="45">
        <f t="shared" si="7"/>
        <v>87.46475967819569</v>
      </c>
      <c r="G57" s="44"/>
    </row>
    <row r="58" spans="1:7" ht="13.5">
      <c r="A58" s="30">
        <v>7</v>
      </c>
      <c r="B58" s="44" t="s">
        <v>187</v>
      </c>
      <c r="C58" s="6">
        <f t="shared" si="4"/>
        <v>50456</v>
      </c>
      <c r="D58" s="6">
        <f t="shared" si="5"/>
        <v>48264</v>
      </c>
      <c r="E58" s="45">
        <f t="shared" si="6"/>
        <v>106.89830508474576</v>
      </c>
      <c r="F58" s="45">
        <f t="shared" si="7"/>
        <v>104.54168738604344</v>
      </c>
      <c r="G58" s="44"/>
    </row>
    <row r="59" spans="1:7" ht="13.5">
      <c r="A59" s="30">
        <v>8</v>
      </c>
      <c r="B59" s="5" t="s">
        <v>179</v>
      </c>
      <c r="C59" s="6">
        <f t="shared" si="4"/>
        <v>44893</v>
      </c>
      <c r="D59" s="6">
        <f t="shared" si="5"/>
        <v>33071</v>
      </c>
      <c r="E59" s="45">
        <f t="shared" si="6"/>
        <v>99.0206674460154</v>
      </c>
      <c r="F59" s="45">
        <f t="shared" si="7"/>
        <v>135.7473314988963</v>
      </c>
      <c r="G59" s="44"/>
    </row>
    <row r="60" spans="1:7" ht="13.5">
      <c r="A60" s="30">
        <v>9</v>
      </c>
      <c r="B60" s="114" t="s">
        <v>177</v>
      </c>
      <c r="C60" s="6">
        <f t="shared" si="4"/>
        <v>44008</v>
      </c>
      <c r="D60" s="6">
        <f t="shared" si="5"/>
        <v>40519</v>
      </c>
      <c r="E60" s="45">
        <f t="shared" si="6"/>
        <v>109.6171569482153</v>
      </c>
      <c r="F60" s="45">
        <f t="shared" si="7"/>
        <v>108.6107751918853</v>
      </c>
      <c r="G60" s="44"/>
    </row>
    <row r="61" spans="1:7" ht="14.25" thickBot="1">
      <c r="A61" s="119">
        <v>10</v>
      </c>
      <c r="B61" s="114" t="s">
        <v>172</v>
      </c>
      <c r="C61" s="123">
        <f t="shared" si="4"/>
        <v>40885</v>
      </c>
      <c r="D61" s="123">
        <f t="shared" si="5"/>
        <v>65409</v>
      </c>
      <c r="E61" s="113">
        <f t="shared" si="6"/>
        <v>86.99676568218571</v>
      </c>
      <c r="F61" s="113">
        <f t="shared" si="7"/>
        <v>62.50668868198566</v>
      </c>
      <c r="G61" s="114"/>
    </row>
    <row r="62" spans="1:7" ht="14.25" thickTop="1">
      <c r="A62" s="225"/>
      <c r="B62" s="186" t="s">
        <v>110</v>
      </c>
      <c r="C62" s="226">
        <f t="shared" si="4"/>
        <v>1105873</v>
      </c>
      <c r="D62" s="226">
        <f>SUM(L13)</f>
        <v>1087459</v>
      </c>
      <c r="E62" s="228">
        <f>SUM(C62/L35)*100</f>
        <v>101.6023034950245</v>
      </c>
      <c r="F62" s="228">
        <f t="shared" si="7"/>
        <v>101.69330521886342</v>
      </c>
      <c r="G62" s="240">
        <v>62.4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2008-03-04T06:57:27Z</cp:lastPrinted>
  <dcterms:created xsi:type="dcterms:W3CDTF">2004-08-12T01:21:30Z</dcterms:created>
  <dcterms:modified xsi:type="dcterms:W3CDTF">2008-03-06T08:13:56Z</dcterms:modified>
  <cp:category/>
  <cp:version/>
  <cp:contentType/>
  <cp:contentStatus/>
</cp:coreProperties>
</file>