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<sst xmlns="http://schemas.openxmlformats.org/spreadsheetml/2006/main" count="1216" uniqueCount="251">
  <si>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</si>
  <si>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</si>
  <si>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</si>
  <si>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</si>
  <si>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</si>
  <si>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</si>
  <si>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</si>
  <si>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</si>
  <si>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</si>
  <si>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</si>
  <si>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</si>
  <si>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</si>
  <si>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</si>
  <si>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</si>
  <si>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</si>
  <si>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</si>
  <si>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</si>
  <si>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</si>
  <si>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</si>
  <si>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</si>
  <si>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</si>
  <si>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</si>
  <si>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</si>
  <si>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</si>
  <si>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</si>
  <si>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</si>
  <si>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</si>
  <si>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</si>
  <si>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</si>
  <si>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</si>
  <si>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</si>
  <si>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</si>
  <si>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</si>
  <si>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</si>
  <si>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</si>
  <si>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</si>
  <si>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</si>
  <si>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</si>
  <si>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</si>
  <si>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</si>
  <si>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</si>
  <si>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</si>
  <si>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</si>
  <si>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</si>
  <si>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</si>
  <si>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</si>
  <si>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</si>
  <si>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</si>
  <si>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</si>
  <si>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</si>
  <si>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</si>
  <si>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</si>
  <si>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</si>
  <si>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</si>
  <si>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</si>
  <si>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</si>
  <si>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</si>
  <si>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</si>
  <si>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</si>
  <si>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</si>
  <si>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</si>
  <si>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</si>
  <si>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</si>
  <si>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</si>
  <si>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</si>
  <si>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</si>
  <si>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</si>
  <si>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</si>
  <si>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</si>
  <si>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</si>
  <si>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</si>
  <si>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</si>
  <si>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</si>
  <si>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</si>
  <si>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</si>
  <si>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</si>
  <si>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</si>
  <si>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</si>
  <si>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</si>
  <si>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</si>
  <si>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</si>
  <si>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</si>
  <si>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</si>
  <si>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</si>
  <si>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</si>
  <si>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</si>
  <si>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</si>
  <si>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</si>
  <si>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</si>
  <si>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</si>
  <si>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</si>
  <si>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</si>
  <si>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</si>
  <si>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</si>
  <si>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</si>
  <si>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</si>
  <si>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</si>
  <si>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</si>
  <si>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</si>
  <si>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</si>
  <si>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</si>
  <si>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</si>
  <si>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</si>
  <si>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</si>
  <si>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</si>
  <si>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</si>
  <si>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</si>
  <si>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</si>
  <si>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</si>
  <si>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</si>
  <si>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</si>
  <si>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</si>
  <si>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</si>
  <si>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</si>
  <si>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</si>
  <si>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</si>
  <si>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</si>
  <si>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</si>
  <si>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</si>
  <si>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</si>
  <si>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</si>
  <si>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</si>
  <si>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</si>
  <si>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</si>
  <si>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</si>
  <si>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</si>
  <si>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</si>
  <si>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</si>
  <si>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</si>
  <si>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</si>
  <si>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</si>
  <si>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</si>
  <si>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</si>
  <si>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</si>
  <si>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</si>
  <si>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</si>
  <si>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</si>
  <si>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</si>
  <si>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</si>
  <si>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</si>
  <si>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</si>
  <si>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</si>
  <si>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</si>
  <si>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</si>
  <si>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</si>
  <si>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</si>
  <si>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</si>
  <si>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</si>
  <si>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</si>
  <si>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</si>
  <si>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</si>
  <si>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</si>
  <si>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</si>
  <si>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</si>
  <si>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</si>
  <si>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</si>
  <si>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</si>
  <si>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</si>
  <si>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</si>
  <si>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</si>
  <si>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</si>
  <si>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</si>
  <si>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</si>
  <si>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</si>
  <si>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</si>
  <si>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</si>
  <si>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</si>
  <si>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</si>
  <si>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</si>
  <si>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</si>
  <si>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</si>
  <si>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</si>
  <si>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</si>
  <si>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</si>
  <si>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</si>
  <si>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</si>
  <si>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</si>
  <si>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</si>
  <si>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</si>
  <si>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</si>
  <si>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</si>
  <si>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</si>
  <si>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</si>
  <si>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</si>
  <si>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</si>
  <si>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</si>
  <si>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</si>
  <si>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</si>
  <si>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</si>
  <si>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</si>
  <si>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</si>
  <si>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</si>
  <si>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</si>
  <si>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</si>
  <si>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</si>
  <si>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</si>
  <si>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</si>
  <si>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</si>
  <si>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</si>
  <si>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</si>
  <si>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</si>
  <si>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</si>
  <si>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</si>
  <si>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</si>
  <si>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</si>
  <si>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</si>
  <si>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</si>
  <si>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</si>
  <si>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</si>
  <si>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</si>
  <si>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</si>
  <si>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</si>
  <si>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</si>
  <si>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</si>
  <si>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</si>
  <si>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</si>
  <si>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</si>
  <si>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</si>
  <si>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</si>
  <si>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</si>
  <si>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</si>
  <si>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t>平成１9年</t>
  </si>
  <si>
    <t>平成１8年</t>
  </si>
  <si>
    <t>平成１8年</t>
  </si>
  <si>
    <t>１９年</t>
  </si>
  <si>
    <t>１８年</t>
  </si>
  <si>
    <t>1９年</t>
  </si>
  <si>
    <t>1８年</t>
  </si>
  <si>
    <t>その他の織物</t>
  </si>
  <si>
    <t>25，436 ㎡</t>
  </si>
  <si>
    <t>その他の農産物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</si>
  <si>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</si>
  <si>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</si>
  <si>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</si>
  <si>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</si>
  <si>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</si>
  <si>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</si>
  <si>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</si>
  <si>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</si>
  <si>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平成１７年</t>
  </si>
  <si>
    <t>平成１7年</t>
  </si>
  <si>
    <t>平成１６年</t>
  </si>
  <si>
    <t>平成１７年</t>
  </si>
  <si>
    <t>（平成１9年10月分倉庫統計）</t>
  </si>
  <si>
    <t>平成19年10月</t>
  </si>
  <si>
    <t>4，019　㎡</t>
  </si>
  <si>
    <r>
      <t>101，567 m</t>
    </r>
    <r>
      <rPr>
        <sz val="8"/>
        <rFont val="ＭＳ Ｐゴシック"/>
        <family val="3"/>
      </rPr>
      <t>3</t>
    </r>
  </si>
  <si>
    <t>6，454 ㎡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</si>
  <si>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</si>
  <si>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　　　　　　　　　　　　平成１９年１０月末上位１０品目保管残高（県合計）　　　　　　　　　　静岡県倉庫協会</t>
  </si>
  <si>
    <t>その他の日用品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</si>
</sst>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16" xfId="16" applyFont="1" applyFill="1" applyBorder="1" applyAlignment="1">
      <alignment/>
    </xf>
    <xf numFmtId="38" fontId="0" fillId="0" borderId="35" xfId="16" applyFill="1" applyBorder="1" applyAlignment="1">
      <alignment/>
    </xf>
    <xf numFmtId="38" fontId="0" fillId="0" borderId="32" xfId="16" applyFill="1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23931139"/>
        <c:axId val="14053660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59374077"/>
        <c:axId val="64604646"/>
      </c:lineChart>
      <c:catAx>
        <c:axId val="5937407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04646"/>
        <c:crossesAt val="100"/>
        <c:auto val="1"/>
        <c:lblOffset val="100"/>
        <c:noMultiLvlLbl val="0"/>
      </c:catAx>
      <c:valAx>
        <c:axId val="64604646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74077"/>
        <c:crossesAt val="1"/>
        <c:crossBetween val="between"/>
        <c:dispUnits/>
        <c:majorUnit val="10"/>
        <c:minorUnit val="2"/>
      </c:valAx>
      <c:catAx>
        <c:axId val="23931139"/>
        <c:scaling>
          <c:orientation val="minMax"/>
        </c:scaling>
        <c:axPos val="b"/>
        <c:delete val="1"/>
        <c:majorTickMark val="in"/>
        <c:minorTickMark val="none"/>
        <c:tickLblPos val="nextTo"/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31139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東部支部平成１9年10月入庫高上位１０品目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98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2097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317459"/>
        <c:axId val="16748268"/>
      </c:barChart>
      <c:catAx>
        <c:axId val="931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17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75"/>
          <c:y val="0.1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清水支部平成１9年10月入庫高上位１０品目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2438"/>
        <c:crosses val="autoZero"/>
        <c:auto val="1"/>
        <c:lblOffset val="100"/>
        <c:noMultiLvlLbl val="0"/>
      </c:catAx>
      <c:valAx>
        <c:axId val="14432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16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75"/>
          <c:y val="0.278"/>
          <c:w val="0.09"/>
          <c:h val="0.0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83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4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"/>
          <c:y val="0.31075"/>
          <c:w val="0.086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西部支部平成１9年10月入庫高上位１０品目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/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/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1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14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13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平成１8年10月保管残高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平成１9年10月保管残高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東部支部平成１9年10月保管残高上位１０品目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2634767"/>
        <c:axId val="23712904"/>
      </c:barChart>
      <c:catAx>
        <c:axId val="263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富士支部平成１9年10月保管残高上位１０品目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2089545"/>
        <c:axId val="41697042"/>
      </c:bar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89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清水支部平成19年10月保管残高上位１０品目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39729059"/>
        <c:axId val="22017212"/>
      </c:bar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9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静岡支部平成１9年10月保管残高上位１０品目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937181"/>
        <c:axId val="38563718"/>
      </c:bar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7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5"/>
          <c:y val="0.256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駿遠支部平成19年10月保管残高上位１０品目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29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西部支部平成19年10月保管残高上位１０品目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1445361"/>
        <c:axId val="16137338"/>
      </c:bar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5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4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183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20068293"/>
        <c:axId val="46396910"/>
      </c:lineChart>
      <c:catAx>
        <c:axId val="2006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829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919007"/>
        <c:axId val="53336"/>
      </c:lineChart>
      <c:catAx>
        <c:axId val="1491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90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820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平成1９年１０月倉庫使用状況(1～3類）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44570903"/>
        <c:axId val="65593808"/>
      </c:bar3DChart>
      <c:catAx>
        <c:axId val="44570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93808"/>
        <c:crosses val="autoZero"/>
        <c:auto val="1"/>
        <c:lblOffset val="100"/>
        <c:noMultiLvlLbl val="0"/>
      </c:catAx>
      <c:valAx>
        <c:axId val="655938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70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437101"/>
        <c:axId val="25062998"/>
      </c:lineChart>
      <c:catAx>
        <c:axId val="624371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2998"/>
        <c:crosses val="autoZero"/>
        <c:auto val="1"/>
        <c:lblOffset val="100"/>
        <c:noMultiLvlLbl val="0"/>
      </c:catAx>
      <c:valAx>
        <c:axId val="2506299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371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24240391"/>
        <c:axId val="16836928"/>
      </c:lineChart>
      <c:catAx>
        <c:axId val="242403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403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17314625"/>
        <c:axId val="21613898"/>
      </c:lineChart>
      <c:catAx>
        <c:axId val="173146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46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0307355"/>
        <c:axId val="5895284"/>
      </c:lineChart>
      <c:catAx>
        <c:axId val="603073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73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53057557"/>
        <c:axId val="7755966"/>
      </c:lineChart>
      <c:catAx>
        <c:axId val="530575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755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48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547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31155779"/>
        <c:axId val="11966556"/>
      </c:lineChart>
      <c:catAx>
        <c:axId val="311557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577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40590141"/>
        <c:axId val="29766950"/>
      </c:lineChart>
      <c:catAx>
        <c:axId val="405901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014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575959"/>
        <c:axId val="62312720"/>
      </c:lineChart>
      <c:catAx>
        <c:axId val="665759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59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53473361"/>
        <c:axId val="11498202"/>
      </c:lineChart>
      <c:catAx>
        <c:axId val="5347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733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23943569"/>
        <c:axId val="14165530"/>
      </c:lineChart>
      <c:catAx>
        <c:axId val="239435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65530"/>
        <c:crosses val="autoZero"/>
        <c:auto val="1"/>
        <c:lblOffset val="100"/>
        <c:noMultiLvlLbl val="0"/>
      </c:catAx>
      <c:valAx>
        <c:axId val="14165530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356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60380907"/>
        <c:axId val="6557252"/>
      </c:lineChart>
      <c:catAx>
        <c:axId val="603809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252"/>
        <c:crosses val="autoZero"/>
        <c:auto val="1"/>
        <c:lblOffset val="100"/>
        <c:noMultiLvlLbl val="0"/>
      </c:catAx>
      <c:valAx>
        <c:axId val="655725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809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52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36374955"/>
        <c:axId val="58939140"/>
      </c:lineChart>
      <c:catAx>
        <c:axId val="3637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39140"/>
        <c:crosses val="autoZero"/>
        <c:auto val="1"/>
        <c:lblOffset val="100"/>
        <c:noMultiLvlLbl val="0"/>
      </c:catAx>
      <c:valAx>
        <c:axId val="58939140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749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690213"/>
        <c:axId val="9341006"/>
      </c:lineChart>
      <c:catAx>
        <c:axId val="6069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02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60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5"/>
          <c:y val="0.122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平成19年10月入庫高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平成18年10月入庫高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833,316トン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775,482トン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0.79275</cdr:x>
      <cdr:y>0</cdr:y>
    </cdr:from>
    <cdr:to>
      <cdr:x>0.9415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0.37925</cdr:x>
      <cdr:y>1</cdr:y>
    </cdr:from>
    <cdr:to>
      <cdr:x>0.40475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3400425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0.006</cdr:y>
    </cdr:from>
    <cdr:to>
      <cdr:x>0.94775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</cdr:x>
      <cdr:y>0.00875</cdr:y>
    </cdr:from>
    <cdr:to>
      <cdr:x>0.95425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578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0.12375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0.42975</cdr:x>
      <cdr:y>0.234</cdr:y>
    </cdr:from>
    <cdr:to>
      <cdr:x>0.68025</cdr:x>
      <cdr:y>0.32925</cdr:y>
    </cdr:to>
    <cdr:sp>
      <cdr:nvSpPr>
        <cdr:cNvPr id="3" name="TextBox 4"/>
        <cdr:cNvSpPr txBox="1">
          <a:spLocks noChangeArrowheads="1"/>
        </cdr:cNvSpPr>
      </cdr:nvSpPr>
      <cdr:spPr>
        <a:xfrm>
          <a:off x="4162425" y="1343025"/>
          <a:ext cx="24288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 ・㎡　（12月末）</a:t>
          </a:r>
        </a:p>
      </cdr:txBody>
    </cdr:sp>
  </cdr:relSizeAnchor>
  <cdr:relSizeAnchor xmlns:cdr="http://schemas.openxmlformats.org/drawingml/2006/chartDrawing">
    <cdr:from>
      <cdr:x>0.5415</cdr:x>
      <cdr:y>0.75975</cdr:y>
    </cdr:from>
    <cdr:to>
      <cdr:x>0.84125</cdr:x>
      <cdr:y>0.8125</cdr:y>
    </cdr:to>
    <cdr:sp>
      <cdr:nvSpPr>
        <cdr:cNvPr id="4" name="TextBox 5"/>
        <cdr:cNvSpPr txBox="1">
          <a:spLocks noChangeArrowheads="1"/>
        </cdr:cNvSpPr>
      </cdr:nvSpPr>
      <cdr:spPr>
        <a:xfrm>
          <a:off x="5248275" y="4371975"/>
          <a:ext cx="2905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トン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0.12325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0.8295</cdr:x>
      <cdr:y>0</cdr:y>
    </cdr:from>
    <cdr:to>
      <cdr:x>0.9795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1，103，018トン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1，095，834トン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</cdr:y>
    </cdr:from>
    <cdr:to>
      <cdr:x>0.90225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3530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0.021</cdr:y>
    </cdr:from>
    <cdr:to>
      <cdr:x>0.97425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0.6905</cdr:y>
    </cdr:from>
    <cdr:to>
      <cdr:x>1</cdr:x>
      <cdr:y>0.75525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9240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0.93275</cdr:x>
      <cdr:y>0.59275</cdr:y>
    </cdr:from>
    <cdr:to>
      <cdr:x>1</cdr:x>
      <cdr:y>0.6575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6478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0.82075</cdr:x>
      <cdr:y>0.55175</cdr:y>
    </cdr:from>
    <cdr:to>
      <cdr:x>0.89175</cdr:x>
      <cdr:y>0.6165</cdr:y>
    </cdr:to>
    <cdr:sp>
      <cdr:nvSpPr>
        <cdr:cNvPr id="3" name="TextBox 3"/>
        <cdr:cNvSpPr txBox="1">
          <a:spLocks noChangeArrowheads="1"/>
        </cdr:cNvSpPr>
      </cdr:nvSpPr>
      <cdr:spPr>
        <a:xfrm>
          <a:off x="6172200" y="1533525"/>
          <a:ext cx="533400" cy="180975"/>
        </a:xfrm>
        <a:prstGeom prst="rect">
          <a:avLst/>
        </a:prstGeom>
        <a:solidFill>
          <a:srgbClr val="CC99FF">
            <a:alpha val="55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0.928</cdr:x>
      <cdr:y>0.461</cdr:y>
    </cdr:from>
    <cdr:to>
      <cdr:x>0.999</cdr:x>
      <cdr:y>0.52575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81825" y="12858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平成１5年</a:t>
          </a:r>
        </a:p>
      </cdr:txBody>
    </cdr:sp>
  </cdr:relSizeAnchor>
  <cdr:relSizeAnchor xmlns:cdr="http://schemas.openxmlformats.org/drawingml/2006/chartDrawing">
    <cdr:from>
      <cdr:x>0.82075</cdr:x>
      <cdr:y>0.025</cdr:y>
    </cdr:from>
    <cdr:to>
      <cdr:x>0.965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17220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0.93275</cdr:x>
      <cdr:y>0.785</cdr:y>
    </cdr:from>
    <cdr:to>
      <cdr:x>1</cdr:x>
      <cdr:y>0.84975</cdr:y>
    </cdr:to>
    <cdr:sp>
      <cdr:nvSpPr>
        <cdr:cNvPr id="6" name="TextBox 6"/>
        <cdr:cNvSpPr txBox="1">
          <a:spLocks noChangeArrowheads="1"/>
        </cdr:cNvSpPr>
      </cdr:nvSpPr>
      <cdr:spPr>
        <a:xfrm>
          <a:off x="7010400" y="21907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0.008</cdr:y>
    </cdr:from>
    <cdr:to>
      <cdr:x>0.999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19050"/>
          <a:ext cx="1219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0.8375</cdr:x>
      <cdr:y>0.51325</cdr:y>
    </cdr:from>
    <cdr:to>
      <cdr:x>0.922</cdr:x>
      <cdr:y>0.615</cdr:y>
    </cdr:to>
    <cdr:sp>
      <cdr:nvSpPr>
        <cdr:cNvPr id="2" name="TextBox 2"/>
        <cdr:cNvSpPr txBox="1">
          <a:spLocks noChangeArrowheads="1"/>
        </cdr:cNvSpPr>
      </cdr:nvSpPr>
      <cdr:spPr>
        <a:xfrm>
          <a:off x="6296025" y="1266825"/>
          <a:ext cx="6381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0.92575</cdr:x>
      <cdr:y>0.556</cdr:y>
    </cdr:from>
    <cdr:to>
      <cdr:x>1</cdr:x>
      <cdr:y>0.63675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1381125"/>
          <a:ext cx="561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0.91825</cdr:x>
      <cdr:y>0.615</cdr:y>
    </cdr:from>
    <cdr:to>
      <cdr:x>1</cdr:x>
      <cdr:y>0.70675</cdr:y>
    </cdr:to>
    <cdr:sp>
      <cdr:nvSpPr>
        <cdr:cNvPr id="4" name="TextBox 4"/>
        <cdr:cNvSpPr txBox="1">
          <a:spLocks noChangeArrowheads="1"/>
        </cdr:cNvSpPr>
      </cdr:nvSpPr>
      <cdr:spPr>
        <a:xfrm>
          <a:off x="6905625" y="1524000"/>
          <a:ext cx="619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0.909</cdr:x>
      <cdr:y>0.6835</cdr:y>
    </cdr:from>
    <cdr:to>
      <cdr:x>1</cdr:x>
      <cdr:y>0.77525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838950" y="1695450"/>
          <a:ext cx="685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0.922</cdr:x>
      <cdr:y>0.773</cdr:y>
    </cdr:from>
    <cdr:to>
      <cdr:x>0.99975</cdr:x>
      <cdr:y>0.83125</cdr:y>
    </cdr:to>
    <cdr:sp>
      <cdr:nvSpPr>
        <cdr:cNvPr id="6" name="TextBox 6"/>
        <cdr:cNvSpPr txBox="1">
          <a:spLocks noChangeArrowheads="1"/>
        </cdr:cNvSpPr>
      </cdr:nvSpPr>
      <cdr:spPr>
        <a:xfrm>
          <a:off x="6934200" y="1914525"/>
          <a:ext cx="581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</cdr:y>
    </cdr:from>
    <cdr:to>
      <cdr:x>0.99775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6315075" y="0"/>
          <a:ext cx="1209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0.85425</cdr:x>
      <cdr:y>0.425</cdr:y>
    </cdr:from>
    <cdr:to>
      <cdr:x>0.946</cdr:x>
      <cdr:y>0.504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1209675"/>
          <a:ext cx="69532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0.9345</cdr:x>
      <cdr:y>0.344</cdr:y>
    </cdr:from>
    <cdr:to>
      <cdr:x>1</cdr:x>
      <cdr:y>0.424</cdr:y>
    </cdr:to>
    <cdr:sp>
      <cdr:nvSpPr>
        <cdr:cNvPr id="3" name="TextBox 3"/>
        <cdr:cNvSpPr txBox="1">
          <a:spLocks noChangeArrowheads="1"/>
        </cdr:cNvSpPr>
      </cdr:nvSpPr>
      <cdr:spPr>
        <a:xfrm>
          <a:off x="7048500" y="971550"/>
          <a:ext cx="495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0.9545</cdr:x>
      <cdr:y>0.5335</cdr:y>
    </cdr:from>
    <cdr:to>
      <cdr:x>1</cdr:x>
      <cdr:y>0.6265</cdr:y>
    </cdr:to>
    <cdr:sp>
      <cdr:nvSpPr>
        <cdr:cNvPr id="4" name="TextBox 4"/>
        <cdr:cNvSpPr txBox="1">
          <a:spLocks noChangeArrowheads="1"/>
        </cdr:cNvSpPr>
      </cdr:nvSpPr>
      <cdr:spPr>
        <a:xfrm>
          <a:off x="7191375" y="1514475"/>
          <a:ext cx="3429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0.9175</cdr:x>
      <cdr:y>0.6265</cdr:y>
    </cdr:from>
    <cdr:to>
      <cdr:x>1</cdr:x>
      <cdr:y>0.71425</cdr:y>
    </cdr:to>
    <cdr:sp>
      <cdr:nvSpPr>
        <cdr:cNvPr id="5" name="TextBox 5"/>
        <cdr:cNvSpPr txBox="1">
          <a:spLocks noChangeArrowheads="1"/>
        </cdr:cNvSpPr>
      </cdr:nvSpPr>
      <cdr:spPr>
        <a:xfrm>
          <a:off x="6915150" y="1781175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0.9175</cdr:x>
      <cdr:y>0.71425</cdr:y>
    </cdr:from>
    <cdr:to>
      <cdr:x>1</cdr:x>
      <cdr:y>0.7935</cdr:y>
    </cdr:to>
    <cdr:sp>
      <cdr:nvSpPr>
        <cdr:cNvPr id="6" name="TextBox 6"/>
        <cdr:cNvSpPr txBox="1">
          <a:spLocks noChangeArrowheads="1"/>
        </cdr:cNvSpPr>
      </cdr:nvSpPr>
      <cdr:spPr>
        <a:xfrm>
          <a:off x="6915150" y="2028825"/>
          <a:ext cx="619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0.64475</cdr:y>
    </cdr:from>
    <cdr:to>
      <cdr:x>0.984</cdr:x>
      <cdr:y>0.70775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677025" y="1847850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0.8965</cdr:x>
      <cdr:y>0.7</cdr:y>
    </cdr:from>
    <cdr:to>
      <cdr:x>0.9915</cdr:x>
      <cdr:y>0.763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009775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0.8105</cdr:x>
      <cdr:y>0.52525</cdr:y>
    </cdr:from>
    <cdr:to>
      <cdr:x>0.89675</cdr:x>
      <cdr:y>0.58475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086475" y="1504950"/>
          <a:ext cx="647700" cy="1714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
</a:t>
          </a:r>
        </a:p>
      </cdr:txBody>
    </cdr:sp>
  </cdr:relSizeAnchor>
  <cdr:relSizeAnchor xmlns:cdr="http://schemas.openxmlformats.org/drawingml/2006/chartDrawing">
    <cdr:from>
      <cdr:x>0.88325</cdr:x>
      <cdr:y>0.58375</cdr:y>
    </cdr:from>
    <cdr:to>
      <cdr:x>0.99975</cdr:x>
      <cdr:y>0.64325</cdr:y>
    </cdr:to>
    <cdr:sp>
      <cdr:nvSpPr>
        <cdr:cNvPr id="5" name="TextBox 5"/>
        <cdr:cNvSpPr txBox="1">
          <a:spLocks noChangeArrowheads="1"/>
        </cdr:cNvSpPr>
      </cdr:nvSpPr>
      <cdr:spPr>
        <a:xfrm>
          <a:off x="6629400" y="1676400"/>
          <a:ext cx="876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0.8475</cdr:x>
      <cdr:y>0</cdr:y>
    </cdr:from>
    <cdr:to>
      <cdr:x>1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0"/>
          <a:ext cx="11906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0.8965</cdr:x>
      <cdr:y>0.51225</cdr:y>
    </cdr:from>
    <cdr:to>
      <cdr:x>0.9915</cdr:x>
      <cdr:y>0.57525</cdr:y>
    </cdr:to>
    <cdr:sp>
      <cdr:nvSpPr>
        <cdr:cNvPr id="7" name="TextBox 7"/>
        <cdr:cNvSpPr txBox="1">
          <a:spLocks noChangeArrowheads="1"/>
        </cdr:cNvSpPr>
      </cdr:nvSpPr>
      <cdr:spPr>
        <a:xfrm>
          <a:off x="6734175" y="1466850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0.8775</cdr:y>
    </cdr:from>
    <cdr:to>
      <cdr:x>1</cdr:x>
      <cdr:y>0.9455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324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38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0.83525</cdr:x>
      <cdr:y>0.59125</cdr:y>
    </cdr:from>
    <cdr:to>
      <cdr:x>0.9085</cdr:x>
      <cdr:y>0.65925</cdr:y>
    </cdr:to>
    <cdr:sp>
      <cdr:nvSpPr>
        <cdr:cNvPr id="4" name="TextBox 4"/>
        <cdr:cNvSpPr txBox="1">
          <a:spLocks noChangeArrowheads="1"/>
        </cdr:cNvSpPr>
      </cdr:nvSpPr>
      <cdr:spPr>
        <a:xfrm>
          <a:off x="6286500" y="1562100"/>
          <a:ext cx="5524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0.83625</cdr:x>
      <cdr:y>0</cdr:y>
    </cdr:from>
    <cdr:to>
      <cdr:x>0.98025</cdr:x>
      <cdr:y>0.0825</cdr:y>
    </cdr:to>
    <cdr:sp>
      <cdr:nvSpPr>
        <cdr:cNvPr id="5" name="TextBox 5"/>
        <cdr:cNvSpPr txBox="1">
          <a:spLocks noChangeArrowheads="1"/>
        </cdr:cNvSpPr>
      </cdr:nvSpPr>
      <cdr:spPr>
        <a:xfrm>
          <a:off x="62960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0.97925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6003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0.756</cdr:y>
    </cdr:from>
    <cdr:to>
      <cdr:x>1</cdr:x>
      <cdr:y>0.88075</cdr:y>
    </cdr:to>
    <cdr:sp>
      <cdr:nvSpPr>
        <cdr:cNvPr id="7" name="TextBox 7"/>
        <cdr:cNvSpPr txBox="1">
          <a:spLocks noChangeArrowheads="1"/>
        </cdr:cNvSpPr>
      </cdr:nvSpPr>
      <cdr:spPr>
        <a:xfrm>
          <a:off x="7534275" y="2000250"/>
          <a:ext cx="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0.8955</cdr:x>
      <cdr:y>0.48875</cdr:y>
    </cdr:from>
    <cdr:to>
      <cdr:x>0.99725</cdr:x>
      <cdr:y>0.60725</cdr:y>
    </cdr:to>
    <cdr:sp>
      <cdr:nvSpPr>
        <cdr:cNvPr id="8" name="TextBox 8"/>
        <cdr:cNvSpPr txBox="1">
          <a:spLocks noChangeArrowheads="1"/>
        </cdr:cNvSpPr>
      </cdr:nvSpPr>
      <cdr:spPr>
        <a:xfrm>
          <a:off x="6743700" y="1295400"/>
          <a:ext cx="7620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0.9075</cdr:x>
      <cdr:y>0.56325</cdr:y>
    </cdr:from>
    <cdr:to>
      <cdr:x>0.99725</cdr:x>
      <cdr:y>0.67675</cdr:y>
    </cdr:to>
    <cdr:sp>
      <cdr:nvSpPr>
        <cdr:cNvPr id="9" name="TextBox 9"/>
        <cdr:cNvSpPr txBox="1">
          <a:spLocks noChangeArrowheads="1"/>
        </cdr:cNvSpPr>
      </cdr:nvSpPr>
      <cdr:spPr>
        <a:xfrm>
          <a:off x="6829425" y="1495425"/>
          <a:ext cx="676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0.901</cdr:x>
      <cdr:y>0.66325</cdr:y>
    </cdr:from>
    <cdr:to>
      <cdr:x>0.9985</cdr:x>
      <cdr:y>0.7905</cdr:y>
    </cdr:to>
    <cdr:sp>
      <cdr:nvSpPr>
        <cdr:cNvPr id="10" name="TextBox 10"/>
        <cdr:cNvSpPr txBox="1">
          <a:spLocks noChangeArrowheads="1"/>
        </cdr:cNvSpPr>
      </cdr:nvSpPr>
      <cdr:spPr>
        <a:xfrm>
          <a:off x="6781800" y="1762125"/>
          <a:ext cx="7334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0.9075</cdr:x>
      <cdr:y>0.75525</cdr:y>
    </cdr:from>
    <cdr:to>
      <cdr:x>0.998</cdr:x>
      <cdr:y>0.87925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29425" y="2000250"/>
          <a:ext cx="685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２,０５９,０７６㎡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0.67375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62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平成１9年10月所管面積（1～3類）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0.93525</cdr:x>
      <cdr:y>0.7345</cdr:y>
    </cdr:from>
    <cdr:to>
      <cdr:x>1</cdr:x>
      <cdr:y>0.79825</cdr:y>
    </cdr:to>
    <cdr:sp>
      <cdr:nvSpPr>
        <cdr:cNvPr id="1" name="TextBox 1"/>
        <cdr:cNvSpPr txBox="1">
          <a:spLocks noChangeArrowheads="1"/>
        </cdr:cNvSpPr>
      </cdr:nvSpPr>
      <cdr:spPr>
        <a:xfrm>
          <a:off x="7000875" y="2076450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0.8605</cdr:x>
      <cdr:y>0.67</cdr:y>
    </cdr:from>
    <cdr:to>
      <cdr:x>0.93425</cdr:x>
      <cdr:y>0.73375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1895475"/>
          <a:ext cx="5524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0.94075</cdr:x>
      <cdr:y>0.55775</cdr:y>
    </cdr:from>
    <cdr:to>
      <cdr:x>1</cdr:x>
      <cdr:y>0.6215</cdr:y>
    </cdr:to>
    <cdr:sp>
      <cdr:nvSpPr>
        <cdr:cNvPr id="3" name="TextBox 3"/>
        <cdr:cNvSpPr txBox="1">
          <a:spLocks noChangeArrowheads="1"/>
        </cdr:cNvSpPr>
      </cdr:nvSpPr>
      <cdr:spPr>
        <a:xfrm>
          <a:off x="7038975" y="15811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0.939</cdr:x>
      <cdr:y>0.793</cdr:y>
    </cdr:from>
    <cdr:to>
      <cdr:x>1</cdr:x>
      <cdr:y>0.85675</cdr:y>
    </cdr:to>
    <cdr:sp>
      <cdr:nvSpPr>
        <cdr:cNvPr id="4" name="TextBox 4"/>
        <cdr:cNvSpPr txBox="1">
          <a:spLocks noChangeArrowheads="1"/>
        </cdr:cNvSpPr>
      </cdr:nvSpPr>
      <cdr:spPr>
        <a:xfrm>
          <a:off x="7029450" y="2247900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0.8415</cdr:x>
      <cdr:y>0.00375</cdr:y>
    </cdr:from>
    <cdr:to>
      <cdr:x>1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6296025" y="9525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0.94075</cdr:x>
      <cdr:y>0.6465</cdr:y>
    </cdr:from>
    <cdr:to>
      <cdr:x>1</cdr:x>
      <cdr:y>0.71025</cdr:y>
    </cdr:to>
    <cdr:sp>
      <cdr:nvSpPr>
        <cdr:cNvPr id="7" name="TextBox 7"/>
        <cdr:cNvSpPr txBox="1">
          <a:spLocks noChangeArrowheads="1"/>
        </cdr:cNvSpPr>
      </cdr:nvSpPr>
      <cdr:spPr>
        <a:xfrm>
          <a:off x="7038975" y="18288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0.98575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4866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0.518</cdr:y>
    </cdr:from>
    <cdr:to>
      <cdr:x>0.9885</cdr:x>
      <cdr:y>0.58425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0.915</cdr:x>
      <cdr:y>0.845</cdr:y>
    </cdr:from>
    <cdr:to>
      <cdr:x>0.98275</cdr:x>
      <cdr:y>0.91125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0" y="2305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0.92075</cdr:x>
      <cdr:y>0.64025</cdr:y>
    </cdr:from>
    <cdr:to>
      <cdr:x>0.9885</cdr:x>
      <cdr:y>0.7065</cdr:y>
    </cdr:to>
    <cdr:sp>
      <cdr:nvSpPr>
        <cdr:cNvPr id="7" name="TextBox 7"/>
        <cdr:cNvSpPr txBox="1">
          <a:spLocks noChangeArrowheads="1"/>
        </cdr:cNvSpPr>
      </cdr:nvSpPr>
      <cdr:spPr>
        <a:xfrm>
          <a:off x="6991350" y="1743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0.915</cdr:x>
      <cdr:y>0.7445</cdr:y>
    </cdr:from>
    <cdr:to>
      <cdr:x>0.98275</cdr:x>
      <cdr:y>0.81075</cdr:y>
    </cdr:to>
    <cdr:sp>
      <cdr:nvSpPr>
        <cdr:cNvPr id="8" name="TextBox 9"/>
        <cdr:cNvSpPr txBox="1">
          <a:spLocks noChangeArrowheads="1"/>
        </cdr:cNvSpPr>
      </cdr:nvSpPr>
      <cdr:spPr>
        <a:xfrm>
          <a:off x="6953250" y="2028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0.841</cdr:x>
      <cdr:y>0.007</cdr:y>
    </cdr:from>
    <cdr:to>
      <cdr:x>0.99725</cdr:x>
      <cdr:y>0.07875</cdr:y>
    </cdr:to>
    <cdr:sp>
      <cdr:nvSpPr>
        <cdr:cNvPr id="9" name="TextBox 10"/>
        <cdr:cNvSpPr txBox="1">
          <a:spLocks noChangeArrowheads="1"/>
        </cdr:cNvSpPr>
      </cdr:nvSpPr>
      <cdr:spPr>
        <a:xfrm>
          <a:off x="6391275" y="1905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0.8125</cdr:x>
      <cdr:y>0.65125</cdr:y>
    </cdr:from>
    <cdr:to>
      <cdr:x>0.89425</cdr:x>
      <cdr:y>0.72975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172200" y="1771650"/>
          <a:ext cx="619125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0.01075</cdr:y>
    </cdr:from>
    <cdr:to>
      <cdr:x>1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0.99375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676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0.99925</cdr:x>
      <cdr:y>0.7</cdr:y>
    </cdr:from>
    <cdr:to>
      <cdr:x>1</cdr:x>
      <cdr:y>0.76725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1885950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0.9995</cdr:x>
      <cdr:y>0.8625</cdr:y>
    </cdr:from>
    <cdr:to>
      <cdr:x>1</cdr:x>
      <cdr:y>0.92975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2324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0.97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0.43825</cdr:y>
    </cdr:from>
    <cdr:to>
      <cdr:x>0.99875</cdr:x>
      <cdr:y>0.58325</cdr:y>
    </cdr:to>
    <cdr:sp>
      <cdr:nvSpPr>
        <cdr:cNvPr id="8" name="TextBox 9"/>
        <cdr:cNvSpPr txBox="1">
          <a:spLocks noChangeArrowheads="1"/>
        </cdr:cNvSpPr>
      </cdr:nvSpPr>
      <cdr:spPr>
        <a:xfrm>
          <a:off x="7010400" y="1181100"/>
          <a:ext cx="5715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0.923</cdr:x>
      <cdr:y>0.584</cdr:y>
    </cdr:from>
    <cdr:to>
      <cdr:x>0.99875</cdr:x>
      <cdr:y>0.7115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10400" y="1571625"/>
          <a:ext cx="5715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0.921</cdr:x>
      <cdr:y>0.6895</cdr:y>
    </cdr:from>
    <cdr:to>
      <cdr:x>0.99925</cdr:x>
      <cdr:y>0.782</cdr:y>
    </cdr:to>
    <cdr:sp>
      <cdr:nvSpPr>
        <cdr:cNvPr id="10" name="TextBox 11"/>
        <cdr:cNvSpPr txBox="1">
          <a:spLocks noChangeArrowheads="1"/>
        </cdr:cNvSpPr>
      </cdr:nvSpPr>
      <cdr:spPr>
        <a:xfrm>
          <a:off x="6991350" y="1857375"/>
          <a:ext cx="590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0.921</cdr:x>
      <cdr:y>0.79175</cdr:y>
    </cdr:from>
    <cdr:to>
      <cdr:x>0.99925</cdr:x>
      <cdr:y>0.8885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91350" y="2133600"/>
          <a:ext cx="590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0.8415</cdr:x>
      <cdr:y>0.01075</cdr:y>
    </cdr:from>
    <cdr:to>
      <cdr:x>0.994</cdr:x>
      <cdr:y>0.09125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391275" y="28575"/>
          <a:ext cx="1162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0.82275</cdr:x>
      <cdr:y>0.58175</cdr:y>
    </cdr:from>
    <cdr:to>
      <cdr:x>0.891</cdr:x>
      <cdr:y>0.669</cdr:y>
    </cdr:to>
    <cdr:sp>
      <cdr:nvSpPr>
        <cdr:cNvPr id="13" name="TextBox 14"/>
        <cdr:cNvSpPr txBox="1">
          <a:spLocks noChangeArrowheads="1"/>
        </cdr:cNvSpPr>
      </cdr:nvSpPr>
      <cdr:spPr>
        <a:xfrm>
          <a:off x="6248400" y="1562100"/>
          <a:ext cx="51435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0.01425</cdr:y>
    </cdr:from>
    <cdr:to>
      <cdr:x>0.99875</cdr:x>
      <cdr:y>0.09375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0.9995</cdr:x>
      <cdr:y>0.896</cdr:y>
    </cdr:from>
    <cdr:to>
      <cdr:x>1</cdr:x>
      <cdr:y>0.948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45745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0.9895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146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0.972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6700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0.92875</cdr:y>
    </cdr:from>
    <cdr:to>
      <cdr:x>0.739</cdr:x>
      <cdr:y>0.9945</cdr:y>
    </cdr:to>
    <cdr:sp>
      <cdr:nvSpPr>
        <cdr:cNvPr id="6" name="TextBox 6"/>
        <cdr:cNvSpPr txBox="1">
          <a:spLocks noChangeArrowheads="1"/>
        </cdr:cNvSpPr>
      </cdr:nvSpPr>
      <cdr:spPr>
        <a:xfrm>
          <a:off x="4981575" y="2552700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0.997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74320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0.93725</cdr:x>
      <cdr:y>0.3885</cdr:y>
    </cdr:from>
    <cdr:to>
      <cdr:x>1</cdr:x>
      <cdr:y>0.49625</cdr:y>
    </cdr:to>
    <cdr:sp>
      <cdr:nvSpPr>
        <cdr:cNvPr id="8" name="TextBox 8"/>
        <cdr:cNvSpPr txBox="1">
          <a:spLocks noChangeArrowheads="1"/>
        </cdr:cNvSpPr>
      </cdr:nvSpPr>
      <cdr:spPr>
        <a:xfrm>
          <a:off x="7124700" y="1066800"/>
          <a:ext cx="476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0.93725</cdr:x>
      <cdr:y>0.4955</cdr:y>
    </cdr:from>
    <cdr:to>
      <cdr:x>1</cdr:x>
      <cdr:y>0.58775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24700" y="1362075"/>
          <a:ext cx="476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0.94475</cdr:x>
      <cdr:y>0.58775</cdr:y>
    </cdr:from>
    <cdr:to>
      <cdr:x>1</cdr:x>
      <cdr:y>0.67475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81850" y="1609725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0.94475</cdr:x>
      <cdr:y>0.6755</cdr:y>
    </cdr:from>
    <cdr:to>
      <cdr:x>0.99975</cdr:x>
      <cdr:y>0.78175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181850" y="1857375"/>
          <a:ext cx="4191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0.8235</cdr:x>
      <cdr:y>0.4955</cdr:y>
    </cdr:from>
    <cdr:to>
      <cdr:x>0.90475</cdr:x>
      <cdr:y>0.609</cdr:y>
    </cdr:to>
    <cdr:sp>
      <cdr:nvSpPr>
        <cdr:cNvPr id="12" name="TextBox 12"/>
        <cdr:cNvSpPr txBox="1">
          <a:spLocks noChangeArrowheads="1"/>
        </cdr:cNvSpPr>
      </cdr:nvSpPr>
      <cdr:spPr>
        <a:xfrm>
          <a:off x="6257925" y="1362075"/>
          <a:ext cx="619125" cy="3143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86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0.99275</cdr:y>
    </cdr:from>
    <cdr:to>
      <cdr:x>0.7085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267325" y="26670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0.99875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0.97975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38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0.01475</cdr:y>
    </cdr:from>
    <cdr:to>
      <cdr:x>0.999</cdr:x>
      <cdr:y>0.0875</cdr:y>
    </cdr:to>
    <cdr:sp>
      <cdr:nvSpPr>
        <cdr:cNvPr id="8" name="TextBox 9"/>
        <cdr:cNvSpPr txBox="1">
          <a:spLocks noChangeArrowheads="1"/>
        </cdr:cNvSpPr>
      </cdr:nvSpPr>
      <cdr:spPr>
        <a:xfrm>
          <a:off x="6438900" y="38100"/>
          <a:ext cx="1085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0.834</cdr:x>
      <cdr:y>0.68875</cdr:y>
    </cdr:from>
    <cdr:to>
      <cdr:x>0.91575</cdr:x>
      <cdr:y>0.7595</cdr:y>
    </cdr:to>
    <cdr:sp>
      <cdr:nvSpPr>
        <cdr:cNvPr id="9" name="TextBox 10"/>
        <cdr:cNvSpPr txBox="1">
          <a:spLocks noChangeArrowheads="1"/>
        </cdr:cNvSpPr>
      </cdr:nvSpPr>
      <cdr:spPr>
        <a:xfrm>
          <a:off x="6286500" y="1847850"/>
          <a:ext cx="619125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0.925</cdr:x>
      <cdr:y>0.52225</cdr:y>
    </cdr:from>
    <cdr:to>
      <cdr:x>0.99725</cdr:x>
      <cdr:y>0.6445</cdr:y>
    </cdr:to>
    <cdr:sp>
      <cdr:nvSpPr>
        <cdr:cNvPr id="10" name="TextBox 11"/>
        <cdr:cNvSpPr txBox="1">
          <a:spLocks noChangeArrowheads="1"/>
        </cdr:cNvSpPr>
      </cdr:nvSpPr>
      <cdr:spPr>
        <a:xfrm>
          <a:off x="6972300" y="1400175"/>
          <a:ext cx="542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0.91575</cdr:x>
      <cdr:y>0.602</cdr:y>
    </cdr:from>
    <cdr:to>
      <cdr:x>0.999</cdr:x>
      <cdr:y>0.739</cdr:y>
    </cdr:to>
    <cdr:sp>
      <cdr:nvSpPr>
        <cdr:cNvPr id="11" name="TextBox 12"/>
        <cdr:cNvSpPr txBox="1">
          <a:spLocks noChangeArrowheads="1"/>
        </cdr:cNvSpPr>
      </cdr:nvSpPr>
      <cdr:spPr>
        <a:xfrm>
          <a:off x="6905625" y="1619250"/>
          <a:ext cx="6286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0.925</cdr:x>
      <cdr:y>0.7045</cdr:y>
    </cdr:from>
    <cdr:to>
      <cdr:x>0.9975</cdr:x>
      <cdr:y>0.8155</cdr:y>
    </cdr:to>
    <cdr:sp>
      <cdr:nvSpPr>
        <cdr:cNvPr id="12" name="TextBox 13"/>
        <cdr:cNvSpPr txBox="1">
          <a:spLocks noChangeArrowheads="1"/>
        </cdr:cNvSpPr>
      </cdr:nvSpPr>
      <cdr:spPr>
        <a:xfrm>
          <a:off x="6972300" y="1895475"/>
          <a:ext cx="5429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0.9325</cdr:x>
      <cdr:y>0.75875</cdr:y>
    </cdr:from>
    <cdr:to>
      <cdr:x>1</cdr:x>
      <cdr:y>0.8535</cdr:y>
    </cdr:to>
    <cdr:sp>
      <cdr:nvSpPr>
        <cdr:cNvPr id="13" name="TextBox 14"/>
        <cdr:cNvSpPr txBox="1">
          <a:spLocks noChangeArrowheads="1"/>
        </cdr:cNvSpPr>
      </cdr:nvSpPr>
      <cdr:spPr>
        <a:xfrm>
          <a:off x="7029450" y="2038350"/>
          <a:ext cx="504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0.9995</cdr:x>
      <cdr:y>0.0075</cdr:y>
    </cdr:from>
    <cdr:to>
      <cdr:x>1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76525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0.707</cdr:x>
      <cdr:y>0.99925</cdr:y>
    </cdr:from>
    <cdr:to>
      <cdr:x>0.71725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314950" y="2676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0.9915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76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0.825</cdr:x>
      <cdr:y>0.03325</cdr:y>
    </cdr:from>
    <cdr:to>
      <cdr:x>0.9945</cdr:x>
      <cdr:y>0.1065</cdr:y>
    </cdr:to>
    <cdr:sp>
      <cdr:nvSpPr>
        <cdr:cNvPr id="8" name="TextBox 8"/>
        <cdr:cNvSpPr txBox="1">
          <a:spLocks noChangeArrowheads="1"/>
        </cdr:cNvSpPr>
      </cdr:nvSpPr>
      <cdr:spPr>
        <a:xfrm>
          <a:off x="6200775" y="85725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0.813</cdr:x>
      <cdr:y>0.637</cdr:y>
    </cdr:from>
    <cdr:to>
      <cdr:x>0.8905</cdr:x>
      <cdr:y>0.718</cdr:y>
    </cdr:to>
    <cdr:sp>
      <cdr:nvSpPr>
        <cdr:cNvPr id="9" name="TextBox 9"/>
        <cdr:cNvSpPr txBox="1">
          <a:spLocks noChangeArrowheads="1"/>
        </cdr:cNvSpPr>
      </cdr:nvSpPr>
      <cdr:spPr>
        <a:xfrm>
          <a:off x="6115050" y="1704975"/>
          <a:ext cx="581025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0.909</cdr:x>
      <cdr:y>0.59175</cdr:y>
    </cdr:from>
    <cdr:to>
      <cdr:x>0.99825</cdr:x>
      <cdr:y>0.66675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38950" y="1581150"/>
          <a:ext cx="676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0.92475</cdr:x>
      <cdr:y>0.66825</cdr:y>
    </cdr:from>
    <cdr:to>
      <cdr:x>1</cdr:x>
      <cdr:y>0.76575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53250" y="1790700"/>
          <a:ext cx="561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0.92475</cdr:x>
      <cdr:y>0.76575</cdr:y>
    </cdr:from>
    <cdr:to>
      <cdr:x>1</cdr:x>
      <cdr:y>0.85725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53250" y="2047875"/>
          <a:ext cx="561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0.92475</cdr:x>
      <cdr:y>0.85925</cdr:y>
    </cdr:from>
    <cdr:to>
      <cdr:x>0.99925</cdr:x>
      <cdr:y>0.9415</cdr:y>
    </cdr:to>
    <cdr:sp>
      <cdr:nvSpPr>
        <cdr:cNvPr id="13" name="TextBox 13"/>
        <cdr:cNvSpPr txBox="1">
          <a:spLocks noChangeArrowheads="1"/>
        </cdr:cNvSpPr>
      </cdr:nvSpPr>
      <cdr:spPr>
        <a:xfrm>
          <a:off x="6953250" y="2305050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0.99625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05700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0.9965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7717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0.6745</cdr:x>
      <cdr:y>0.902</cdr:y>
    </cdr:from>
    <cdr:to>
      <cdr:x>0.75025</cdr:x>
      <cdr:y>0.9565</cdr:y>
    </cdr:to>
    <cdr:sp>
      <cdr:nvSpPr>
        <cdr:cNvPr id="5" name="TextBox 5"/>
        <cdr:cNvSpPr txBox="1">
          <a:spLocks noChangeArrowheads="1"/>
        </cdr:cNvSpPr>
      </cdr:nvSpPr>
      <cdr:spPr>
        <a:xfrm>
          <a:off x="5076825" y="2514600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0.99975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781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0.04925</cdr:y>
    </cdr:from>
    <cdr:to>
      <cdr:x>0.99325</cdr:x>
      <cdr:y>0.1195</cdr:y>
    </cdr:to>
    <cdr:sp>
      <cdr:nvSpPr>
        <cdr:cNvPr id="7" name="TextBox 8"/>
        <cdr:cNvSpPr txBox="1">
          <a:spLocks noChangeArrowheads="1"/>
        </cdr:cNvSpPr>
      </cdr:nvSpPr>
      <cdr:spPr>
        <a:xfrm>
          <a:off x="6286500" y="13335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0.95725</cdr:x>
      <cdr:y>0.50275</cdr:y>
    </cdr:from>
    <cdr:to>
      <cdr:x>1</cdr:x>
      <cdr:y>0.663</cdr:y>
    </cdr:to>
    <cdr:sp>
      <cdr:nvSpPr>
        <cdr:cNvPr id="8" name="TextBox 9"/>
        <cdr:cNvSpPr txBox="1">
          <a:spLocks noChangeArrowheads="1"/>
        </cdr:cNvSpPr>
      </cdr:nvSpPr>
      <cdr:spPr>
        <a:xfrm>
          <a:off x="7210425" y="1400175"/>
          <a:ext cx="323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0.95725</cdr:x>
      <cdr:y>0.6395</cdr:y>
    </cdr:from>
    <cdr:to>
      <cdr:x>1</cdr:x>
      <cdr:y>0.77</cdr:y>
    </cdr:to>
    <cdr:sp>
      <cdr:nvSpPr>
        <cdr:cNvPr id="9" name="TextBox 10"/>
        <cdr:cNvSpPr txBox="1">
          <a:spLocks noChangeArrowheads="1"/>
        </cdr:cNvSpPr>
      </cdr:nvSpPr>
      <cdr:spPr>
        <a:xfrm>
          <a:off x="7210425" y="1781175"/>
          <a:ext cx="3238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0.95725</cdr:x>
      <cdr:y>0.756</cdr:y>
    </cdr:from>
    <cdr:to>
      <cdr:x>1</cdr:x>
      <cdr:y>0.88325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210425" y="2105025"/>
          <a:ext cx="3238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0.95825</cdr:x>
      <cdr:y>0.8445</cdr:y>
    </cdr:from>
    <cdr:to>
      <cdr:x>0.9995</cdr:x>
      <cdr:y>0.902</cdr:y>
    </cdr:to>
    <cdr:sp>
      <cdr:nvSpPr>
        <cdr:cNvPr id="11" name="TextBox 12"/>
        <cdr:cNvSpPr txBox="1">
          <a:spLocks noChangeArrowheads="1"/>
        </cdr:cNvSpPr>
      </cdr:nvSpPr>
      <cdr:spPr>
        <a:xfrm>
          <a:off x="7210425" y="23526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0.8355</cdr:x>
      <cdr:y>0.663</cdr:y>
    </cdr:from>
    <cdr:to>
      <cdr:x>0.911</cdr:x>
      <cdr:y>0.756</cdr:y>
    </cdr:to>
    <cdr:sp>
      <cdr:nvSpPr>
        <cdr:cNvPr id="12" name="TextBox 13"/>
        <cdr:cNvSpPr txBox="1">
          <a:spLocks noChangeArrowheads="1"/>
        </cdr:cNvSpPr>
      </cdr:nvSpPr>
      <cdr:spPr>
        <a:xfrm>
          <a:off x="6286500" y="1847850"/>
          <a:ext cx="5715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0.99975</cdr:x>
      <cdr:y>0.7285</cdr:y>
    </cdr:from>
    <cdr:to>
      <cdr:x>1</cdr:x>
      <cdr:y>0.79525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71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0.98425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6670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0.84975</cdr:y>
    </cdr:from>
    <cdr:to>
      <cdr:x>0.73975</cdr:x>
      <cdr:y>0.9165</cdr:y>
    </cdr:to>
    <cdr:sp>
      <cdr:nvSpPr>
        <cdr:cNvPr id="4" name="TextBox 5"/>
        <cdr:cNvSpPr txBox="1">
          <a:spLocks noChangeArrowheads="1"/>
        </cdr:cNvSpPr>
      </cdr:nvSpPr>
      <cdr:spPr>
        <a:xfrm>
          <a:off x="5076825" y="2305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0.99475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0.88275</cdr:y>
    </cdr:from>
    <cdr:to>
      <cdr:x>1</cdr:x>
      <cdr:y>0.9495</cdr:y>
    </cdr:to>
    <cdr:sp>
      <cdr:nvSpPr>
        <cdr:cNvPr id="7" name="TextBox 8"/>
        <cdr:cNvSpPr txBox="1">
          <a:spLocks noChangeArrowheads="1"/>
        </cdr:cNvSpPr>
      </cdr:nvSpPr>
      <cdr:spPr>
        <a:xfrm>
          <a:off x="7600950" y="23907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0.8065</cdr:x>
      <cdr:y>0</cdr:y>
    </cdr:from>
    <cdr:to>
      <cdr:x>0.97475</cdr:x>
      <cdr:y>0.0725</cdr:y>
    </cdr:to>
    <cdr:sp>
      <cdr:nvSpPr>
        <cdr:cNvPr id="8" name="TextBox 9"/>
        <cdr:cNvSpPr txBox="1">
          <a:spLocks noChangeArrowheads="1"/>
        </cdr:cNvSpPr>
      </cdr:nvSpPr>
      <cdr:spPr>
        <a:xfrm>
          <a:off x="6134100" y="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0.9175</cdr:x>
      <cdr:y>0.499</cdr:y>
    </cdr:from>
    <cdr:to>
      <cdr:x>1</cdr:x>
      <cdr:y>0.571</cdr:y>
    </cdr:to>
    <cdr:sp>
      <cdr:nvSpPr>
        <cdr:cNvPr id="9" name="TextBox 10"/>
        <cdr:cNvSpPr txBox="1">
          <a:spLocks noChangeArrowheads="1"/>
        </cdr:cNvSpPr>
      </cdr:nvSpPr>
      <cdr:spPr>
        <a:xfrm>
          <a:off x="6981825" y="1352550"/>
          <a:ext cx="628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0.92125</cdr:x>
      <cdr:y>0.57025</cdr:y>
    </cdr:from>
    <cdr:to>
      <cdr:x>1</cdr:x>
      <cdr:y>0.66075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10400" y="1543050"/>
          <a:ext cx="600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0.91175</cdr:x>
      <cdr:y>0.66225</cdr:y>
    </cdr:from>
    <cdr:to>
      <cdr:x>1</cdr:x>
      <cdr:y>0.75125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34200" y="1790700"/>
          <a:ext cx="676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0.91925</cdr:x>
      <cdr:y>0.7285</cdr:y>
    </cdr:from>
    <cdr:to>
      <cdr:x>0.99975</cdr:x>
      <cdr:y>0.80925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991350" y="1971675"/>
          <a:ext cx="609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0.8065</cdr:x>
      <cdr:y>0.44575</cdr:y>
    </cdr:from>
    <cdr:to>
      <cdr:x>0.89</cdr:x>
      <cdr:y>0.5315</cdr:y>
    </cdr:to>
    <cdr:sp>
      <cdr:nvSpPr>
        <cdr:cNvPr id="13" name="TextBox 14"/>
        <cdr:cNvSpPr txBox="1">
          <a:spLocks noChangeArrowheads="1"/>
        </cdr:cNvSpPr>
      </cdr:nvSpPr>
      <cdr:spPr>
        <a:xfrm>
          <a:off x="6134100" y="1209675"/>
          <a:ext cx="63817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0.6975</cdr:y>
    </cdr:from>
    <cdr:to>
      <cdr:x>1</cdr:x>
      <cdr:y>0.764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1895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0.99675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0.67525</cdr:x>
      <cdr:y>0.826</cdr:y>
    </cdr:from>
    <cdr:to>
      <cdr:x>0.748</cdr:x>
      <cdr:y>0.8925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2247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0.855</cdr:y>
    </cdr:from>
    <cdr:to>
      <cdr:x>1</cdr:x>
      <cdr:y>0.9215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324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0.9975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723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0.979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0.80875</cdr:x>
      <cdr:y>0.49075</cdr:y>
    </cdr:from>
    <cdr:to>
      <cdr:x>0.8975</cdr:x>
      <cdr:y>0.58575</cdr:y>
    </cdr:to>
    <cdr:sp>
      <cdr:nvSpPr>
        <cdr:cNvPr id="8" name="TextBox 10"/>
        <cdr:cNvSpPr txBox="1">
          <a:spLocks noChangeArrowheads="1"/>
        </cdr:cNvSpPr>
      </cdr:nvSpPr>
      <cdr:spPr>
        <a:xfrm>
          <a:off x="6134100" y="1333500"/>
          <a:ext cx="6762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0.9175</cdr:x>
      <cdr:y>0.4295</cdr:y>
    </cdr:from>
    <cdr:to>
      <cdr:x>1</cdr:x>
      <cdr:y>0.5375</cdr:y>
    </cdr:to>
    <cdr:sp>
      <cdr:nvSpPr>
        <cdr:cNvPr id="9" name="TextBox 15"/>
        <cdr:cNvSpPr txBox="1">
          <a:spLocks noChangeArrowheads="1"/>
        </cdr:cNvSpPr>
      </cdr:nvSpPr>
      <cdr:spPr>
        <a:xfrm>
          <a:off x="6962775" y="1162050"/>
          <a:ext cx="628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0.9305</cdr:x>
      <cdr:y>0.5015</cdr:y>
    </cdr:from>
    <cdr:to>
      <cdr:x>1</cdr:x>
      <cdr:y>0.585</cdr:y>
    </cdr:to>
    <cdr:sp>
      <cdr:nvSpPr>
        <cdr:cNvPr id="10" name="TextBox 16"/>
        <cdr:cNvSpPr txBox="1">
          <a:spLocks noChangeArrowheads="1"/>
        </cdr:cNvSpPr>
      </cdr:nvSpPr>
      <cdr:spPr>
        <a:xfrm>
          <a:off x="7058025" y="1362075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0.9175</cdr:x>
      <cdr:y>0.55975</cdr:y>
    </cdr:from>
    <cdr:to>
      <cdr:x>0.99825</cdr:x>
      <cdr:y>0.66825</cdr:y>
    </cdr:to>
    <cdr:sp>
      <cdr:nvSpPr>
        <cdr:cNvPr id="11" name="TextBox 17"/>
        <cdr:cNvSpPr txBox="1">
          <a:spLocks noChangeArrowheads="1"/>
        </cdr:cNvSpPr>
      </cdr:nvSpPr>
      <cdr:spPr>
        <a:xfrm>
          <a:off x="6962775" y="1524000"/>
          <a:ext cx="609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0.9175</cdr:x>
      <cdr:y>0.65</cdr:y>
    </cdr:from>
    <cdr:to>
      <cdr:x>1</cdr:x>
      <cdr:y>0.74025</cdr:y>
    </cdr:to>
    <cdr:sp>
      <cdr:nvSpPr>
        <cdr:cNvPr id="12" name="TextBox 18"/>
        <cdr:cNvSpPr txBox="1">
          <a:spLocks noChangeArrowheads="1"/>
        </cdr:cNvSpPr>
      </cdr:nvSpPr>
      <cdr:spPr>
        <a:xfrm>
          <a:off x="6962775" y="1762125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0.854</cdr:x>
      <cdr:y>0.01775</cdr:y>
    </cdr:from>
    <cdr:to>
      <cdr:x>0.9975</cdr:x>
      <cdr:y>0.09725</cdr:y>
    </cdr:to>
    <cdr:sp>
      <cdr:nvSpPr>
        <cdr:cNvPr id="13" name="TextBox 19"/>
        <cdr:cNvSpPr txBox="1">
          <a:spLocks noChangeArrowheads="1"/>
        </cdr:cNvSpPr>
      </cdr:nvSpPr>
      <cdr:spPr>
        <a:xfrm>
          <a:off x="64770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0.86275</cdr:y>
    </cdr:from>
    <cdr:to>
      <cdr:x>1</cdr:x>
      <cdr:y>0.9275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409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0.77675</cdr:y>
    </cdr:from>
    <cdr:to>
      <cdr:x>1</cdr:x>
      <cdr:y>0.8415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1717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0.989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62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0.70275</cdr:x>
      <cdr:y>0.77675</cdr:y>
    </cdr:from>
    <cdr:to>
      <cdr:x>0.71275</cdr:x>
      <cdr:y>0.8415</cdr:y>
    </cdr:to>
    <cdr:sp>
      <cdr:nvSpPr>
        <cdr:cNvPr id="4" name="TextBox 4"/>
        <cdr:cNvSpPr txBox="1">
          <a:spLocks noChangeArrowheads="1"/>
        </cdr:cNvSpPr>
      </cdr:nvSpPr>
      <cdr:spPr>
        <a:xfrm>
          <a:off x="5343525" y="21717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0.33025</cdr:y>
    </cdr:from>
    <cdr:to>
      <cdr:x>1</cdr:x>
      <cdr:y>0.395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923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0.6325</cdr:y>
    </cdr:from>
    <cdr:to>
      <cdr:x>1</cdr:x>
      <cdr:y>0.69725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1762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0.858</cdr:x>
      <cdr:y>0.33025</cdr:y>
    </cdr:from>
    <cdr:to>
      <cdr:x>0.9315</cdr:x>
      <cdr:y>0.43</cdr:y>
    </cdr:to>
    <cdr:sp>
      <cdr:nvSpPr>
        <cdr:cNvPr id="8" name="TextBox 11"/>
        <cdr:cNvSpPr txBox="1">
          <a:spLocks noChangeArrowheads="1"/>
        </cdr:cNvSpPr>
      </cdr:nvSpPr>
      <cdr:spPr>
        <a:xfrm>
          <a:off x="6524625" y="923925"/>
          <a:ext cx="5619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0.9485</cdr:x>
      <cdr:y>0.20625</cdr:y>
    </cdr:from>
    <cdr:to>
      <cdr:x>1</cdr:x>
      <cdr:y>0.3295</cdr:y>
    </cdr:to>
    <cdr:sp>
      <cdr:nvSpPr>
        <cdr:cNvPr id="9" name="TextBox 15"/>
        <cdr:cNvSpPr txBox="1">
          <a:spLocks noChangeArrowheads="1"/>
        </cdr:cNvSpPr>
      </cdr:nvSpPr>
      <cdr:spPr>
        <a:xfrm>
          <a:off x="7210425" y="571500"/>
          <a:ext cx="3905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0.939</cdr:x>
      <cdr:y>0.378</cdr:y>
    </cdr:from>
    <cdr:to>
      <cdr:x>1</cdr:x>
      <cdr:y>0.46475</cdr:y>
    </cdr:to>
    <cdr:sp>
      <cdr:nvSpPr>
        <cdr:cNvPr id="10" name="TextBox 16"/>
        <cdr:cNvSpPr txBox="1">
          <a:spLocks noChangeArrowheads="1"/>
        </cdr:cNvSpPr>
      </cdr:nvSpPr>
      <cdr:spPr>
        <a:xfrm>
          <a:off x="7143750" y="1057275"/>
          <a:ext cx="466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0.9315</cdr:x>
      <cdr:y>0.50625</cdr:y>
    </cdr:from>
    <cdr:to>
      <cdr:x>1</cdr:x>
      <cdr:y>0.5735</cdr:y>
    </cdr:to>
    <cdr:sp>
      <cdr:nvSpPr>
        <cdr:cNvPr id="11" name="TextBox 17"/>
        <cdr:cNvSpPr txBox="1">
          <a:spLocks noChangeArrowheads="1"/>
        </cdr:cNvSpPr>
      </cdr:nvSpPr>
      <cdr:spPr>
        <a:xfrm>
          <a:off x="7086600" y="1409700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0.92475</cdr:x>
      <cdr:y>0.61</cdr:y>
    </cdr:from>
    <cdr:to>
      <cdr:x>1</cdr:x>
      <cdr:y>0.682</cdr:y>
    </cdr:to>
    <cdr:sp>
      <cdr:nvSpPr>
        <cdr:cNvPr id="12" name="TextBox 18"/>
        <cdr:cNvSpPr txBox="1">
          <a:spLocks noChangeArrowheads="1"/>
        </cdr:cNvSpPr>
      </cdr:nvSpPr>
      <cdr:spPr>
        <a:xfrm>
          <a:off x="7029450" y="1704975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0.85125</cdr:x>
      <cdr:y>0</cdr:y>
    </cdr:from>
    <cdr:to>
      <cdr:x>0.9995</cdr:x>
      <cdr:y>0.077</cdr:y>
    </cdr:to>
    <cdr:sp>
      <cdr:nvSpPr>
        <cdr:cNvPr id="13" name="TextBox 19"/>
        <cdr:cNvSpPr txBox="1">
          <a:spLocks noChangeArrowheads="1"/>
        </cdr:cNvSpPr>
      </cdr:nvSpPr>
      <cdr:spPr>
        <a:xfrm>
          <a:off x="6477000" y="0"/>
          <a:ext cx="1123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0.7225</cdr:y>
    </cdr:from>
    <cdr:to>
      <cdr:x>1</cdr:x>
      <cdr:y>0.78725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019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0.85825</cdr:y>
    </cdr:from>
    <cdr:to>
      <cdr:x>1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400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0.69325</cdr:x>
      <cdr:y>0.1665</cdr:y>
    </cdr:from>
    <cdr:to>
      <cdr:x>0.70325</cdr:x>
      <cdr:y>0.23125</cdr:y>
    </cdr:to>
    <cdr:sp>
      <cdr:nvSpPr>
        <cdr:cNvPr id="3" name="TextBox 3"/>
        <cdr:cNvSpPr txBox="1">
          <a:spLocks noChangeArrowheads="1"/>
        </cdr:cNvSpPr>
      </cdr:nvSpPr>
      <cdr:spPr>
        <a:xfrm>
          <a:off x="5229225" y="4572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0.414</cdr:y>
    </cdr:from>
    <cdr:to>
      <cdr:x>1</cdr:x>
      <cdr:y>0.47525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11525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0.55775</cdr:y>
    </cdr:from>
    <cdr:to>
      <cdr:x>1</cdr:x>
      <cdr:y>0.6225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1552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0.84275</cdr:x>
      <cdr:y>0.00325</cdr:y>
    </cdr:from>
    <cdr:to>
      <cdr:x>1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362700" y="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0.81525</cdr:x>
      <cdr:y>0.2735</cdr:y>
    </cdr:from>
    <cdr:to>
      <cdr:x>0.8985</cdr:x>
      <cdr:y>0.34725</cdr:y>
    </cdr:to>
    <cdr:sp>
      <cdr:nvSpPr>
        <cdr:cNvPr id="9" name="TextBox 9"/>
        <cdr:cNvSpPr txBox="1">
          <a:spLocks noChangeArrowheads="1"/>
        </cdr:cNvSpPr>
      </cdr:nvSpPr>
      <cdr:spPr>
        <a:xfrm>
          <a:off x="6153150" y="762000"/>
          <a:ext cx="628650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0.91725</cdr:x>
      <cdr:y>0.38275</cdr:y>
    </cdr:from>
    <cdr:to>
      <cdr:x>0.99925</cdr:x>
      <cdr:y>0.50875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24675" y="1066800"/>
          <a:ext cx="6191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0.91725</cdr:x>
      <cdr:y>0.4735</cdr:y>
    </cdr:from>
    <cdr:to>
      <cdr:x>0.99925</cdr:x>
      <cdr:y>0.614</cdr:y>
    </cdr:to>
    <cdr:sp>
      <cdr:nvSpPr>
        <cdr:cNvPr id="11" name="TextBox 11"/>
        <cdr:cNvSpPr txBox="1">
          <a:spLocks noChangeArrowheads="1"/>
        </cdr:cNvSpPr>
      </cdr:nvSpPr>
      <cdr:spPr>
        <a:xfrm>
          <a:off x="6924675" y="1323975"/>
          <a:ext cx="6191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0.91725</cdr:x>
      <cdr:y>0.565</cdr:y>
    </cdr:from>
    <cdr:to>
      <cdr:x>0.99925</cdr:x>
      <cdr:y>0.708</cdr:y>
    </cdr:to>
    <cdr:sp>
      <cdr:nvSpPr>
        <cdr:cNvPr id="12" name="TextBox 12"/>
        <cdr:cNvSpPr txBox="1">
          <a:spLocks noChangeArrowheads="1"/>
        </cdr:cNvSpPr>
      </cdr:nvSpPr>
      <cdr:spPr>
        <a:xfrm>
          <a:off x="6924675" y="1581150"/>
          <a:ext cx="6191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0.908</cdr:x>
      <cdr:y>0.656</cdr:y>
    </cdr:from>
    <cdr:to>
      <cdr:x>0.986</cdr:x>
      <cdr:y>0.75475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858000" y="1828800"/>
          <a:ext cx="590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38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0.9555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53365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0.6955</cdr:x>
      <cdr:y>0.9655</cdr:y>
    </cdr:from>
    <cdr:to>
      <cdr:x>0.7055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5248275" y="25622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</cdr:x>
      <cdr:y>0.01425</cdr:y>
    </cdr:from>
    <cdr:to>
      <cdr:x>0.9995</cdr:x>
      <cdr:y>0.096</cdr:y>
    </cdr:to>
    <cdr:sp>
      <cdr:nvSpPr>
        <cdr:cNvPr id="7" name="TextBox 7"/>
        <cdr:cNvSpPr txBox="1">
          <a:spLocks noChangeArrowheads="1"/>
        </cdr:cNvSpPr>
      </cdr:nvSpPr>
      <cdr:spPr>
        <a:xfrm>
          <a:off x="6086475" y="28575"/>
          <a:ext cx="1457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
</a:t>
          </a:r>
        </a:p>
      </cdr:txBody>
    </cdr:sp>
  </cdr:relSizeAnchor>
  <cdr:relSizeAnchor xmlns:cdr="http://schemas.openxmlformats.org/drawingml/2006/chartDrawing">
    <cdr:from>
      <cdr:x>0.806</cdr:x>
      <cdr:y>0.49275</cdr:y>
    </cdr:from>
    <cdr:to>
      <cdr:x>0.895</cdr:x>
      <cdr:y>0.594</cdr:y>
    </cdr:to>
    <cdr:sp>
      <cdr:nvSpPr>
        <cdr:cNvPr id="8" name="TextBox 8"/>
        <cdr:cNvSpPr txBox="1">
          <a:spLocks noChangeArrowheads="1"/>
        </cdr:cNvSpPr>
      </cdr:nvSpPr>
      <cdr:spPr>
        <a:xfrm>
          <a:off x="6086475" y="1304925"/>
          <a:ext cx="67627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0.91075</cdr:x>
      <cdr:y>0.46325</cdr:y>
    </cdr:from>
    <cdr:to>
      <cdr:x>0.99975</cdr:x>
      <cdr:y>0.594</cdr:y>
    </cdr:to>
    <cdr:sp>
      <cdr:nvSpPr>
        <cdr:cNvPr id="9" name="TextBox 9"/>
        <cdr:cNvSpPr txBox="1">
          <a:spLocks noChangeArrowheads="1"/>
        </cdr:cNvSpPr>
      </cdr:nvSpPr>
      <cdr:spPr>
        <a:xfrm>
          <a:off x="6877050" y="1228725"/>
          <a:ext cx="6762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0.91075</cdr:x>
      <cdr:y>0.5965</cdr:y>
    </cdr:from>
    <cdr:to>
      <cdr:x>0.99975</cdr:x>
      <cdr:y>0.69875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77050" y="1581150"/>
          <a:ext cx="676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0.91075</cdr:x>
      <cdr:y>0.69625</cdr:y>
    </cdr:from>
    <cdr:to>
      <cdr:x>0.99975</cdr:x>
      <cdr:y>0.81525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77050" y="1847850"/>
          <a:ext cx="6762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0.91075</cdr:x>
      <cdr:y>0.82225</cdr:y>
    </cdr:from>
    <cdr:to>
      <cdr:x>0.99975</cdr:x>
      <cdr:y>0.9065</cdr:y>
    </cdr:to>
    <cdr:sp>
      <cdr:nvSpPr>
        <cdr:cNvPr id="12" name="TextBox 12"/>
        <cdr:cNvSpPr txBox="1">
          <a:spLocks noChangeArrowheads="1"/>
        </cdr:cNvSpPr>
      </cdr:nvSpPr>
      <cdr:spPr>
        <a:xfrm>
          <a:off x="6877050" y="2181225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0.7345</cdr:y>
    </cdr:from>
    <cdr:to>
      <cdr:x>1</cdr:x>
      <cdr:y>0.79875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066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0.97125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0.3555</cdr:y>
    </cdr:from>
    <cdr:to>
      <cdr:x>0.70575</cdr:x>
      <cdr:y>0.41975</cdr:y>
    </cdr:to>
    <cdr:sp>
      <cdr:nvSpPr>
        <cdr:cNvPr id="3" name="TextBox 3"/>
        <cdr:cNvSpPr txBox="1">
          <a:spLocks noChangeArrowheads="1"/>
        </cdr:cNvSpPr>
      </cdr:nvSpPr>
      <cdr:spPr>
        <a:xfrm>
          <a:off x="5257800" y="1000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0.38725</cdr:y>
    </cdr:from>
    <cdr:to>
      <cdr:x>1</cdr:x>
      <cdr:y>0.4515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1085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0.60425</cdr:y>
    </cdr:from>
    <cdr:to>
      <cdr:x>1</cdr:x>
      <cdr:y>0.6685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1695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0.8205</cdr:x>
      <cdr:y>0.10875</cdr:y>
    </cdr:from>
    <cdr:to>
      <cdr:x>0.9075</cdr:x>
      <cdr:y>0.20975</cdr:y>
    </cdr:to>
    <cdr:sp>
      <cdr:nvSpPr>
        <cdr:cNvPr id="7" name="TextBox 7"/>
        <cdr:cNvSpPr txBox="1">
          <a:spLocks noChangeArrowheads="1"/>
        </cdr:cNvSpPr>
      </cdr:nvSpPr>
      <cdr:spPr>
        <a:xfrm>
          <a:off x="6200775" y="304800"/>
          <a:ext cx="657225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0.8215</cdr:x>
      <cdr:y>0</cdr:y>
    </cdr:from>
    <cdr:to>
      <cdr:x>0.999</cdr:x>
      <cdr:y>0.07675</cdr:y>
    </cdr:to>
    <cdr:sp>
      <cdr:nvSpPr>
        <cdr:cNvPr id="8" name="TextBox 8"/>
        <cdr:cNvSpPr txBox="1">
          <a:spLocks noChangeArrowheads="1"/>
        </cdr:cNvSpPr>
      </cdr:nvSpPr>
      <cdr:spPr>
        <a:xfrm>
          <a:off x="6210300" y="0"/>
          <a:ext cx="1343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0.94725</cdr:x>
      <cdr:y>0.26225</cdr:y>
    </cdr:from>
    <cdr:to>
      <cdr:x>1</cdr:x>
      <cdr:y>0.348</cdr:y>
    </cdr:to>
    <cdr:sp>
      <cdr:nvSpPr>
        <cdr:cNvPr id="9" name="TextBox 9"/>
        <cdr:cNvSpPr txBox="1">
          <a:spLocks noChangeArrowheads="1"/>
        </cdr:cNvSpPr>
      </cdr:nvSpPr>
      <cdr:spPr>
        <a:xfrm>
          <a:off x="7162800" y="733425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0.96075</cdr:x>
      <cdr:y>0.354</cdr:y>
    </cdr:from>
    <cdr:to>
      <cdr:x>1</cdr:x>
      <cdr:y>0.4035</cdr:y>
    </cdr:to>
    <cdr:sp>
      <cdr:nvSpPr>
        <cdr:cNvPr id="10" name="TextBox 10"/>
        <cdr:cNvSpPr txBox="1">
          <a:spLocks noChangeArrowheads="1"/>
        </cdr:cNvSpPr>
      </cdr:nvSpPr>
      <cdr:spPr>
        <a:xfrm>
          <a:off x="7258050" y="990600"/>
          <a:ext cx="295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0.94725</cdr:x>
      <cdr:y>0.425</cdr:y>
    </cdr:from>
    <cdr:to>
      <cdr:x>1</cdr:x>
      <cdr:y>0.48675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162800" y="1190625"/>
          <a:ext cx="400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0.93275</cdr:x>
      <cdr:y>0.54325</cdr:y>
    </cdr:from>
    <cdr:to>
      <cdr:x>1</cdr:x>
      <cdr:y>0.606</cdr:y>
    </cdr:to>
    <cdr:sp>
      <cdr:nvSpPr>
        <cdr:cNvPr id="12" name="TextBox 12"/>
        <cdr:cNvSpPr txBox="1">
          <a:spLocks noChangeArrowheads="1"/>
        </cdr:cNvSpPr>
      </cdr:nvSpPr>
      <cdr:spPr>
        <a:xfrm>
          <a:off x="7048500" y="1524000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0.007</cdr:y>
    </cdr:from>
    <cdr:to>
      <cdr:x>0.994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172200" y="19050"/>
          <a:ext cx="1257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0.92225</cdr:x>
      <cdr:y>0.484</cdr:y>
    </cdr:from>
    <cdr:to>
      <cdr:x>0.9945</cdr:x>
      <cdr:y>0.52775</cdr:y>
    </cdr:to>
    <cdr:sp>
      <cdr:nvSpPr>
        <cdr:cNvPr id="2" name="TextBox 4"/>
        <cdr:cNvSpPr txBox="1">
          <a:spLocks noChangeArrowheads="1"/>
        </cdr:cNvSpPr>
      </cdr:nvSpPr>
      <cdr:spPr>
        <a:xfrm>
          <a:off x="6886575" y="1381125"/>
          <a:ext cx="5429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0.92225</cdr:x>
      <cdr:y>0.5625</cdr:y>
    </cdr:from>
    <cdr:to>
      <cdr:x>0.9985</cdr:x>
      <cdr:y>0.63675</cdr:y>
    </cdr:to>
    <cdr:sp>
      <cdr:nvSpPr>
        <cdr:cNvPr id="3" name="TextBox 5"/>
        <cdr:cNvSpPr txBox="1">
          <a:spLocks noChangeArrowheads="1"/>
        </cdr:cNvSpPr>
      </cdr:nvSpPr>
      <cdr:spPr>
        <a:xfrm>
          <a:off x="6886575" y="1600200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0.92525</cdr:x>
      <cdr:y>0.6295</cdr:y>
    </cdr:from>
    <cdr:to>
      <cdr:x>0.999</cdr:x>
      <cdr:y>0.68025</cdr:y>
    </cdr:to>
    <cdr:sp>
      <cdr:nvSpPr>
        <cdr:cNvPr id="4" name="TextBox 6"/>
        <cdr:cNvSpPr txBox="1">
          <a:spLocks noChangeArrowheads="1"/>
        </cdr:cNvSpPr>
      </cdr:nvSpPr>
      <cdr:spPr>
        <a:xfrm>
          <a:off x="6915150" y="1790700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0.926</cdr:x>
      <cdr:y>0.68025</cdr:y>
    </cdr:from>
    <cdr:to>
      <cdr:x>0.999</cdr:x>
      <cdr:y>0.74725</cdr:y>
    </cdr:to>
    <cdr:sp>
      <cdr:nvSpPr>
        <cdr:cNvPr id="5" name="TextBox 7"/>
        <cdr:cNvSpPr txBox="1">
          <a:spLocks noChangeArrowheads="1"/>
        </cdr:cNvSpPr>
      </cdr:nvSpPr>
      <cdr:spPr>
        <a:xfrm>
          <a:off x="6915150" y="194310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0.81125</cdr:x>
      <cdr:y>0.45025</cdr:y>
    </cdr:from>
    <cdr:to>
      <cdr:x>0.901</cdr:x>
      <cdr:y>0.52775</cdr:y>
    </cdr:to>
    <cdr:sp>
      <cdr:nvSpPr>
        <cdr:cNvPr id="6" name="TextBox 8"/>
        <cdr:cNvSpPr txBox="1">
          <a:spLocks noChangeArrowheads="1"/>
        </cdr:cNvSpPr>
      </cdr:nvSpPr>
      <cdr:spPr>
        <a:xfrm>
          <a:off x="6057900" y="1285875"/>
          <a:ext cx="666750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0.9925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6134100" y="0"/>
          <a:ext cx="1266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0.918</cdr:x>
      <cdr:y>0.52425</cdr:y>
    </cdr:from>
    <cdr:to>
      <cdr:x>1</cdr:x>
      <cdr:y>0.5895</cdr:y>
    </cdr:to>
    <cdr:sp>
      <cdr:nvSpPr>
        <cdr:cNvPr id="2" name="TextBox 2"/>
        <cdr:cNvSpPr txBox="1">
          <a:spLocks noChangeArrowheads="1"/>
        </cdr:cNvSpPr>
      </cdr:nvSpPr>
      <cdr:spPr>
        <a:xfrm>
          <a:off x="6838950" y="1466850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0.934</cdr:x>
      <cdr:y>0.653</cdr:y>
    </cdr:from>
    <cdr:to>
      <cdr:x>1</cdr:x>
      <cdr:y>0.71575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182880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0.92475</cdr:x>
      <cdr:y>0.71575</cdr:y>
    </cdr:from>
    <cdr:to>
      <cdr:x>0.99675</cdr:x>
      <cdr:y>0.776</cdr:y>
    </cdr:to>
    <cdr:sp>
      <cdr:nvSpPr>
        <cdr:cNvPr id="4" name="TextBox 4"/>
        <cdr:cNvSpPr txBox="1">
          <a:spLocks noChangeArrowheads="1"/>
        </cdr:cNvSpPr>
      </cdr:nvSpPr>
      <cdr:spPr>
        <a:xfrm>
          <a:off x="6896100" y="20097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0.934</cdr:x>
      <cdr:y>0.82</cdr:y>
    </cdr:from>
    <cdr:to>
      <cdr:x>1</cdr:x>
      <cdr:y>0.899</cdr:y>
    </cdr:to>
    <cdr:sp>
      <cdr:nvSpPr>
        <cdr:cNvPr id="5" name="TextBox 5"/>
        <cdr:cNvSpPr txBox="1">
          <a:spLocks noChangeArrowheads="1"/>
        </cdr:cNvSpPr>
      </cdr:nvSpPr>
      <cdr:spPr>
        <a:xfrm>
          <a:off x="6962775" y="2295525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0.82275</cdr:x>
      <cdr:y>0.653</cdr:y>
    </cdr:from>
    <cdr:to>
      <cdr:x>0.918</cdr:x>
      <cdr:y>0.7345</cdr:y>
    </cdr:to>
    <cdr:sp>
      <cdr:nvSpPr>
        <cdr:cNvPr id="6" name="TextBox 6"/>
        <cdr:cNvSpPr txBox="1">
          <a:spLocks noChangeArrowheads="1"/>
        </cdr:cNvSpPr>
      </cdr:nvSpPr>
      <cdr:spPr>
        <a:xfrm>
          <a:off x="6134100" y="1828800"/>
          <a:ext cx="71437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0.83125</cdr:x>
      <cdr:y>0.00325</cdr:y>
    </cdr:from>
    <cdr:to>
      <cdr:x>0.998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0"/>
          <a:ext cx="1247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0.92975</cdr:x>
      <cdr:y>0.45125</cdr:y>
    </cdr:from>
    <cdr:to>
      <cdr:x>1</cdr:x>
      <cdr:y>0.52325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2382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0.92975</cdr:x>
      <cdr:y>0.52325</cdr:y>
    </cdr:from>
    <cdr:to>
      <cdr:x>1</cdr:x>
      <cdr:y>0.592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1438275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0.9425</cdr:x>
      <cdr:y>0.59275</cdr:y>
    </cdr:from>
    <cdr:to>
      <cdr:x>1</cdr:x>
      <cdr:y>0.657</cdr:y>
    </cdr:to>
    <cdr:sp>
      <cdr:nvSpPr>
        <cdr:cNvPr id="4" name="TextBox 4"/>
        <cdr:cNvSpPr txBox="1">
          <a:spLocks noChangeArrowheads="1"/>
        </cdr:cNvSpPr>
      </cdr:nvSpPr>
      <cdr:spPr>
        <a:xfrm>
          <a:off x="7029450" y="16287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0.94625</cdr:x>
      <cdr:y>0.658</cdr:y>
    </cdr:from>
    <cdr:to>
      <cdr:x>1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7058025" y="1809750"/>
          <a:ext cx="400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0.84475</cdr:x>
      <cdr:y>0.3775</cdr:y>
    </cdr:from>
    <cdr:to>
      <cdr:x>0.93075</cdr:x>
      <cdr:y>0.49225</cdr:y>
    </cdr:to>
    <cdr:sp>
      <cdr:nvSpPr>
        <cdr:cNvPr id="6" name="TextBox 6"/>
        <cdr:cNvSpPr txBox="1">
          <a:spLocks noChangeArrowheads="1"/>
        </cdr:cNvSpPr>
      </cdr:nvSpPr>
      <cdr:spPr>
        <a:xfrm>
          <a:off x="6305550" y="1038225"/>
          <a:ext cx="638175" cy="3143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47625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610475"/>
        <a:ext cx="7467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5" customWidth="1"/>
    <col min="2" max="2" width="7.25390625" style="322" customWidth="1"/>
    <col min="3" max="3" width="9.625" style="281" customWidth="1"/>
    <col min="4" max="4" width="9.00390625" style="275" customWidth="1"/>
    <col min="5" max="5" width="20.00390625" style="275" bestFit="1" customWidth="1"/>
    <col min="6" max="6" width="18.625" style="275" customWidth="1"/>
    <col min="7" max="7" width="7.75390625" style="275" customWidth="1"/>
    <col min="8" max="8" width="2.375" style="275" customWidth="1"/>
    <col min="9" max="9" width="7.75390625" style="275" customWidth="1"/>
    <col min="10" max="16384" width="9.00390625" style="275" customWidth="1"/>
  </cols>
  <sheetData>
    <row r="1" spans="1:8" ht="21" customHeight="1">
      <c r="A1" s="271"/>
      <c r="B1" s="301"/>
      <c r="C1" s="273"/>
      <c r="D1" s="272"/>
      <c r="E1" s="272"/>
      <c r="F1" s="272"/>
      <c r="G1" s="272"/>
      <c r="H1" s="274"/>
    </row>
    <row r="2" spans="1:8" ht="24">
      <c r="A2" s="436" t="s">
        <v>165</v>
      </c>
      <c r="B2" s="437"/>
      <c r="C2" s="437"/>
      <c r="D2" s="437"/>
      <c r="E2" s="437"/>
      <c r="F2" s="437"/>
      <c r="G2" s="437"/>
      <c r="H2" s="438"/>
    </row>
    <row r="3" spans="1:8" ht="30" customHeight="1">
      <c r="A3" s="439" t="s">
        <v>243</v>
      </c>
      <c r="B3" s="437"/>
      <c r="C3" s="437"/>
      <c r="D3" s="437"/>
      <c r="E3" s="437"/>
      <c r="F3" s="437"/>
      <c r="G3" s="437"/>
      <c r="H3" s="438"/>
    </row>
    <row r="4" spans="1:8" ht="17.25">
      <c r="A4" s="155"/>
      <c r="B4" s="302"/>
      <c r="C4" s="277"/>
      <c r="D4" s="42"/>
      <c r="E4" s="42"/>
      <c r="F4" s="42"/>
      <c r="G4" s="42"/>
      <c r="H4" s="278"/>
    </row>
    <row r="5" spans="1:8" ht="17.25">
      <c r="A5" s="333"/>
      <c r="B5" s="334"/>
      <c r="C5" s="334"/>
      <c r="D5" s="334"/>
      <c r="E5" s="334"/>
      <c r="F5" s="334"/>
      <c r="G5" s="334"/>
      <c r="H5" s="335"/>
    </row>
    <row r="6" spans="1:8" ht="23.25" customHeight="1">
      <c r="A6" s="329"/>
      <c r="B6" s="331" t="s">
        <v>180</v>
      </c>
      <c r="C6" s="330"/>
      <c r="D6" s="332" t="s">
        <v>181</v>
      </c>
      <c r="E6" s="332"/>
      <c r="F6" s="276"/>
      <c r="G6" s="276"/>
      <c r="H6" s="278"/>
    </row>
    <row r="7" spans="1:8" s="286" customFormat="1" ht="16.5" customHeight="1">
      <c r="A7" s="282"/>
      <c r="B7" s="303">
        <v>1</v>
      </c>
      <c r="C7" s="293"/>
      <c r="D7" s="276" t="s">
        <v>161</v>
      </c>
      <c r="E7" s="276"/>
      <c r="F7" s="276"/>
      <c r="G7" s="284"/>
      <c r="H7" s="285"/>
    </row>
    <row r="8" spans="1:8" s="286" customFormat="1" ht="16.5" customHeight="1">
      <c r="A8" s="282"/>
      <c r="B8" s="304"/>
      <c r="C8" s="293"/>
      <c r="D8" s="276"/>
      <c r="E8" s="276"/>
      <c r="F8" s="276"/>
      <c r="G8" s="276"/>
      <c r="H8" s="285"/>
    </row>
    <row r="9" spans="1:8" s="286" customFormat="1" ht="16.5" customHeight="1">
      <c r="A9" s="282"/>
      <c r="B9" s="305">
        <v>2</v>
      </c>
      <c r="C9" s="293"/>
      <c r="D9" s="276" t="s">
        <v>162</v>
      </c>
      <c r="E9" s="276"/>
      <c r="F9" s="276"/>
      <c r="G9" s="284"/>
      <c r="H9" s="285"/>
    </row>
    <row r="10" spans="1:8" s="286" customFormat="1" ht="16.5" customHeight="1">
      <c r="A10" s="282"/>
      <c r="B10" s="304"/>
      <c r="C10" s="293"/>
      <c r="D10" s="276"/>
      <c r="E10" s="276"/>
      <c r="F10" s="276"/>
      <c r="G10" s="276"/>
      <c r="H10" s="285"/>
    </row>
    <row r="11" spans="1:8" s="286" customFormat="1" ht="16.5" customHeight="1">
      <c r="A11" s="282"/>
      <c r="B11" s="306">
        <v>3</v>
      </c>
      <c r="C11" s="293"/>
      <c r="D11" s="276" t="s">
        <v>163</v>
      </c>
      <c r="E11" s="276"/>
      <c r="F11" s="276"/>
      <c r="G11" s="284"/>
      <c r="H11" s="285"/>
    </row>
    <row r="12" spans="1:8" s="286" customFormat="1" ht="16.5" customHeight="1">
      <c r="A12" s="282"/>
      <c r="B12" s="304"/>
      <c r="C12" s="293"/>
      <c r="D12" s="276"/>
      <c r="E12" s="276"/>
      <c r="F12" s="276"/>
      <c r="G12" s="276"/>
      <c r="H12" s="285"/>
    </row>
    <row r="13" spans="1:8" s="286" customFormat="1" ht="16.5" customHeight="1">
      <c r="A13" s="282"/>
      <c r="B13" s="307">
        <v>4</v>
      </c>
      <c r="C13" s="293"/>
      <c r="D13" s="276" t="s">
        <v>164</v>
      </c>
      <c r="E13" s="276"/>
      <c r="F13" s="276"/>
      <c r="G13" s="284"/>
      <c r="H13" s="285"/>
    </row>
    <row r="14" spans="1:8" s="286" customFormat="1" ht="16.5" customHeight="1">
      <c r="A14" s="282"/>
      <c r="B14" s="304" t="s">
        <v>88</v>
      </c>
      <c r="C14" s="293"/>
      <c r="D14" s="276"/>
      <c r="E14" s="276"/>
      <c r="F14" s="276"/>
      <c r="G14" s="276"/>
      <c r="H14" s="285"/>
    </row>
    <row r="15" spans="1:8" s="286" customFormat="1" ht="16.5" customHeight="1">
      <c r="A15" s="282"/>
      <c r="B15" s="308">
        <v>5</v>
      </c>
      <c r="C15" s="297"/>
      <c r="D15" s="276" t="s">
        <v>167</v>
      </c>
      <c r="E15" s="276"/>
      <c r="F15" s="276"/>
      <c r="G15" s="284"/>
      <c r="H15" s="285"/>
    </row>
    <row r="16" spans="1:8" s="286" customFormat="1" ht="16.5" customHeight="1">
      <c r="A16" s="282"/>
      <c r="B16" s="304"/>
      <c r="C16" s="293"/>
      <c r="D16" s="276"/>
      <c r="E16" s="276"/>
      <c r="F16" s="276"/>
      <c r="G16" s="276"/>
      <c r="H16" s="285"/>
    </row>
    <row r="17" spans="1:8" s="286" customFormat="1" ht="16.5" customHeight="1">
      <c r="A17" s="282"/>
      <c r="B17" s="309">
        <v>6</v>
      </c>
      <c r="C17" s="293"/>
      <c r="D17" s="276" t="s">
        <v>168</v>
      </c>
      <c r="E17" s="276"/>
      <c r="F17" s="276"/>
      <c r="G17" s="276"/>
      <c r="H17" s="285"/>
    </row>
    <row r="18" spans="1:8" s="286" customFormat="1" ht="16.5" customHeight="1">
      <c r="A18" s="282"/>
      <c r="B18" s="304"/>
      <c r="C18" s="293"/>
      <c r="D18" s="276"/>
      <c r="E18" s="276"/>
      <c r="F18" s="276"/>
      <c r="G18" s="276"/>
      <c r="H18" s="285"/>
    </row>
    <row r="19" spans="1:8" s="286" customFormat="1" ht="16.5" customHeight="1">
      <c r="A19" s="282"/>
      <c r="B19" s="310">
        <v>7</v>
      </c>
      <c r="C19" s="293"/>
      <c r="D19" s="276" t="s">
        <v>169</v>
      </c>
      <c r="E19" s="276"/>
      <c r="F19" s="276"/>
      <c r="G19" s="276"/>
      <c r="H19" s="285"/>
    </row>
    <row r="20" spans="1:8" s="286" customFormat="1" ht="16.5" customHeight="1">
      <c r="A20" s="282"/>
      <c r="B20" s="304"/>
      <c r="C20" s="293"/>
      <c r="D20" s="276"/>
      <c r="E20" s="276"/>
      <c r="F20" s="276"/>
      <c r="G20" s="276"/>
      <c r="H20" s="285"/>
    </row>
    <row r="21" spans="1:8" s="286" customFormat="1" ht="16.5" customHeight="1">
      <c r="A21" s="282"/>
      <c r="B21" s="311">
        <v>8</v>
      </c>
      <c r="C21" s="293"/>
      <c r="D21" s="276" t="s">
        <v>166</v>
      </c>
      <c r="E21" s="276"/>
      <c r="F21" s="276"/>
      <c r="G21" s="276"/>
      <c r="H21" s="285"/>
    </row>
    <row r="22" spans="1:8" s="286" customFormat="1" ht="16.5" customHeight="1">
      <c r="A22" s="282"/>
      <c r="B22" s="304"/>
      <c r="C22" s="293"/>
      <c r="D22" s="276"/>
      <c r="E22" s="276"/>
      <c r="F22" s="276"/>
      <c r="G22" s="276"/>
      <c r="H22" s="285"/>
    </row>
    <row r="23" spans="1:8" s="286" customFormat="1" ht="16.5" customHeight="1">
      <c r="A23" s="282"/>
      <c r="B23" s="312">
        <v>9</v>
      </c>
      <c r="C23" s="293"/>
      <c r="D23" s="276" t="s">
        <v>170</v>
      </c>
      <c r="E23" s="276"/>
      <c r="F23" s="276"/>
      <c r="G23" s="276"/>
      <c r="H23" s="285"/>
    </row>
    <row r="24" spans="1:8" s="286" customFormat="1" ht="16.5" customHeight="1">
      <c r="A24" s="282"/>
      <c r="B24" s="304"/>
      <c r="C24" s="293"/>
      <c r="D24" s="276"/>
      <c r="E24" s="276"/>
      <c r="F24" s="276"/>
      <c r="G24" s="276"/>
      <c r="H24" s="285"/>
    </row>
    <row r="25" spans="1:8" s="286" customFormat="1" ht="16.5" customHeight="1">
      <c r="A25" s="282"/>
      <c r="B25" s="313">
        <v>10</v>
      </c>
      <c r="C25" s="293"/>
      <c r="D25" s="276" t="s">
        <v>171</v>
      </c>
      <c r="E25" s="276"/>
      <c r="F25" s="276"/>
      <c r="G25" s="276"/>
      <c r="H25" s="285"/>
    </row>
    <row r="26" spans="1:8" s="286" customFormat="1" ht="16.5" customHeight="1">
      <c r="A26" s="282"/>
      <c r="B26" s="304"/>
      <c r="C26" s="293"/>
      <c r="D26" s="276"/>
      <c r="E26" s="276"/>
      <c r="F26" s="276"/>
      <c r="G26" s="276"/>
      <c r="H26" s="285"/>
    </row>
    <row r="27" spans="1:8" s="286" customFormat="1" ht="16.5" customHeight="1">
      <c r="A27" s="282"/>
      <c r="B27" s="314">
        <v>11</v>
      </c>
      <c r="C27" s="293"/>
      <c r="D27" s="276" t="s">
        <v>172</v>
      </c>
      <c r="E27" s="276"/>
      <c r="F27" s="276"/>
      <c r="G27" s="276"/>
      <c r="H27" s="285"/>
    </row>
    <row r="28" spans="1:8" s="286" customFormat="1" ht="16.5" customHeight="1">
      <c r="A28" s="282"/>
      <c r="B28" s="304"/>
      <c r="C28" s="293"/>
      <c r="D28" s="276"/>
      <c r="E28" s="276"/>
      <c r="F28" s="276"/>
      <c r="G28" s="276"/>
      <c r="H28" s="285"/>
    </row>
    <row r="29" spans="1:8" s="286" customFormat="1" ht="16.5" customHeight="1">
      <c r="A29" s="282"/>
      <c r="B29" s="316">
        <v>12</v>
      </c>
      <c r="C29" s="293"/>
      <c r="D29" s="276" t="s">
        <v>173</v>
      </c>
      <c r="E29" s="276"/>
      <c r="F29" s="276"/>
      <c r="G29" s="276"/>
      <c r="H29" s="285"/>
    </row>
    <row r="30" spans="1:8" s="286" customFormat="1" ht="16.5" customHeight="1">
      <c r="A30" s="287"/>
      <c r="B30" s="315"/>
      <c r="C30" s="298"/>
      <c r="D30" s="288"/>
      <c r="E30" s="288"/>
      <c r="F30" s="288"/>
      <c r="G30" s="288"/>
      <c r="H30" s="289"/>
    </row>
    <row r="31" spans="1:8" s="286" customFormat="1" ht="16.5" customHeight="1">
      <c r="A31" s="282"/>
      <c r="B31" s="323">
        <v>13</v>
      </c>
      <c r="C31" s="299"/>
      <c r="D31" s="276" t="s">
        <v>174</v>
      </c>
      <c r="E31" s="276"/>
      <c r="F31" s="276"/>
      <c r="G31" s="276"/>
      <c r="H31" s="285"/>
    </row>
    <row r="32" spans="1:8" s="286" customFormat="1" ht="16.5" customHeight="1">
      <c r="A32" s="282"/>
      <c r="B32" s="304"/>
      <c r="C32" s="293"/>
      <c r="D32" s="276"/>
      <c r="E32" s="276"/>
      <c r="F32" s="276"/>
      <c r="G32" s="276"/>
      <c r="H32" s="285"/>
    </row>
    <row r="33" spans="1:8" s="286" customFormat="1" ht="16.5" customHeight="1">
      <c r="A33" s="282"/>
      <c r="B33" s="317">
        <v>14</v>
      </c>
      <c r="C33" s="293"/>
      <c r="D33" s="276" t="s">
        <v>175</v>
      </c>
      <c r="E33" s="276"/>
      <c r="F33" s="276"/>
      <c r="G33" s="276"/>
      <c r="H33" s="285"/>
    </row>
    <row r="34" spans="1:8" s="286" customFormat="1" ht="16.5" customHeight="1">
      <c r="A34" s="290"/>
      <c r="B34" s="304"/>
      <c r="C34" s="293"/>
      <c r="D34" s="291"/>
      <c r="E34" s="291"/>
      <c r="F34" s="291"/>
      <c r="G34" s="291"/>
      <c r="H34" s="292"/>
    </row>
    <row r="35" spans="1:8" s="286" customFormat="1" ht="16.5" customHeight="1">
      <c r="A35" s="294"/>
      <c r="B35" s="318">
        <v>15</v>
      </c>
      <c r="C35" s="293"/>
      <c r="D35" s="295" t="s">
        <v>178</v>
      </c>
      <c r="E35" s="295" t="s">
        <v>179</v>
      </c>
      <c r="F35" s="295"/>
      <c r="G35" s="295"/>
      <c r="H35" s="296"/>
    </row>
    <row r="36" spans="1:8" s="286" customFormat="1" ht="16.5" customHeight="1">
      <c r="A36" s="290"/>
      <c r="B36" s="319"/>
      <c r="C36" s="300"/>
      <c r="D36" s="291"/>
      <c r="E36" s="291"/>
      <c r="F36" s="291"/>
      <c r="G36" s="291"/>
      <c r="H36" s="292"/>
    </row>
    <row r="37" spans="1:8" s="286" customFormat="1" ht="16.5" customHeight="1">
      <c r="A37" s="282"/>
      <c r="B37" s="320">
        <v>16</v>
      </c>
      <c r="C37" s="299"/>
      <c r="D37" s="276" t="s">
        <v>176</v>
      </c>
      <c r="E37" s="276"/>
      <c r="F37" s="276"/>
      <c r="G37" s="276"/>
      <c r="H37" s="285"/>
    </row>
    <row r="38" spans="1:8" s="286" customFormat="1" ht="16.5" customHeight="1">
      <c r="A38" s="282"/>
      <c r="B38" s="304"/>
      <c r="C38" s="293"/>
      <c r="D38" s="276"/>
      <c r="E38" s="276"/>
      <c r="F38" s="276"/>
      <c r="G38" s="276"/>
      <c r="H38" s="285"/>
    </row>
    <row r="39" spans="1:8" s="286" customFormat="1" ht="16.5" customHeight="1">
      <c r="A39" s="282"/>
      <c r="B39" s="321">
        <v>17</v>
      </c>
      <c r="C39" s="299"/>
      <c r="D39" s="276" t="s">
        <v>177</v>
      </c>
      <c r="E39" s="276"/>
      <c r="F39" s="276"/>
      <c r="G39" s="276"/>
      <c r="H39" s="285"/>
    </row>
    <row r="40" spans="1:8" s="286" customFormat="1" ht="16.5" customHeight="1">
      <c r="A40" s="282"/>
      <c r="B40" s="321"/>
      <c r="C40" s="299"/>
      <c r="D40" s="276"/>
      <c r="E40" s="276"/>
      <c r="F40" s="276"/>
      <c r="G40" s="276"/>
      <c r="H40" s="285"/>
    </row>
    <row r="41" spans="1:8" s="286" customFormat="1" ht="16.5" customHeight="1">
      <c r="A41" s="282"/>
      <c r="B41" s="304"/>
      <c r="C41" s="283"/>
      <c r="D41" s="276"/>
      <c r="E41" s="276"/>
      <c r="F41" s="276"/>
      <c r="G41" s="276"/>
      <c r="H41" s="285"/>
    </row>
    <row r="42" spans="1:8" s="286" customFormat="1" ht="29.25" customHeight="1">
      <c r="A42" s="440" t="s">
        <v>182</v>
      </c>
      <c r="B42" s="441"/>
      <c r="C42" s="441"/>
      <c r="D42" s="441"/>
      <c r="E42" s="441"/>
      <c r="F42" s="441"/>
      <c r="G42" s="441"/>
      <c r="H42" s="442"/>
    </row>
    <row r="43" spans="1:8" s="286" customFormat="1" ht="14.25">
      <c r="A43" s="324"/>
      <c r="B43" s="325"/>
      <c r="C43" s="326"/>
      <c r="D43" s="327"/>
      <c r="E43" s="327"/>
      <c r="F43" s="327"/>
      <c r="G43" s="327"/>
      <c r="H43" s="328"/>
    </row>
    <row r="44" spans="1:8" s="280" customFormat="1" ht="17.25">
      <c r="A44" s="279"/>
      <c r="B44" s="302"/>
      <c r="C44" s="277"/>
      <c r="D44" s="279"/>
      <c r="E44" s="279"/>
      <c r="F44" s="279"/>
      <c r="G44" s="279"/>
      <c r="H44" s="279"/>
    </row>
    <row r="45" spans="1:8" s="280" customFormat="1" ht="17.25">
      <c r="A45" s="279"/>
      <c r="B45" s="302"/>
      <c r="C45" s="277"/>
      <c r="D45" s="279"/>
      <c r="E45" s="279"/>
      <c r="F45" s="279"/>
      <c r="G45" s="279"/>
      <c r="H45" s="279"/>
    </row>
    <row r="46" spans="1:8" s="280" customFormat="1" ht="17.25">
      <c r="A46" s="279"/>
      <c r="B46" s="302"/>
      <c r="C46" s="277"/>
      <c r="D46" s="279"/>
      <c r="E46" s="279"/>
      <c r="F46" s="279"/>
      <c r="G46" s="279"/>
      <c r="H46" s="279"/>
    </row>
    <row r="47" spans="1:8" s="280" customFormat="1" ht="17.25">
      <c r="A47" s="279"/>
      <c r="B47" s="302"/>
      <c r="C47" s="277"/>
      <c r="D47" s="279"/>
      <c r="E47" s="279"/>
      <c r="F47" s="279"/>
      <c r="G47" s="279"/>
      <c r="H47" s="279"/>
    </row>
    <row r="48" spans="1:8" s="280" customFormat="1" ht="17.25">
      <c r="A48" s="279"/>
      <c r="B48" s="302"/>
      <c r="C48" s="277"/>
      <c r="D48" s="279"/>
      <c r="E48" s="279"/>
      <c r="F48" s="279"/>
      <c r="G48" s="279"/>
      <c r="H48" s="279"/>
    </row>
    <row r="49" spans="1:8" s="280" customFormat="1" ht="17.25">
      <c r="A49" s="279"/>
      <c r="B49" s="302"/>
      <c r="C49" s="277"/>
      <c r="D49" s="279"/>
      <c r="E49" s="279"/>
      <c r="F49" s="279"/>
      <c r="G49" s="279"/>
      <c r="H49" s="279"/>
    </row>
    <row r="50" spans="1:8" s="280" customFormat="1" ht="17.25">
      <c r="A50" s="279"/>
      <c r="B50" s="302"/>
      <c r="C50" s="277"/>
      <c r="D50" s="279"/>
      <c r="E50" s="279"/>
      <c r="F50" s="279"/>
      <c r="G50" s="279"/>
      <c r="H50" s="279"/>
    </row>
    <row r="51" spans="1:8" s="280" customFormat="1" ht="17.25">
      <c r="A51" s="279"/>
      <c r="B51" s="302"/>
      <c r="C51" s="277"/>
      <c r="D51" s="279"/>
      <c r="E51" s="279"/>
      <c r="F51" s="279"/>
      <c r="G51" s="279"/>
      <c r="H51" s="279"/>
    </row>
    <row r="52" spans="1:8" s="280" customFormat="1" ht="17.25">
      <c r="A52" s="279"/>
      <c r="B52" s="302"/>
      <c r="C52" s="277"/>
      <c r="D52" s="279"/>
      <c r="E52" s="279"/>
      <c r="F52" s="279"/>
      <c r="G52" s="279"/>
      <c r="H52" s="279"/>
    </row>
    <row r="53" spans="1:8" s="280" customFormat="1" ht="17.25">
      <c r="A53" s="279"/>
      <c r="B53" s="302"/>
      <c r="C53" s="277"/>
      <c r="D53" s="279"/>
      <c r="E53" s="279"/>
      <c r="F53" s="279"/>
      <c r="G53" s="279"/>
      <c r="H53" s="279"/>
    </row>
    <row r="54" spans="1:8" s="280" customFormat="1" ht="17.25">
      <c r="A54" s="279"/>
      <c r="B54" s="302"/>
      <c r="C54" s="277"/>
      <c r="D54" s="279"/>
      <c r="E54" s="279"/>
      <c r="F54" s="279"/>
      <c r="G54" s="279"/>
      <c r="H54" s="279"/>
    </row>
    <row r="55" spans="2:3" s="280" customFormat="1" ht="17.25">
      <c r="B55" s="322"/>
      <c r="C55" s="281"/>
    </row>
    <row r="56" spans="2:3" s="280" customFormat="1" ht="17.25">
      <c r="B56" s="322"/>
      <c r="C56" s="281"/>
    </row>
    <row r="57" spans="2:3" s="280" customFormat="1" ht="17.25">
      <c r="B57" s="322"/>
      <c r="C57" s="281"/>
    </row>
    <row r="58" spans="2:3" s="280" customFormat="1" ht="17.25">
      <c r="B58" s="322"/>
      <c r="C58" s="281"/>
    </row>
    <row r="59" spans="2:3" s="280" customFormat="1" ht="17.25">
      <c r="B59" s="322"/>
      <c r="C59" s="281"/>
    </row>
    <row r="60" spans="2:3" s="280" customFormat="1" ht="17.25">
      <c r="B60" s="322"/>
      <c r="C60" s="281"/>
    </row>
    <row r="61" spans="2:3" s="280" customFormat="1" ht="17.25">
      <c r="B61" s="322"/>
      <c r="C61" s="281"/>
    </row>
    <row r="62" spans="2:3" s="280" customFormat="1" ht="17.25">
      <c r="B62" s="322"/>
      <c r="C62" s="281"/>
    </row>
    <row r="63" spans="2:3" s="280" customFormat="1" ht="17.25">
      <c r="B63" s="322"/>
      <c r="C63" s="281"/>
    </row>
    <row r="64" spans="2:3" s="280" customFormat="1" ht="17.25">
      <c r="B64" s="322"/>
      <c r="C64" s="281"/>
    </row>
    <row r="65" spans="2:3" s="280" customFormat="1" ht="17.25">
      <c r="B65" s="322"/>
      <c r="C65" s="281"/>
    </row>
    <row r="66" spans="2:3" s="280" customFormat="1" ht="17.25">
      <c r="B66" s="322"/>
      <c r="C66" s="281"/>
    </row>
    <row r="67" spans="2:3" s="280" customFormat="1" ht="17.25">
      <c r="B67" s="322"/>
      <c r="C67" s="281"/>
    </row>
    <row r="68" spans="2:3" s="280" customFormat="1" ht="17.25">
      <c r="B68" s="322"/>
      <c r="C68" s="281"/>
    </row>
    <row r="69" spans="2:3" s="280" customFormat="1" ht="17.25">
      <c r="B69" s="322"/>
      <c r="C69" s="281"/>
    </row>
    <row r="70" spans="2:3" s="280" customFormat="1" ht="17.25">
      <c r="B70" s="322"/>
      <c r="C70" s="281"/>
    </row>
    <row r="71" spans="2:3" s="280" customFormat="1" ht="17.25">
      <c r="B71" s="322"/>
      <c r="C71" s="281"/>
    </row>
    <row r="72" spans="2:3" s="280" customFormat="1" ht="17.25">
      <c r="B72" s="322"/>
      <c r="C72" s="281"/>
    </row>
    <row r="73" spans="2:3" s="280" customFormat="1" ht="17.25">
      <c r="B73" s="322"/>
      <c r="C73" s="281"/>
    </row>
    <row r="74" spans="2:3" s="280" customFormat="1" ht="17.25">
      <c r="B74" s="322"/>
      <c r="C74" s="281"/>
    </row>
    <row r="75" spans="2:3" s="280" customFormat="1" ht="17.25">
      <c r="B75" s="322"/>
      <c r="C75" s="281"/>
    </row>
    <row r="76" spans="2:3" s="280" customFormat="1" ht="17.25">
      <c r="B76" s="322"/>
      <c r="C76" s="281"/>
    </row>
    <row r="77" spans="2:3" s="280" customFormat="1" ht="17.25">
      <c r="B77" s="322"/>
      <c r="C77" s="281"/>
    </row>
    <row r="78" spans="2:3" s="280" customFormat="1" ht="17.25">
      <c r="B78" s="322"/>
      <c r="C78" s="281"/>
    </row>
    <row r="79" spans="2:3" s="280" customFormat="1" ht="17.25">
      <c r="B79" s="322"/>
      <c r="C79" s="281"/>
    </row>
    <row r="80" spans="2:3" s="280" customFormat="1" ht="17.25">
      <c r="B80" s="322"/>
      <c r="C80" s="281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57"/>
      <c r="B1" s="458"/>
      <c r="C1" s="458"/>
      <c r="D1" s="458"/>
      <c r="E1" s="458"/>
      <c r="F1" s="458"/>
      <c r="G1" s="458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211</v>
      </c>
      <c r="D21" s="85" t="s">
        <v>160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1" t="s">
        <v>203</v>
      </c>
      <c r="C22" s="9">
        <v>29093</v>
      </c>
      <c r="D22" s="9">
        <v>25987</v>
      </c>
      <c r="E22" s="121">
        <v>107.4</v>
      </c>
      <c r="F22" s="45">
        <f>SUM(C22/D22*100)</f>
        <v>111.95212991110941</v>
      </c>
      <c r="G22" s="107"/>
    </row>
    <row r="23" spans="1:7" ht="13.5">
      <c r="A23" s="106">
        <v>2</v>
      </c>
      <c r="B23" s="181" t="s">
        <v>189</v>
      </c>
      <c r="C23" s="9">
        <v>10038</v>
      </c>
      <c r="D23" s="9">
        <v>17973</v>
      </c>
      <c r="E23" s="121">
        <v>92.7</v>
      </c>
      <c r="F23" s="45">
        <f>SUM(C23/D23*100)</f>
        <v>55.85044233016191</v>
      </c>
      <c r="G23" s="107"/>
    </row>
    <row r="24" spans="1:7" ht="13.5">
      <c r="A24" s="106">
        <v>3</v>
      </c>
      <c r="B24" s="181" t="s">
        <v>186</v>
      </c>
      <c r="C24" s="9">
        <v>9482</v>
      </c>
      <c r="D24" s="9">
        <v>8356</v>
      </c>
      <c r="E24" s="121">
        <v>138.5</v>
      </c>
      <c r="F24" s="45">
        <f aca="true" t="shared" si="0" ref="F24:F32">SUM(C24/D24*100)</f>
        <v>113.47534705600766</v>
      </c>
      <c r="G24" s="107"/>
    </row>
    <row r="25" spans="1:7" ht="13.5">
      <c r="A25" s="106">
        <v>4</v>
      </c>
      <c r="B25" s="181" t="s">
        <v>199</v>
      </c>
      <c r="C25" s="9">
        <v>5890</v>
      </c>
      <c r="D25" s="9">
        <v>5296</v>
      </c>
      <c r="E25" s="121">
        <v>76.3</v>
      </c>
      <c r="F25" s="45">
        <f t="shared" si="0"/>
        <v>111.21601208459215</v>
      </c>
      <c r="G25" s="107"/>
    </row>
    <row r="26" spans="1:7" ht="13.5" customHeight="1">
      <c r="A26" s="106">
        <v>5</v>
      </c>
      <c r="B26" s="181" t="s">
        <v>191</v>
      </c>
      <c r="C26" s="9">
        <v>5374</v>
      </c>
      <c r="D26" s="9">
        <v>4008</v>
      </c>
      <c r="E26" s="121">
        <v>130</v>
      </c>
      <c r="F26" s="45">
        <f t="shared" si="0"/>
        <v>134.08183632734531</v>
      </c>
      <c r="G26" s="107"/>
    </row>
    <row r="27" spans="1:7" ht="13.5" customHeight="1">
      <c r="A27" s="106">
        <v>6</v>
      </c>
      <c r="B27" s="181" t="s">
        <v>183</v>
      </c>
      <c r="C27" s="9">
        <v>5025</v>
      </c>
      <c r="D27" s="9">
        <v>2916</v>
      </c>
      <c r="E27" s="121">
        <v>106.7</v>
      </c>
      <c r="F27" s="45">
        <f t="shared" si="0"/>
        <v>172.32510288065842</v>
      </c>
      <c r="G27" s="107"/>
    </row>
    <row r="28" spans="1:7" ht="13.5" customHeight="1">
      <c r="A28" s="106">
        <v>7</v>
      </c>
      <c r="B28" s="181" t="s">
        <v>200</v>
      </c>
      <c r="C28" s="112">
        <v>4888</v>
      </c>
      <c r="D28" s="112">
        <v>2373</v>
      </c>
      <c r="E28" s="121">
        <v>335.7</v>
      </c>
      <c r="F28" s="45">
        <f t="shared" si="0"/>
        <v>205.98398651495998</v>
      </c>
      <c r="G28" s="107"/>
    </row>
    <row r="29" spans="1:7" ht="13.5" customHeight="1">
      <c r="A29" s="106">
        <v>8</v>
      </c>
      <c r="B29" s="181" t="s">
        <v>188</v>
      </c>
      <c r="C29" s="112">
        <v>4708</v>
      </c>
      <c r="D29" s="112">
        <v>4763</v>
      </c>
      <c r="E29" s="121">
        <v>96.6</v>
      </c>
      <c r="F29" s="45">
        <f t="shared" si="0"/>
        <v>98.84526558891456</v>
      </c>
      <c r="G29" s="107"/>
    </row>
    <row r="30" spans="1:7" ht="13.5" customHeight="1">
      <c r="A30" s="106">
        <v>9</v>
      </c>
      <c r="B30" s="181" t="s">
        <v>122</v>
      </c>
      <c r="C30" s="112">
        <v>3897</v>
      </c>
      <c r="D30" s="112">
        <v>5408</v>
      </c>
      <c r="E30" s="121">
        <v>90.8</v>
      </c>
      <c r="F30" s="45">
        <f t="shared" si="0"/>
        <v>72.05991124260355</v>
      </c>
      <c r="G30" s="107"/>
    </row>
    <row r="31" spans="1:7" ht="13.5" customHeight="1" thickBot="1">
      <c r="A31" s="108">
        <v>10</v>
      </c>
      <c r="B31" s="181" t="s">
        <v>194</v>
      </c>
      <c r="C31" s="109">
        <v>3543</v>
      </c>
      <c r="D31" s="109">
        <v>5134</v>
      </c>
      <c r="E31" s="122">
        <v>93.8</v>
      </c>
      <c r="F31" s="45">
        <f t="shared" si="0"/>
        <v>69.01051811453058</v>
      </c>
      <c r="G31" s="110"/>
    </row>
    <row r="32" spans="1:7" ht="13.5" customHeight="1" thickBot="1">
      <c r="A32" s="91"/>
      <c r="B32" s="92" t="s">
        <v>80</v>
      </c>
      <c r="C32" s="93">
        <v>92523</v>
      </c>
      <c r="D32" s="93">
        <v>96954</v>
      </c>
      <c r="E32" s="94">
        <v>104.9</v>
      </c>
      <c r="F32" s="118">
        <f t="shared" si="0"/>
        <v>95.42979144749056</v>
      </c>
      <c r="G32" s="133">
        <v>88.7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211</v>
      </c>
      <c r="D53" s="85" t="s">
        <v>160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1" t="s">
        <v>116</v>
      </c>
      <c r="C54" s="9">
        <v>168307</v>
      </c>
      <c r="D54" s="9">
        <v>159828</v>
      </c>
      <c r="E54" s="45">
        <v>94.9</v>
      </c>
      <c r="F54" s="45">
        <f aca="true" t="shared" si="1" ref="F54:F64">SUM(C54/D54*100)</f>
        <v>105.30507795880573</v>
      </c>
      <c r="G54" s="107"/>
    </row>
    <row r="55" spans="1:7" ht="13.5">
      <c r="A55" s="106">
        <v>2</v>
      </c>
      <c r="B55" s="181" t="s">
        <v>202</v>
      </c>
      <c r="C55" s="9">
        <v>19572</v>
      </c>
      <c r="D55" s="9">
        <v>22967</v>
      </c>
      <c r="E55" s="45">
        <v>96.3</v>
      </c>
      <c r="F55" s="45">
        <f t="shared" si="1"/>
        <v>85.21792136543736</v>
      </c>
      <c r="G55" s="107"/>
    </row>
    <row r="56" spans="1:7" ht="13.5">
      <c r="A56" s="106">
        <v>3</v>
      </c>
      <c r="B56" s="181" t="s">
        <v>189</v>
      </c>
      <c r="C56" s="9">
        <v>17706</v>
      </c>
      <c r="D56" s="9">
        <v>8037</v>
      </c>
      <c r="E56" s="45">
        <v>199</v>
      </c>
      <c r="F56" s="45">
        <f t="shared" si="1"/>
        <v>220.30608435983575</v>
      </c>
      <c r="G56" s="107"/>
    </row>
    <row r="57" spans="1:7" ht="13.5">
      <c r="A57" s="106">
        <v>4</v>
      </c>
      <c r="B57" s="181" t="s">
        <v>192</v>
      </c>
      <c r="C57" s="9">
        <v>16066</v>
      </c>
      <c r="D57" s="9">
        <v>18816</v>
      </c>
      <c r="E57" s="45">
        <v>109.6</v>
      </c>
      <c r="F57" s="45">
        <f t="shared" si="1"/>
        <v>85.38477891156462</v>
      </c>
      <c r="G57" s="107"/>
    </row>
    <row r="58" spans="1:7" ht="13.5">
      <c r="A58" s="106">
        <v>5</v>
      </c>
      <c r="B58" s="182" t="s">
        <v>199</v>
      </c>
      <c r="C58" s="9">
        <v>8422</v>
      </c>
      <c r="D58" s="9">
        <v>7631</v>
      </c>
      <c r="E58" s="45">
        <v>102.5</v>
      </c>
      <c r="F58" s="45">
        <f t="shared" si="1"/>
        <v>110.36561394312672</v>
      </c>
      <c r="G58" s="107"/>
    </row>
    <row r="59" spans="1:7" ht="13.5">
      <c r="A59" s="106">
        <v>6</v>
      </c>
      <c r="B59" s="182" t="s">
        <v>183</v>
      </c>
      <c r="C59" s="9">
        <v>7160</v>
      </c>
      <c r="D59" s="9">
        <v>5241</v>
      </c>
      <c r="E59" s="45">
        <v>99.6</v>
      </c>
      <c r="F59" s="45">
        <f t="shared" si="1"/>
        <v>136.61514978057622</v>
      </c>
      <c r="G59" s="107"/>
    </row>
    <row r="60" spans="1:7" ht="13.5">
      <c r="A60" s="106">
        <v>7</v>
      </c>
      <c r="B60" s="182" t="s">
        <v>190</v>
      </c>
      <c r="C60" s="9">
        <v>5800</v>
      </c>
      <c r="D60" s="9">
        <v>6510</v>
      </c>
      <c r="E60" s="156">
        <v>105.4</v>
      </c>
      <c r="F60" s="45">
        <f t="shared" si="1"/>
        <v>89.0937019969278</v>
      </c>
      <c r="G60" s="107"/>
    </row>
    <row r="61" spans="1:7" ht="13.5">
      <c r="A61" s="106">
        <v>8</v>
      </c>
      <c r="B61" s="182" t="s">
        <v>200</v>
      </c>
      <c r="C61" s="9">
        <v>5060</v>
      </c>
      <c r="D61" s="9">
        <v>5269</v>
      </c>
      <c r="E61" s="45">
        <v>93.5</v>
      </c>
      <c r="F61" s="45">
        <f t="shared" si="1"/>
        <v>96.03340292275574</v>
      </c>
      <c r="G61" s="107"/>
    </row>
    <row r="62" spans="1:7" ht="13.5">
      <c r="A62" s="106">
        <v>9</v>
      </c>
      <c r="B62" s="182" t="s">
        <v>191</v>
      </c>
      <c r="C62" s="9">
        <v>4100</v>
      </c>
      <c r="D62" s="9">
        <v>6133</v>
      </c>
      <c r="E62" s="45">
        <v>63.2</v>
      </c>
      <c r="F62" s="45">
        <f t="shared" si="1"/>
        <v>66.85145931844121</v>
      </c>
      <c r="G62" s="107"/>
    </row>
    <row r="63" spans="1:8" ht="14.25" thickBot="1">
      <c r="A63" s="111">
        <v>10</v>
      </c>
      <c r="B63" s="182" t="s">
        <v>250</v>
      </c>
      <c r="C63" s="112">
        <v>4084</v>
      </c>
      <c r="D63" s="112">
        <v>13935</v>
      </c>
      <c r="E63" s="113">
        <v>101.7</v>
      </c>
      <c r="F63" s="113">
        <f t="shared" si="1"/>
        <v>29.307499102978113</v>
      </c>
      <c r="G63" s="115"/>
      <c r="H63" s="23"/>
    </row>
    <row r="64" spans="1:7" ht="14.25" thickBot="1">
      <c r="A64" s="91"/>
      <c r="B64" s="116" t="s">
        <v>83</v>
      </c>
      <c r="C64" s="117">
        <v>270430</v>
      </c>
      <c r="D64" s="117">
        <v>273997</v>
      </c>
      <c r="E64" s="118">
        <v>99.4</v>
      </c>
      <c r="F64" s="118">
        <f t="shared" si="1"/>
        <v>98.6981609287693</v>
      </c>
      <c r="G64" s="133">
        <v>64.1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211</v>
      </c>
      <c r="D21" s="85" t="s">
        <v>160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1" t="s">
        <v>106</v>
      </c>
      <c r="C22" s="9">
        <v>43328</v>
      </c>
      <c r="D22" s="9">
        <v>48789</v>
      </c>
      <c r="E22" s="45">
        <v>77.4</v>
      </c>
      <c r="F22" s="45">
        <f>SUM(C22/D22*100)</f>
        <v>88.80690319539241</v>
      </c>
      <c r="G22" s="107"/>
    </row>
    <row r="23" spans="1:7" ht="13.5">
      <c r="A23" s="30">
        <v>2</v>
      </c>
      <c r="B23" s="181" t="s">
        <v>198</v>
      </c>
      <c r="C23" s="9">
        <v>41491</v>
      </c>
      <c r="D23" s="9">
        <v>36484</v>
      </c>
      <c r="E23" s="45">
        <v>119.4</v>
      </c>
      <c r="F23" s="45">
        <f aca="true" t="shared" si="0" ref="F23:F32">SUM(C23/D23*100)</f>
        <v>113.72382414208968</v>
      </c>
      <c r="G23" s="107"/>
    </row>
    <row r="24" spans="1:7" ht="13.5" customHeight="1">
      <c r="A24" s="30">
        <v>3</v>
      </c>
      <c r="B24" s="181" t="s">
        <v>201</v>
      </c>
      <c r="C24" s="9">
        <v>37252</v>
      </c>
      <c r="D24" s="9">
        <v>48234</v>
      </c>
      <c r="E24" s="45">
        <v>122.8</v>
      </c>
      <c r="F24" s="45">
        <f t="shared" si="0"/>
        <v>77.2318281709997</v>
      </c>
      <c r="G24" s="107"/>
    </row>
    <row r="25" spans="1:7" ht="13.5">
      <c r="A25" s="30">
        <v>4</v>
      </c>
      <c r="B25" s="181" t="s">
        <v>187</v>
      </c>
      <c r="C25" s="9">
        <v>30779</v>
      </c>
      <c r="D25" s="9">
        <v>32304</v>
      </c>
      <c r="E25" s="45">
        <v>96.5</v>
      </c>
      <c r="F25" s="45">
        <f t="shared" si="0"/>
        <v>95.27922238732044</v>
      </c>
      <c r="G25" s="107"/>
    </row>
    <row r="26" spans="1:7" ht="13.5">
      <c r="A26" s="30">
        <v>5</v>
      </c>
      <c r="B26" s="181" t="s">
        <v>183</v>
      </c>
      <c r="C26" s="9">
        <v>25644</v>
      </c>
      <c r="D26" s="9">
        <v>35512</v>
      </c>
      <c r="E26" s="45">
        <v>96</v>
      </c>
      <c r="F26" s="45">
        <f t="shared" si="0"/>
        <v>72.21220995719757</v>
      </c>
      <c r="G26" s="107"/>
    </row>
    <row r="27" spans="1:7" ht="13.5" customHeight="1">
      <c r="A27" s="30">
        <v>6</v>
      </c>
      <c r="B27" s="181" t="s">
        <v>122</v>
      </c>
      <c r="C27" s="9">
        <v>25278</v>
      </c>
      <c r="D27" s="9">
        <v>20412</v>
      </c>
      <c r="E27" s="45">
        <v>113.8</v>
      </c>
      <c r="F27" s="45">
        <f t="shared" si="0"/>
        <v>123.83891828336273</v>
      </c>
      <c r="G27" s="107"/>
    </row>
    <row r="28" spans="1:7" ht="13.5" customHeight="1">
      <c r="A28" s="30">
        <v>7</v>
      </c>
      <c r="B28" s="182" t="s">
        <v>186</v>
      </c>
      <c r="C28" s="9">
        <v>23618</v>
      </c>
      <c r="D28" s="9">
        <v>21624</v>
      </c>
      <c r="E28" s="45">
        <v>98.9</v>
      </c>
      <c r="F28" s="45">
        <f t="shared" si="0"/>
        <v>109.22123566407696</v>
      </c>
      <c r="G28" s="107"/>
    </row>
    <row r="29" spans="1:7" ht="13.5">
      <c r="A29" s="30">
        <v>8</v>
      </c>
      <c r="B29" s="182" t="s">
        <v>194</v>
      </c>
      <c r="C29" s="9">
        <v>15444</v>
      </c>
      <c r="D29" s="9">
        <v>9867</v>
      </c>
      <c r="E29" s="45">
        <v>99.7</v>
      </c>
      <c r="F29" s="45">
        <f t="shared" si="0"/>
        <v>156.52173913043478</v>
      </c>
      <c r="G29" s="107"/>
    </row>
    <row r="30" spans="1:7" ht="13.5">
      <c r="A30" s="30">
        <v>9</v>
      </c>
      <c r="B30" s="182" t="s">
        <v>202</v>
      </c>
      <c r="C30" s="9">
        <v>14953</v>
      </c>
      <c r="D30" s="9">
        <v>17338</v>
      </c>
      <c r="E30" s="45">
        <v>96</v>
      </c>
      <c r="F30" s="345">
        <f t="shared" si="0"/>
        <v>86.24408813011881</v>
      </c>
      <c r="G30" s="107"/>
    </row>
    <row r="31" spans="1:7" ht="14.25" thickBot="1">
      <c r="A31" s="119">
        <v>10</v>
      </c>
      <c r="B31" s="182" t="s">
        <v>200</v>
      </c>
      <c r="C31" s="112">
        <v>13873</v>
      </c>
      <c r="D31" s="112">
        <v>17989</v>
      </c>
      <c r="E31" s="113">
        <v>93.6</v>
      </c>
      <c r="F31" s="113">
        <f t="shared" si="0"/>
        <v>77.11935071432542</v>
      </c>
      <c r="G31" s="115"/>
    </row>
    <row r="32" spans="1:7" ht="14.25" thickBot="1">
      <c r="A32" s="91"/>
      <c r="B32" s="92" t="s">
        <v>85</v>
      </c>
      <c r="C32" s="93">
        <v>350539</v>
      </c>
      <c r="D32" s="93">
        <v>373324</v>
      </c>
      <c r="E32" s="96">
        <v>100.8</v>
      </c>
      <c r="F32" s="118">
        <f t="shared" si="0"/>
        <v>93.89672241806045</v>
      </c>
      <c r="G32" s="133">
        <v>59.6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211</v>
      </c>
      <c r="D53" s="85" t="s">
        <v>160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1" t="s">
        <v>123</v>
      </c>
      <c r="C54" s="9">
        <v>12193</v>
      </c>
      <c r="D54" s="9">
        <v>14940</v>
      </c>
      <c r="E54" s="121">
        <v>119.4</v>
      </c>
      <c r="F54" s="45">
        <f>SUM(C54/D54*100)</f>
        <v>81.61311914323962</v>
      </c>
      <c r="G54" s="107"/>
    </row>
    <row r="55" spans="1:7" ht="13.5">
      <c r="A55" s="106">
        <v>2</v>
      </c>
      <c r="B55" s="181" t="s">
        <v>118</v>
      </c>
      <c r="C55" s="9">
        <v>7055</v>
      </c>
      <c r="D55" s="9">
        <v>4643</v>
      </c>
      <c r="E55" s="121">
        <v>109.1</v>
      </c>
      <c r="F55" s="45">
        <f aca="true" t="shared" si="1" ref="F55:F64">SUM(C55/D55*100)</f>
        <v>151.94917079474476</v>
      </c>
      <c r="G55" s="107"/>
    </row>
    <row r="56" spans="1:7" ht="13.5">
      <c r="A56" s="106">
        <v>3</v>
      </c>
      <c r="B56" s="181" t="s">
        <v>117</v>
      </c>
      <c r="C56" s="9">
        <v>3677</v>
      </c>
      <c r="D56" s="9">
        <v>2593</v>
      </c>
      <c r="E56" s="121">
        <v>111.7</v>
      </c>
      <c r="F56" s="45">
        <f t="shared" si="1"/>
        <v>141.80485923640572</v>
      </c>
      <c r="G56" s="107"/>
    </row>
    <row r="57" spans="1:8" ht="13.5">
      <c r="A57" s="106">
        <v>4</v>
      </c>
      <c r="B57" s="181" t="s">
        <v>183</v>
      </c>
      <c r="C57" s="9">
        <v>2965</v>
      </c>
      <c r="D57" s="9">
        <v>2704</v>
      </c>
      <c r="E57" s="121">
        <v>113.1</v>
      </c>
      <c r="F57" s="45">
        <f t="shared" si="1"/>
        <v>109.65236686390531</v>
      </c>
      <c r="G57" s="107"/>
      <c r="H57" s="72"/>
    </row>
    <row r="58" spans="1:7" ht="13.5">
      <c r="A58" s="106">
        <v>5</v>
      </c>
      <c r="B58" s="181" t="s">
        <v>122</v>
      </c>
      <c r="C58" s="9">
        <v>2811</v>
      </c>
      <c r="D58" s="9">
        <v>1517</v>
      </c>
      <c r="E58" s="121">
        <v>91.8</v>
      </c>
      <c r="F58" s="45">
        <f t="shared" si="1"/>
        <v>185.29993408042188</v>
      </c>
      <c r="G58" s="107"/>
    </row>
    <row r="59" spans="1:7" ht="13.5">
      <c r="A59" s="106">
        <v>6</v>
      </c>
      <c r="B59" s="182" t="s">
        <v>202</v>
      </c>
      <c r="C59" s="9">
        <v>1466</v>
      </c>
      <c r="D59" s="9">
        <v>1232</v>
      </c>
      <c r="E59" s="121">
        <v>98.6</v>
      </c>
      <c r="F59" s="45">
        <f t="shared" si="1"/>
        <v>118.99350649350649</v>
      </c>
      <c r="G59" s="107"/>
    </row>
    <row r="60" spans="1:7" ht="13.5">
      <c r="A60" s="106">
        <v>7</v>
      </c>
      <c r="B60" s="182" t="s">
        <v>199</v>
      </c>
      <c r="C60" s="9">
        <v>1368</v>
      </c>
      <c r="D60" s="9">
        <v>1189</v>
      </c>
      <c r="E60" s="121">
        <v>89.1</v>
      </c>
      <c r="F60" s="45">
        <f t="shared" si="1"/>
        <v>115.0546677880572</v>
      </c>
      <c r="G60" s="107"/>
    </row>
    <row r="61" spans="1:7" ht="13.5">
      <c r="A61" s="106">
        <v>8</v>
      </c>
      <c r="B61" s="182" t="s">
        <v>187</v>
      </c>
      <c r="C61" s="9">
        <v>1338</v>
      </c>
      <c r="D61" s="9">
        <v>1180</v>
      </c>
      <c r="E61" s="121">
        <v>111.3</v>
      </c>
      <c r="F61" s="45">
        <f t="shared" si="1"/>
        <v>113.38983050847457</v>
      </c>
      <c r="G61" s="107"/>
    </row>
    <row r="62" spans="1:7" ht="13.5">
      <c r="A62" s="106">
        <v>9</v>
      </c>
      <c r="B62" s="182" t="s">
        <v>186</v>
      </c>
      <c r="C62" s="9">
        <v>963</v>
      </c>
      <c r="D62" s="9">
        <v>802</v>
      </c>
      <c r="E62" s="121">
        <v>60.5</v>
      </c>
      <c r="F62" s="45">
        <f t="shared" si="1"/>
        <v>120.07481296758104</v>
      </c>
      <c r="G62" s="107"/>
    </row>
    <row r="63" spans="1:7" ht="14.25" thickBot="1">
      <c r="A63" s="108">
        <v>10</v>
      </c>
      <c r="B63" s="183" t="s">
        <v>191</v>
      </c>
      <c r="C63" s="109">
        <v>727</v>
      </c>
      <c r="D63" s="109">
        <v>634</v>
      </c>
      <c r="E63" s="122">
        <v>127.8</v>
      </c>
      <c r="F63" s="45">
        <f t="shared" si="1"/>
        <v>114.66876971608832</v>
      </c>
      <c r="G63" s="110"/>
    </row>
    <row r="64" spans="1:7" ht="14.25" thickBot="1">
      <c r="A64" s="91"/>
      <c r="B64" s="92" t="s">
        <v>81</v>
      </c>
      <c r="C64" s="93">
        <v>37008</v>
      </c>
      <c r="D64" s="93">
        <v>33175</v>
      </c>
      <c r="E64" s="94">
        <v>107.1</v>
      </c>
      <c r="F64" s="118">
        <f t="shared" si="1"/>
        <v>111.55388093443858</v>
      </c>
      <c r="G64" s="133">
        <v>124.1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211</v>
      </c>
      <c r="D20" s="85" t="s">
        <v>160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1" t="s">
        <v>125</v>
      </c>
      <c r="C21" s="9">
        <v>37414</v>
      </c>
      <c r="D21" s="9">
        <v>27042</v>
      </c>
      <c r="E21" s="121">
        <v>114.1</v>
      </c>
      <c r="F21" s="45">
        <f aca="true" t="shared" si="0" ref="F21:F31">SUM(C21/D21*100)</f>
        <v>138.3551512462096</v>
      </c>
      <c r="G21" s="107"/>
    </row>
    <row r="22" spans="1:7" ht="13.5">
      <c r="A22" s="106">
        <v>2</v>
      </c>
      <c r="B22" s="181" t="s">
        <v>78</v>
      </c>
      <c r="C22" s="9">
        <v>16696</v>
      </c>
      <c r="D22" s="9">
        <v>11201</v>
      </c>
      <c r="E22" s="121">
        <v>90.6</v>
      </c>
      <c r="F22" s="45">
        <f t="shared" si="0"/>
        <v>149.05811981073117</v>
      </c>
      <c r="G22" s="107"/>
    </row>
    <row r="23" spans="1:7" ht="13.5" customHeight="1">
      <c r="A23" s="106">
        <v>3</v>
      </c>
      <c r="B23" s="182" t="s">
        <v>202</v>
      </c>
      <c r="C23" s="9">
        <v>11017</v>
      </c>
      <c r="D23" s="9">
        <v>10813</v>
      </c>
      <c r="E23" s="121">
        <v>109.7</v>
      </c>
      <c r="F23" s="45">
        <f t="shared" si="0"/>
        <v>101.88661795986313</v>
      </c>
      <c r="G23" s="107"/>
    </row>
    <row r="24" spans="1:7" ht="13.5" customHeight="1">
      <c r="A24" s="106">
        <v>4</v>
      </c>
      <c r="B24" s="182" t="s">
        <v>192</v>
      </c>
      <c r="C24" s="9">
        <v>8460</v>
      </c>
      <c r="D24" s="9">
        <v>8175</v>
      </c>
      <c r="E24" s="121">
        <v>100.6</v>
      </c>
      <c r="F24" s="45">
        <f t="shared" si="0"/>
        <v>103.4862385321101</v>
      </c>
      <c r="G24" s="107"/>
    </row>
    <row r="25" spans="1:7" ht="13.5" customHeight="1">
      <c r="A25" s="106">
        <v>5</v>
      </c>
      <c r="B25" s="182" t="s">
        <v>190</v>
      </c>
      <c r="C25" s="9">
        <v>6588</v>
      </c>
      <c r="D25" s="9">
        <v>7884</v>
      </c>
      <c r="E25" s="121">
        <v>104.6</v>
      </c>
      <c r="F25" s="45">
        <f t="shared" si="0"/>
        <v>83.56164383561644</v>
      </c>
      <c r="G25" s="107"/>
    </row>
    <row r="26" spans="1:7" ht="13.5" customHeight="1">
      <c r="A26" s="106">
        <v>6</v>
      </c>
      <c r="B26" s="182" t="s">
        <v>191</v>
      </c>
      <c r="C26" s="9">
        <v>5766</v>
      </c>
      <c r="D26" s="9">
        <v>6850</v>
      </c>
      <c r="E26" s="121">
        <v>95.5</v>
      </c>
      <c r="F26" s="45">
        <f t="shared" si="0"/>
        <v>84.17518248175182</v>
      </c>
      <c r="G26" s="107"/>
    </row>
    <row r="27" spans="1:7" ht="13.5" customHeight="1">
      <c r="A27" s="106">
        <v>7</v>
      </c>
      <c r="B27" s="182" t="s">
        <v>122</v>
      </c>
      <c r="C27" s="9">
        <v>5688</v>
      </c>
      <c r="D27" s="9">
        <v>6024</v>
      </c>
      <c r="E27" s="121">
        <v>82.7</v>
      </c>
      <c r="F27" s="45">
        <f t="shared" si="0"/>
        <v>94.42231075697211</v>
      </c>
      <c r="G27" s="107"/>
    </row>
    <row r="28" spans="1:7" ht="13.5" customHeight="1">
      <c r="A28" s="106">
        <v>8</v>
      </c>
      <c r="B28" s="182" t="s">
        <v>199</v>
      </c>
      <c r="C28" s="9">
        <v>5278</v>
      </c>
      <c r="D28" s="9">
        <v>7461</v>
      </c>
      <c r="E28" s="121">
        <v>100.9</v>
      </c>
      <c r="F28" s="45">
        <f t="shared" si="0"/>
        <v>70.7411875083769</v>
      </c>
      <c r="G28" s="107"/>
    </row>
    <row r="29" spans="1:7" ht="13.5" customHeight="1">
      <c r="A29" s="106">
        <v>9</v>
      </c>
      <c r="B29" s="182" t="s">
        <v>230</v>
      </c>
      <c r="C29" s="112">
        <v>5210</v>
      </c>
      <c r="D29" s="112">
        <v>4294</v>
      </c>
      <c r="E29" s="124">
        <v>113.4</v>
      </c>
      <c r="F29" s="45">
        <f t="shared" si="0"/>
        <v>121.33209129017233</v>
      </c>
      <c r="G29" s="107"/>
    </row>
    <row r="30" spans="1:7" ht="13.5" customHeight="1" thickBot="1">
      <c r="A30" s="111">
        <v>10</v>
      </c>
      <c r="B30" s="182" t="s">
        <v>194</v>
      </c>
      <c r="C30" s="112">
        <v>2935</v>
      </c>
      <c r="D30" s="112">
        <v>2874</v>
      </c>
      <c r="E30" s="124">
        <v>104.3</v>
      </c>
      <c r="F30" s="113">
        <f t="shared" si="0"/>
        <v>102.12247738343771</v>
      </c>
      <c r="G30" s="115"/>
    </row>
    <row r="31" spans="1:7" ht="13.5" customHeight="1" thickBot="1">
      <c r="A31" s="91"/>
      <c r="B31" s="92" t="s">
        <v>87</v>
      </c>
      <c r="C31" s="93">
        <v>121229</v>
      </c>
      <c r="D31" s="93">
        <v>110856</v>
      </c>
      <c r="E31" s="94">
        <v>103</v>
      </c>
      <c r="F31" s="118">
        <f t="shared" si="0"/>
        <v>109.35718409468139</v>
      </c>
      <c r="G31" s="120">
        <v>107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211</v>
      </c>
      <c r="D53" s="85" t="s">
        <v>160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1" t="s">
        <v>189</v>
      </c>
      <c r="C54" s="6">
        <v>34302</v>
      </c>
      <c r="D54" s="9">
        <v>29241</v>
      </c>
      <c r="E54" s="45">
        <v>136.4</v>
      </c>
      <c r="F54" s="45">
        <f aca="true" t="shared" si="1" ref="F54:F64">SUM(C54/D54*100)</f>
        <v>117.30788960705858</v>
      </c>
      <c r="G54" s="107"/>
    </row>
    <row r="55" spans="1:7" ht="13.5">
      <c r="A55" s="106">
        <v>2</v>
      </c>
      <c r="B55" s="181" t="s">
        <v>122</v>
      </c>
      <c r="C55" s="6">
        <v>24825</v>
      </c>
      <c r="D55" s="9">
        <v>20301</v>
      </c>
      <c r="E55" s="45">
        <v>100.6</v>
      </c>
      <c r="F55" s="45">
        <f t="shared" si="1"/>
        <v>122.28461652135363</v>
      </c>
      <c r="G55" s="107"/>
    </row>
    <row r="56" spans="1:7" ht="13.5">
      <c r="A56" s="106">
        <v>3</v>
      </c>
      <c r="B56" s="7" t="s">
        <v>183</v>
      </c>
      <c r="C56" s="6">
        <v>24771</v>
      </c>
      <c r="D56" s="9">
        <v>23130</v>
      </c>
      <c r="E56" s="45">
        <v>97.9</v>
      </c>
      <c r="F56" s="45">
        <f t="shared" si="1"/>
        <v>107.094682230869</v>
      </c>
      <c r="G56" s="107"/>
    </row>
    <row r="57" spans="1:7" ht="13.5">
      <c r="A57" s="106">
        <v>4</v>
      </c>
      <c r="B57" s="7" t="s">
        <v>203</v>
      </c>
      <c r="C57" s="6">
        <v>19712</v>
      </c>
      <c r="D57" s="9">
        <v>15032</v>
      </c>
      <c r="E57" s="45">
        <v>110.3</v>
      </c>
      <c r="F57" s="45">
        <f t="shared" si="1"/>
        <v>131.13358169238958</v>
      </c>
      <c r="G57" s="107"/>
    </row>
    <row r="58" spans="1:7" ht="13.5">
      <c r="A58" s="106">
        <v>5</v>
      </c>
      <c r="B58" s="182" t="s">
        <v>187</v>
      </c>
      <c r="C58" s="6">
        <v>15202</v>
      </c>
      <c r="D58" s="9">
        <v>19189</v>
      </c>
      <c r="E58" s="45">
        <v>119.6</v>
      </c>
      <c r="F58" s="45">
        <f t="shared" si="1"/>
        <v>79.2224712074626</v>
      </c>
      <c r="G58" s="107"/>
    </row>
    <row r="59" spans="1:7" ht="13.5">
      <c r="A59" s="106">
        <v>6</v>
      </c>
      <c r="B59" s="182" t="s">
        <v>194</v>
      </c>
      <c r="C59" s="6">
        <v>14284</v>
      </c>
      <c r="D59" s="9">
        <v>10121</v>
      </c>
      <c r="E59" s="45">
        <v>108.1</v>
      </c>
      <c r="F59" s="45">
        <f t="shared" si="1"/>
        <v>141.13229917992294</v>
      </c>
      <c r="G59" s="107"/>
    </row>
    <row r="60" spans="1:7" ht="13.5">
      <c r="A60" s="106">
        <v>7</v>
      </c>
      <c r="B60" s="182" t="s">
        <v>193</v>
      </c>
      <c r="C60" s="6">
        <v>14039</v>
      </c>
      <c r="D60" s="9">
        <v>16250</v>
      </c>
      <c r="E60" s="45">
        <v>102.9</v>
      </c>
      <c r="F60" s="45">
        <f t="shared" si="1"/>
        <v>86.39384615384616</v>
      </c>
      <c r="G60" s="107"/>
    </row>
    <row r="61" spans="1:7" ht="13.5">
      <c r="A61" s="106">
        <v>8</v>
      </c>
      <c r="B61" s="182" t="s">
        <v>200</v>
      </c>
      <c r="C61" s="6">
        <v>13235</v>
      </c>
      <c r="D61" s="9">
        <v>17655</v>
      </c>
      <c r="E61" s="45">
        <v>107</v>
      </c>
      <c r="F61" s="45">
        <f t="shared" si="1"/>
        <v>74.9645992636647</v>
      </c>
      <c r="G61" s="107"/>
    </row>
    <row r="62" spans="1:7" ht="13.5">
      <c r="A62" s="106">
        <v>9</v>
      </c>
      <c r="B62" s="182" t="s">
        <v>191</v>
      </c>
      <c r="C62" s="123">
        <v>10408</v>
      </c>
      <c r="D62" s="112">
        <v>14226</v>
      </c>
      <c r="E62" s="113">
        <v>98.3</v>
      </c>
      <c r="F62" s="45">
        <f t="shared" si="1"/>
        <v>73.16181639252073</v>
      </c>
      <c r="G62" s="107"/>
    </row>
    <row r="63" spans="1:7" ht="14.25" thickBot="1">
      <c r="A63" s="111">
        <v>10</v>
      </c>
      <c r="B63" s="182" t="s">
        <v>186</v>
      </c>
      <c r="C63" s="123">
        <v>8803</v>
      </c>
      <c r="D63" s="112">
        <v>5973</v>
      </c>
      <c r="E63" s="113">
        <v>139.2</v>
      </c>
      <c r="F63" s="113">
        <f t="shared" si="1"/>
        <v>147.3798761091579</v>
      </c>
      <c r="G63" s="115"/>
    </row>
    <row r="64" spans="1:7" ht="14.25" thickBot="1">
      <c r="A64" s="91"/>
      <c r="B64" s="92" t="s">
        <v>83</v>
      </c>
      <c r="C64" s="93">
        <v>224105</v>
      </c>
      <c r="D64" s="93">
        <v>214712</v>
      </c>
      <c r="E64" s="96">
        <v>108.6</v>
      </c>
      <c r="F64" s="118">
        <f t="shared" si="1"/>
        <v>104.37469726889974</v>
      </c>
      <c r="G64" s="133">
        <v>85.6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6" t="s">
        <v>154</v>
      </c>
      <c r="C16" s="256" t="s">
        <v>155</v>
      </c>
      <c r="D16" s="256" t="s">
        <v>156</v>
      </c>
      <c r="E16" s="256" t="s">
        <v>129</v>
      </c>
      <c r="F16" s="256" t="s">
        <v>130</v>
      </c>
      <c r="G16" s="256" t="s">
        <v>131</v>
      </c>
      <c r="H16" s="256" t="s">
        <v>132</v>
      </c>
      <c r="I16" s="256" t="s">
        <v>133</v>
      </c>
      <c r="J16" s="256" t="s">
        <v>134</v>
      </c>
      <c r="K16" s="256" t="s">
        <v>135</v>
      </c>
      <c r="L16" s="256" t="s">
        <v>136</v>
      </c>
      <c r="M16" s="256" t="s">
        <v>137</v>
      </c>
      <c r="N16" s="1"/>
    </row>
    <row r="17" spans="1:27" ht="10.5" customHeight="1">
      <c r="A17" s="10" t="s">
        <v>157</v>
      </c>
      <c r="B17" s="253">
        <v>73.5</v>
      </c>
      <c r="C17" s="253">
        <v>74.3</v>
      </c>
      <c r="D17" s="253">
        <v>75.7</v>
      </c>
      <c r="E17" s="253">
        <v>85.3</v>
      </c>
      <c r="F17" s="253">
        <v>83.2</v>
      </c>
      <c r="G17" s="253">
        <v>89.6</v>
      </c>
      <c r="H17" s="253">
        <v>94.5</v>
      </c>
      <c r="I17" s="253">
        <v>77.2</v>
      </c>
      <c r="J17" s="253">
        <v>90.5</v>
      </c>
      <c r="K17" s="253">
        <v>97.3</v>
      </c>
      <c r="L17" s="253">
        <v>96.3</v>
      </c>
      <c r="M17" s="253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158</v>
      </c>
      <c r="B18" s="253">
        <v>92.9</v>
      </c>
      <c r="C18" s="253">
        <v>77.4</v>
      </c>
      <c r="D18" s="253">
        <v>75.4</v>
      </c>
      <c r="E18" s="253">
        <v>75.8</v>
      </c>
      <c r="F18" s="253">
        <v>74.4</v>
      </c>
      <c r="G18" s="253">
        <v>77.7</v>
      </c>
      <c r="H18" s="253">
        <v>80.3</v>
      </c>
      <c r="I18" s="253">
        <v>77.2</v>
      </c>
      <c r="J18" s="253">
        <v>77.5</v>
      </c>
      <c r="K18" s="253">
        <v>77.1</v>
      </c>
      <c r="L18" s="253">
        <v>73.5</v>
      </c>
      <c r="M18" s="253">
        <v>66.6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"/>
      <c r="AA18" s="1"/>
    </row>
    <row r="19" spans="1:27" ht="10.5" customHeight="1">
      <c r="A19" s="10" t="s">
        <v>159</v>
      </c>
      <c r="B19" s="253">
        <v>67.1</v>
      </c>
      <c r="C19" s="253">
        <v>69</v>
      </c>
      <c r="D19" s="253">
        <v>71.2</v>
      </c>
      <c r="E19" s="253">
        <v>73.2</v>
      </c>
      <c r="F19" s="253">
        <v>72</v>
      </c>
      <c r="G19" s="253">
        <v>72.6</v>
      </c>
      <c r="H19" s="253">
        <v>78.1</v>
      </c>
      <c r="I19" s="253">
        <v>80</v>
      </c>
      <c r="J19" s="253">
        <v>75.3</v>
      </c>
      <c r="K19" s="253">
        <v>77.7</v>
      </c>
      <c r="L19" s="253">
        <v>79.8</v>
      </c>
      <c r="M19" s="253">
        <v>73.4</v>
      </c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1"/>
      <c r="AA19" s="1"/>
    </row>
    <row r="20" spans="1:27" ht="10.5" customHeight="1">
      <c r="A20" s="10" t="s">
        <v>160</v>
      </c>
      <c r="B20" s="253">
        <v>71.6</v>
      </c>
      <c r="C20" s="253">
        <v>76.8</v>
      </c>
      <c r="D20" s="253">
        <v>80.9</v>
      </c>
      <c r="E20" s="253">
        <v>79.2</v>
      </c>
      <c r="F20" s="253">
        <v>79.8</v>
      </c>
      <c r="G20" s="253">
        <v>79.2</v>
      </c>
      <c r="H20" s="253">
        <v>80.8</v>
      </c>
      <c r="I20" s="253">
        <v>83.9</v>
      </c>
      <c r="J20" s="253">
        <v>84.2</v>
      </c>
      <c r="K20" s="253">
        <v>84.4</v>
      </c>
      <c r="L20" s="253">
        <v>83.6</v>
      </c>
      <c r="M20" s="253">
        <v>71.9</v>
      </c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1"/>
      <c r="AA20" s="1"/>
    </row>
    <row r="21" spans="1:27" ht="10.5" customHeight="1">
      <c r="A21" s="10" t="s">
        <v>211</v>
      </c>
      <c r="B21" s="253">
        <v>69.7</v>
      </c>
      <c r="C21" s="253">
        <v>79.8</v>
      </c>
      <c r="D21" s="253">
        <v>89.3</v>
      </c>
      <c r="E21" s="253">
        <v>81</v>
      </c>
      <c r="F21" s="253">
        <v>78.7</v>
      </c>
      <c r="G21" s="253">
        <v>80.2</v>
      </c>
      <c r="H21" s="253">
        <v>77.6</v>
      </c>
      <c r="I21" s="253">
        <v>73.1</v>
      </c>
      <c r="J21" s="253">
        <v>78.4</v>
      </c>
      <c r="K21" s="253">
        <v>82.3</v>
      </c>
      <c r="L21" s="253"/>
      <c r="M21" s="253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1"/>
      <c r="AA22" s="1"/>
    </row>
    <row r="23" spans="14:27" ht="9.75" customHeight="1"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1"/>
      <c r="AA23" s="1"/>
    </row>
    <row r="24" spans="1:13" ht="13.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</row>
    <row r="28" ht="13.5">
      <c r="O28" s="261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6" t="s">
        <v>154</v>
      </c>
      <c r="C41" s="256" t="s">
        <v>155</v>
      </c>
      <c r="D41" s="256" t="s">
        <v>156</v>
      </c>
      <c r="E41" s="256" t="s">
        <v>129</v>
      </c>
      <c r="F41" s="256" t="s">
        <v>130</v>
      </c>
      <c r="G41" s="256" t="s">
        <v>131</v>
      </c>
      <c r="H41" s="256" t="s">
        <v>132</v>
      </c>
      <c r="I41" s="256" t="s">
        <v>133</v>
      </c>
      <c r="J41" s="256" t="s">
        <v>134</v>
      </c>
      <c r="K41" s="256" t="s">
        <v>135</v>
      </c>
      <c r="L41" s="256" t="s">
        <v>136</v>
      </c>
      <c r="M41" s="256" t="s">
        <v>137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157</v>
      </c>
      <c r="B42" s="262">
        <v>96.9</v>
      </c>
      <c r="C42" s="262">
        <v>96.4</v>
      </c>
      <c r="D42" s="262">
        <v>90.1</v>
      </c>
      <c r="E42" s="262">
        <v>101.5</v>
      </c>
      <c r="F42" s="262">
        <v>106.8</v>
      </c>
      <c r="G42" s="262">
        <v>110.7</v>
      </c>
      <c r="H42" s="262">
        <v>103.8</v>
      </c>
      <c r="I42" s="262">
        <v>105.9</v>
      </c>
      <c r="J42" s="262">
        <v>95.9</v>
      </c>
      <c r="K42" s="262">
        <v>92.5</v>
      </c>
      <c r="L42" s="262">
        <v>100.7</v>
      </c>
      <c r="M42" s="262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158</v>
      </c>
      <c r="B43" s="262">
        <v>109.6</v>
      </c>
      <c r="C43" s="262">
        <v>91.7</v>
      </c>
      <c r="D43" s="262">
        <v>85.7</v>
      </c>
      <c r="E43" s="262">
        <v>88.7</v>
      </c>
      <c r="F43" s="262">
        <v>89.8</v>
      </c>
      <c r="G43" s="262">
        <v>91.4</v>
      </c>
      <c r="H43" s="262">
        <v>87.6</v>
      </c>
      <c r="I43" s="262">
        <v>85.8</v>
      </c>
      <c r="J43" s="262">
        <v>84.7</v>
      </c>
      <c r="K43" s="262">
        <v>90.7</v>
      </c>
      <c r="L43" s="262">
        <v>91.4</v>
      </c>
      <c r="M43" s="262">
        <v>87.4</v>
      </c>
      <c r="N43" s="2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ht="10.5" customHeight="1">
      <c r="A44" s="10" t="s">
        <v>159</v>
      </c>
      <c r="B44" s="262">
        <v>91.1</v>
      </c>
      <c r="C44" s="262">
        <v>91.1</v>
      </c>
      <c r="D44" s="262">
        <v>91.1</v>
      </c>
      <c r="E44" s="262">
        <v>90.6</v>
      </c>
      <c r="F44" s="262">
        <v>95.7</v>
      </c>
      <c r="G44" s="262">
        <v>90</v>
      </c>
      <c r="H44" s="262">
        <v>92.4</v>
      </c>
      <c r="I44" s="262">
        <v>93.7</v>
      </c>
      <c r="J44" s="262">
        <v>85.5</v>
      </c>
      <c r="K44" s="262">
        <v>88.9</v>
      </c>
      <c r="L44" s="262">
        <v>90.9</v>
      </c>
      <c r="M44" s="262">
        <v>84</v>
      </c>
      <c r="N44" s="25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26" ht="10.5" customHeight="1">
      <c r="A45" s="10" t="s">
        <v>151</v>
      </c>
      <c r="B45" s="262">
        <v>85.3</v>
      </c>
      <c r="C45" s="262">
        <v>84.2</v>
      </c>
      <c r="D45" s="262">
        <v>80.9</v>
      </c>
      <c r="E45" s="262">
        <v>82.2</v>
      </c>
      <c r="F45" s="262">
        <v>91.4</v>
      </c>
      <c r="G45" s="262">
        <v>87.2</v>
      </c>
      <c r="H45" s="262">
        <v>87.8</v>
      </c>
      <c r="I45" s="262">
        <v>91</v>
      </c>
      <c r="J45" s="262">
        <v>92.4</v>
      </c>
      <c r="K45" s="262">
        <v>97</v>
      </c>
      <c r="L45" s="262">
        <v>97.1</v>
      </c>
      <c r="M45" s="262">
        <v>90.7</v>
      </c>
      <c r="N45" s="25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26" ht="10.5" customHeight="1">
      <c r="A46" s="10" t="s">
        <v>211</v>
      </c>
      <c r="B46" s="262">
        <v>92.5</v>
      </c>
      <c r="C46" s="262">
        <v>96.7</v>
      </c>
      <c r="D46" s="262">
        <v>92.6</v>
      </c>
      <c r="E46" s="262">
        <v>92.4</v>
      </c>
      <c r="F46" s="262">
        <v>90.8</v>
      </c>
      <c r="G46" s="262">
        <v>92.9</v>
      </c>
      <c r="H46" s="262">
        <v>91.7</v>
      </c>
      <c r="I46" s="262">
        <v>90</v>
      </c>
      <c r="J46" s="262">
        <v>88.2</v>
      </c>
      <c r="K46" s="262">
        <v>92.5</v>
      </c>
      <c r="L46" s="262"/>
      <c r="M46" s="262"/>
      <c r="N46" s="25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</row>
    <row r="47" spans="14:26" ht="10.5" customHeight="1">
      <c r="N47" s="25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</row>
    <row r="48" spans="14:26" ht="10.5" customHeight="1">
      <c r="N48" s="25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6" t="s">
        <v>154</v>
      </c>
      <c r="C65" s="256" t="s">
        <v>155</v>
      </c>
      <c r="D65" s="256" t="s">
        <v>156</v>
      </c>
      <c r="E65" s="256" t="s">
        <v>129</v>
      </c>
      <c r="F65" s="256" t="s">
        <v>130</v>
      </c>
      <c r="G65" s="256" t="s">
        <v>131</v>
      </c>
      <c r="H65" s="256" t="s">
        <v>132</v>
      </c>
      <c r="I65" s="256" t="s">
        <v>133</v>
      </c>
      <c r="J65" s="256" t="s">
        <v>134</v>
      </c>
      <c r="K65" s="256" t="s">
        <v>135</v>
      </c>
      <c r="L65" s="256" t="s">
        <v>136</v>
      </c>
      <c r="M65" s="256" t="s">
        <v>137</v>
      </c>
    </row>
    <row r="66" spans="1:13" ht="10.5" customHeight="1">
      <c r="A66" s="10" t="s">
        <v>157</v>
      </c>
      <c r="B66" s="253">
        <v>75.9</v>
      </c>
      <c r="C66" s="253">
        <v>77.1</v>
      </c>
      <c r="D66" s="253">
        <v>84.6</v>
      </c>
      <c r="E66" s="253">
        <v>83</v>
      </c>
      <c r="F66" s="253">
        <v>77.3</v>
      </c>
      <c r="G66" s="253">
        <v>80.6</v>
      </c>
      <c r="H66" s="253">
        <v>91.3</v>
      </c>
      <c r="I66" s="253">
        <v>72.6</v>
      </c>
      <c r="J66" s="253">
        <v>94.7</v>
      </c>
      <c r="K66" s="253">
        <v>105.1</v>
      </c>
      <c r="L66" s="253">
        <v>95.5</v>
      </c>
      <c r="M66" s="253">
        <v>84</v>
      </c>
    </row>
    <row r="67" spans="1:26" ht="10.5" customHeight="1">
      <c r="A67" s="10" t="s">
        <v>158</v>
      </c>
      <c r="B67" s="253">
        <v>83.6</v>
      </c>
      <c r="C67" s="253">
        <v>85.7</v>
      </c>
      <c r="D67" s="253">
        <v>88.4</v>
      </c>
      <c r="E67" s="253">
        <v>85.2</v>
      </c>
      <c r="F67" s="253">
        <v>82.7</v>
      </c>
      <c r="G67" s="253">
        <v>84.9</v>
      </c>
      <c r="H67" s="253">
        <v>91.8</v>
      </c>
      <c r="I67" s="253">
        <v>90.1</v>
      </c>
      <c r="J67" s="253">
        <v>91.5</v>
      </c>
      <c r="K67" s="253">
        <v>84.5</v>
      </c>
      <c r="L67" s="253">
        <v>80.3</v>
      </c>
      <c r="M67" s="253">
        <v>76.7</v>
      </c>
      <c r="N67" s="2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0.5" customHeight="1">
      <c r="A68" s="10" t="s">
        <v>159</v>
      </c>
      <c r="B68" s="253">
        <v>73.1</v>
      </c>
      <c r="C68" s="253">
        <v>75.7</v>
      </c>
      <c r="D68" s="253">
        <v>78.1</v>
      </c>
      <c r="E68" s="253">
        <v>80.8</v>
      </c>
      <c r="F68" s="253">
        <v>74.5</v>
      </c>
      <c r="G68" s="253">
        <v>81.3</v>
      </c>
      <c r="H68" s="253">
        <v>84.2</v>
      </c>
      <c r="I68" s="253">
        <v>85.2</v>
      </c>
      <c r="J68" s="253">
        <v>88.5</v>
      </c>
      <c r="K68" s="253">
        <v>87.1</v>
      </c>
      <c r="L68" s="253">
        <v>87.6</v>
      </c>
      <c r="M68" s="253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160</v>
      </c>
      <c r="B69" s="253">
        <v>83.9</v>
      </c>
      <c r="C69" s="253">
        <v>91.2</v>
      </c>
      <c r="D69" s="253">
        <v>100</v>
      </c>
      <c r="E69" s="253">
        <v>96.4</v>
      </c>
      <c r="F69" s="253">
        <v>86.6</v>
      </c>
      <c r="G69" s="253">
        <v>91.1</v>
      </c>
      <c r="H69" s="253">
        <v>92</v>
      </c>
      <c r="I69" s="253">
        <v>92.1</v>
      </c>
      <c r="J69" s="253">
        <v>91.1</v>
      </c>
      <c r="K69" s="253">
        <v>86.7</v>
      </c>
      <c r="L69" s="253">
        <v>86.1</v>
      </c>
      <c r="M69" s="253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211</v>
      </c>
      <c r="B70" s="253">
        <v>75.1</v>
      </c>
      <c r="C70" s="253">
        <v>82.1</v>
      </c>
      <c r="D70" s="253">
        <v>96.7</v>
      </c>
      <c r="E70" s="253">
        <v>87.7</v>
      </c>
      <c r="F70" s="253">
        <v>86.9</v>
      </c>
      <c r="G70" s="253">
        <v>86.2</v>
      </c>
      <c r="H70" s="253">
        <v>84.7</v>
      </c>
      <c r="I70" s="253">
        <v>81.4</v>
      </c>
      <c r="J70" s="253">
        <v>89</v>
      </c>
      <c r="K70" s="253">
        <v>88.7</v>
      </c>
      <c r="L70" s="253"/>
      <c r="M70" s="25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9"/>
      <c r="C72" s="259"/>
      <c r="D72" s="259"/>
      <c r="E72" s="259"/>
      <c r="F72" s="259"/>
      <c r="G72" s="263"/>
      <c r="H72" s="259"/>
      <c r="I72" s="259"/>
      <c r="J72" s="259"/>
      <c r="K72" s="259"/>
      <c r="L72" s="259"/>
      <c r="M72" s="259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60" customWidth="1"/>
    <col min="25" max="26" width="7.625" style="0" customWidth="1"/>
  </cols>
  <sheetData>
    <row r="1" spans="1:29" ht="13.5">
      <c r="A1" s="25"/>
      <c r="B1" s="264"/>
      <c r="C1" s="247"/>
      <c r="D1" s="247"/>
      <c r="E1" s="247"/>
      <c r="F1" s="247"/>
      <c r="G1" s="247"/>
      <c r="H1" s="247"/>
      <c r="I1" s="247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7"/>
      <c r="C2" s="247"/>
      <c r="D2" s="247"/>
      <c r="E2" s="247"/>
      <c r="F2" s="247"/>
      <c r="G2" s="247"/>
      <c r="H2" s="247"/>
      <c r="I2" s="247"/>
      <c r="J2" s="1"/>
      <c r="L2" s="66"/>
      <c r="M2" s="265"/>
      <c r="N2" s="66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1"/>
      <c r="AB2" s="1"/>
      <c r="AC2" s="1"/>
    </row>
    <row r="3" spans="1:29" ht="13.5">
      <c r="A3" s="25"/>
      <c r="B3" s="247"/>
      <c r="C3" s="247"/>
      <c r="D3" s="247"/>
      <c r="E3" s="247"/>
      <c r="F3" s="247"/>
      <c r="G3" s="247"/>
      <c r="H3" s="247"/>
      <c r="I3" s="247"/>
      <c r="J3" s="1"/>
      <c r="L3" s="66"/>
      <c r="M3" s="265"/>
      <c r="N3" s="66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1"/>
      <c r="AB3" s="1"/>
      <c r="AC3" s="1"/>
    </row>
    <row r="4" spans="1:29" ht="13.5">
      <c r="A4" s="25"/>
      <c r="B4" s="247"/>
      <c r="C4" s="247"/>
      <c r="D4" s="247"/>
      <c r="E4" s="247"/>
      <c r="F4" s="247"/>
      <c r="G4" s="247"/>
      <c r="H4" s="247"/>
      <c r="I4" s="247"/>
      <c r="J4" s="1"/>
      <c r="L4" s="66"/>
      <c r="M4" s="265"/>
      <c r="N4" s="66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1"/>
      <c r="AB4" s="1"/>
      <c r="AC4" s="1"/>
    </row>
    <row r="5" spans="1:29" ht="13.5">
      <c r="A5" s="25"/>
      <c r="B5" s="247"/>
      <c r="C5" s="247"/>
      <c r="D5" s="247"/>
      <c r="E5" s="247"/>
      <c r="F5" s="247"/>
      <c r="G5" s="247"/>
      <c r="H5" s="247"/>
      <c r="I5" s="247"/>
      <c r="J5" s="1"/>
      <c r="L5" s="66"/>
      <c r="M5" s="265"/>
      <c r="N5" s="66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1"/>
      <c r="AB5" s="1"/>
      <c r="AC5" s="1"/>
    </row>
    <row r="6" spans="10:29" ht="13.5">
      <c r="J6" s="1"/>
      <c r="L6" s="66"/>
      <c r="M6" s="265"/>
      <c r="N6" s="66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1"/>
      <c r="AB6" s="1"/>
      <c r="AC6" s="1"/>
    </row>
    <row r="7" spans="10:23" ht="13.5">
      <c r="J7" s="1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126</v>
      </c>
      <c r="C18" s="11" t="s">
        <v>127</v>
      </c>
      <c r="D18" s="11" t="s">
        <v>128</v>
      </c>
      <c r="E18" s="11" t="s">
        <v>129</v>
      </c>
      <c r="F18" s="11" t="s">
        <v>130</v>
      </c>
      <c r="G18" s="11" t="s">
        <v>131</v>
      </c>
      <c r="H18" s="11" t="s">
        <v>132</v>
      </c>
      <c r="I18" s="11" t="s">
        <v>133</v>
      </c>
      <c r="J18" s="11" t="s">
        <v>134</v>
      </c>
      <c r="K18" s="11" t="s">
        <v>135</v>
      </c>
      <c r="L18" s="11" t="s">
        <v>136</v>
      </c>
      <c r="M18" s="11" t="s">
        <v>137</v>
      </c>
    </row>
    <row r="19" spans="1:13" ht="10.5" customHeight="1">
      <c r="A19" s="10" t="s">
        <v>138</v>
      </c>
      <c r="B19" s="262">
        <v>15.3</v>
      </c>
      <c r="C19" s="262">
        <v>17</v>
      </c>
      <c r="D19" s="262">
        <v>17.8</v>
      </c>
      <c r="E19" s="262">
        <v>17</v>
      </c>
      <c r="F19" s="262">
        <v>18.2</v>
      </c>
      <c r="G19" s="262">
        <v>18.2</v>
      </c>
      <c r="H19" s="262">
        <v>16.2</v>
      </c>
      <c r="I19" s="262">
        <v>14.9</v>
      </c>
      <c r="J19" s="262">
        <v>17</v>
      </c>
      <c r="K19" s="262">
        <v>16</v>
      </c>
      <c r="L19" s="262">
        <v>15.8</v>
      </c>
      <c r="M19" s="262">
        <v>16.8</v>
      </c>
    </row>
    <row r="20" spans="1:13" ht="10.5" customHeight="1">
      <c r="A20" s="10" t="s">
        <v>241</v>
      </c>
      <c r="B20" s="262">
        <v>15.5</v>
      </c>
      <c r="C20" s="262">
        <v>17.7</v>
      </c>
      <c r="D20" s="262">
        <v>19.2</v>
      </c>
      <c r="E20" s="262">
        <v>19.4</v>
      </c>
      <c r="F20" s="262">
        <v>18.4</v>
      </c>
      <c r="G20" s="262">
        <v>18.2</v>
      </c>
      <c r="H20" s="262">
        <v>16.7</v>
      </c>
      <c r="I20" s="262">
        <v>17.2</v>
      </c>
      <c r="J20" s="262">
        <v>15.8</v>
      </c>
      <c r="K20" s="262">
        <v>18.6</v>
      </c>
      <c r="L20" s="262">
        <v>16.7</v>
      </c>
      <c r="M20" s="262">
        <v>16.5</v>
      </c>
    </row>
    <row r="21" spans="1:13" ht="10.5" customHeight="1">
      <c r="A21" s="10" t="s">
        <v>242</v>
      </c>
      <c r="B21" s="262">
        <v>15.9</v>
      </c>
      <c r="C21" s="262">
        <v>14.3</v>
      </c>
      <c r="D21" s="262">
        <v>15.2</v>
      </c>
      <c r="E21" s="262">
        <v>18.6</v>
      </c>
      <c r="F21" s="262">
        <v>17.4</v>
      </c>
      <c r="G21" s="262">
        <v>15.7</v>
      </c>
      <c r="H21" s="262">
        <v>15.4</v>
      </c>
      <c r="I21" s="262">
        <v>16</v>
      </c>
      <c r="J21" s="262">
        <v>16.5</v>
      </c>
      <c r="K21" s="262">
        <v>15</v>
      </c>
      <c r="L21" s="262">
        <v>14.9</v>
      </c>
      <c r="M21" s="262">
        <v>16.9</v>
      </c>
    </row>
    <row r="22" spans="1:13" ht="10.5" customHeight="1">
      <c r="A22" s="10" t="s">
        <v>151</v>
      </c>
      <c r="B22" s="262">
        <v>14.7</v>
      </c>
      <c r="C22" s="262">
        <v>15.2</v>
      </c>
      <c r="D22" s="262">
        <v>16.7</v>
      </c>
      <c r="E22" s="262">
        <v>15.9</v>
      </c>
      <c r="F22" s="262">
        <v>16.3</v>
      </c>
      <c r="G22" s="262">
        <v>16.4</v>
      </c>
      <c r="H22" s="262">
        <v>14.7</v>
      </c>
      <c r="I22" s="262">
        <v>16.5</v>
      </c>
      <c r="J22" s="262">
        <v>15.9</v>
      </c>
      <c r="K22" s="262">
        <v>18</v>
      </c>
      <c r="L22" s="262">
        <v>17.3</v>
      </c>
      <c r="M22" s="262">
        <v>15.7</v>
      </c>
    </row>
    <row r="23" spans="1:13" ht="10.5" customHeight="1">
      <c r="A23" s="10" t="s">
        <v>211</v>
      </c>
      <c r="B23" s="262">
        <v>15.3</v>
      </c>
      <c r="C23" s="262">
        <v>16</v>
      </c>
      <c r="D23" s="262">
        <v>17.8</v>
      </c>
      <c r="E23" s="262">
        <v>16.9</v>
      </c>
      <c r="F23" s="262">
        <v>18.4</v>
      </c>
      <c r="G23" s="262">
        <v>17.6</v>
      </c>
      <c r="H23" s="262">
        <v>15.3</v>
      </c>
      <c r="I23" s="262">
        <v>15.4</v>
      </c>
      <c r="J23" s="262">
        <v>16.9</v>
      </c>
      <c r="K23" s="262">
        <v>17.3</v>
      </c>
      <c r="L23" s="262"/>
      <c r="M23" s="262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126</v>
      </c>
      <c r="C42" s="11" t="s">
        <v>127</v>
      </c>
      <c r="D42" s="11" t="s">
        <v>128</v>
      </c>
      <c r="E42" s="11" t="s">
        <v>129</v>
      </c>
      <c r="F42" s="11" t="s">
        <v>130</v>
      </c>
      <c r="G42" s="11" t="s">
        <v>131</v>
      </c>
      <c r="H42" s="11" t="s">
        <v>132</v>
      </c>
      <c r="I42" s="11" t="s">
        <v>133</v>
      </c>
      <c r="J42" s="11" t="s">
        <v>134</v>
      </c>
      <c r="K42" s="11" t="s">
        <v>135</v>
      </c>
      <c r="L42" s="11" t="s">
        <v>136</v>
      </c>
      <c r="M42" s="11" t="s">
        <v>137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138</v>
      </c>
      <c r="B43" s="262">
        <v>24.2</v>
      </c>
      <c r="C43" s="262">
        <v>24.9</v>
      </c>
      <c r="D43" s="262">
        <v>25.1</v>
      </c>
      <c r="E43" s="262">
        <v>24.9</v>
      </c>
      <c r="F43" s="262">
        <v>26</v>
      </c>
      <c r="G43" s="262">
        <v>26.8</v>
      </c>
      <c r="H43" s="262">
        <v>25.6</v>
      </c>
      <c r="I43" s="262">
        <v>25.9</v>
      </c>
      <c r="J43" s="262">
        <v>25.6</v>
      </c>
      <c r="K43" s="262">
        <v>24.3</v>
      </c>
      <c r="L43" s="262">
        <v>24.3</v>
      </c>
      <c r="M43" s="262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139</v>
      </c>
      <c r="B44" s="262">
        <v>25.3</v>
      </c>
      <c r="C44" s="262">
        <v>26.5</v>
      </c>
      <c r="D44" s="262">
        <v>25.8</v>
      </c>
      <c r="E44" s="262">
        <v>26.4</v>
      </c>
      <c r="F44" s="262">
        <v>28.1</v>
      </c>
      <c r="G44" s="262">
        <v>27.7</v>
      </c>
      <c r="H44" s="262">
        <v>26.5</v>
      </c>
      <c r="I44" s="262">
        <v>27.3</v>
      </c>
      <c r="J44" s="262">
        <v>24.8</v>
      </c>
      <c r="K44" s="262">
        <v>26.9</v>
      </c>
      <c r="L44" s="262">
        <v>26</v>
      </c>
      <c r="M44" s="262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152</v>
      </c>
      <c r="B45" s="262">
        <v>26.9</v>
      </c>
      <c r="C45" s="262">
        <v>26.5</v>
      </c>
      <c r="D45" s="262">
        <v>23.4</v>
      </c>
      <c r="E45" s="262">
        <v>26.7</v>
      </c>
      <c r="F45" s="262">
        <v>28.9</v>
      </c>
      <c r="G45" s="262">
        <v>26.9</v>
      </c>
      <c r="H45" s="262">
        <v>26.2</v>
      </c>
      <c r="I45" s="262">
        <v>27.1</v>
      </c>
      <c r="J45" s="262">
        <v>27.7</v>
      </c>
      <c r="K45" s="262">
        <v>26.9</v>
      </c>
      <c r="L45" s="262">
        <v>25.5</v>
      </c>
      <c r="M45" s="262">
        <v>26.2</v>
      </c>
      <c r="N45" s="66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151</v>
      </c>
      <c r="B46" s="262">
        <v>25.9</v>
      </c>
      <c r="C46" s="262">
        <v>26.8</v>
      </c>
      <c r="D46" s="262">
        <v>27.1</v>
      </c>
      <c r="E46" s="262">
        <v>27</v>
      </c>
      <c r="F46" s="262">
        <v>28</v>
      </c>
      <c r="G46" s="262">
        <v>27.8</v>
      </c>
      <c r="H46" s="262">
        <v>26.4</v>
      </c>
      <c r="I46" s="262">
        <v>26.9</v>
      </c>
      <c r="J46" s="262">
        <v>27.1</v>
      </c>
      <c r="K46" s="262">
        <v>27.4</v>
      </c>
      <c r="L46" s="262">
        <v>27.2</v>
      </c>
      <c r="M46" s="262">
        <v>26.8</v>
      </c>
      <c r="N46" s="66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211</v>
      </c>
      <c r="B47" s="262">
        <v>27.3</v>
      </c>
      <c r="C47" s="262">
        <v>27.4</v>
      </c>
      <c r="D47" s="262">
        <v>27.8</v>
      </c>
      <c r="E47" s="262">
        <v>27.4</v>
      </c>
      <c r="F47" s="262">
        <v>28.1</v>
      </c>
      <c r="G47" s="262">
        <v>28.2</v>
      </c>
      <c r="H47" s="262">
        <v>27.3</v>
      </c>
      <c r="I47" s="262">
        <v>26.7</v>
      </c>
      <c r="J47" s="262">
        <v>27.2</v>
      </c>
      <c r="K47" s="262">
        <v>27</v>
      </c>
      <c r="L47" s="262"/>
      <c r="M47" s="262"/>
      <c r="N47" s="66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126</v>
      </c>
      <c r="C70" s="11" t="s">
        <v>127</v>
      </c>
      <c r="D70" s="11" t="s">
        <v>128</v>
      </c>
      <c r="E70" s="11" t="s">
        <v>129</v>
      </c>
      <c r="F70" s="11" t="s">
        <v>130</v>
      </c>
      <c r="G70" s="11" t="s">
        <v>131</v>
      </c>
      <c r="H70" s="11" t="s">
        <v>132</v>
      </c>
      <c r="I70" s="11" t="s">
        <v>133</v>
      </c>
      <c r="J70" s="11" t="s">
        <v>134</v>
      </c>
      <c r="K70" s="11" t="s">
        <v>135</v>
      </c>
      <c r="L70" s="11" t="s">
        <v>136</v>
      </c>
      <c r="M70" s="11" t="s">
        <v>137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138</v>
      </c>
      <c r="B71" s="253">
        <v>63.1</v>
      </c>
      <c r="C71" s="253">
        <v>68.2</v>
      </c>
      <c r="D71" s="253">
        <v>70.7</v>
      </c>
      <c r="E71" s="253">
        <v>68.6</v>
      </c>
      <c r="F71" s="253">
        <v>69.1</v>
      </c>
      <c r="G71" s="253">
        <v>67.4</v>
      </c>
      <c r="H71" s="253">
        <v>64.4</v>
      </c>
      <c r="I71" s="253">
        <v>57.1</v>
      </c>
      <c r="J71" s="253">
        <v>66.6</v>
      </c>
      <c r="K71" s="253">
        <v>66.9</v>
      </c>
      <c r="L71" s="253">
        <v>65.2</v>
      </c>
      <c r="M71" s="253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153</v>
      </c>
      <c r="B72" s="253">
        <v>61.1</v>
      </c>
      <c r="C72" s="253">
        <v>65.9</v>
      </c>
      <c r="D72" s="253">
        <v>74.7</v>
      </c>
      <c r="E72" s="253">
        <v>73.1</v>
      </c>
      <c r="F72" s="253">
        <v>64.6</v>
      </c>
      <c r="G72" s="253">
        <v>66</v>
      </c>
      <c r="H72" s="253">
        <v>64.1</v>
      </c>
      <c r="I72" s="253">
        <v>62.5</v>
      </c>
      <c r="J72" s="253">
        <v>65.2</v>
      </c>
      <c r="K72" s="253">
        <v>67.9</v>
      </c>
      <c r="L72" s="253">
        <v>64.9</v>
      </c>
      <c r="M72" s="253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159</v>
      </c>
      <c r="B73" s="253">
        <v>58.4</v>
      </c>
      <c r="C73" s="253">
        <v>54.2</v>
      </c>
      <c r="D73" s="253">
        <v>66.9</v>
      </c>
      <c r="E73" s="253">
        <v>67.7</v>
      </c>
      <c r="F73" s="253">
        <v>58.6</v>
      </c>
      <c r="G73" s="253">
        <v>59.8</v>
      </c>
      <c r="H73" s="253">
        <v>59.2</v>
      </c>
      <c r="I73" s="253">
        <v>58.5</v>
      </c>
      <c r="J73" s="253">
        <v>59.1</v>
      </c>
      <c r="K73" s="253">
        <v>56.2</v>
      </c>
      <c r="L73" s="253">
        <v>59.6</v>
      </c>
      <c r="M73" s="253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151</v>
      </c>
      <c r="B74" s="253">
        <v>56.9</v>
      </c>
      <c r="C74" s="253">
        <v>55.9</v>
      </c>
      <c r="D74" s="253">
        <v>61.4</v>
      </c>
      <c r="E74" s="253">
        <v>59.1</v>
      </c>
      <c r="F74" s="253">
        <v>57.4</v>
      </c>
      <c r="G74" s="253">
        <v>59</v>
      </c>
      <c r="H74" s="253">
        <v>56.7</v>
      </c>
      <c r="I74" s="253">
        <v>61</v>
      </c>
      <c r="J74" s="253">
        <v>58.2</v>
      </c>
      <c r="K74" s="253">
        <v>65.4</v>
      </c>
      <c r="L74" s="253">
        <v>63.6</v>
      </c>
      <c r="M74" s="253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211</v>
      </c>
      <c r="B75" s="253">
        <v>55.7</v>
      </c>
      <c r="C75" s="253">
        <v>58.1</v>
      </c>
      <c r="D75" s="253">
        <v>63.8</v>
      </c>
      <c r="E75" s="253">
        <v>61.8</v>
      </c>
      <c r="F75" s="253">
        <v>65.1</v>
      </c>
      <c r="G75" s="253">
        <v>62.4</v>
      </c>
      <c r="H75" s="253">
        <v>56.7</v>
      </c>
      <c r="I75" s="253">
        <v>58</v>
      </c>
      <c r="J75" s="253">
        <v>61.8</v>
      </c>
      <c r="K75" s="253">
        <v>64.1</v>
      </c>
      <c r="L75" s="253"/>
      <c r="M75" s="253"/>
    </row>
    <row r="76" spans="2:13" ht="9.75" customHeight="1">
      <c r="B76" s="259"/>
      <c r="C76" s="259"/>
      <c r="D76" s="259"/>
      <c r="E76" s="259"/>
      <c r="F76" s="259"/>
      <c r="G76" s="259"/>
      <c r="H76" s="259"/>
      <c r="I76" s="259"/>
      <c r="J76" s="259"/>
      <c r="K76" s="257"/>
      <c r="L76" s="259"/>
      <c r="M76" s="259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5"/>
      <c r="N4" s="66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5"/>
      <c r="N5" s="66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5"/>
      <c r="N6" s="66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5"/>
      <c r="N7" s="66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5"/>
      <c r="N8" s="66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1"/>
    </row>
    <row r="10" spans="12:27" ht="9.75" customHeight="1">
      <c r="L10" s="66"/>
      <c r="M10" s="66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1"/>
    </row>
    <row r="11" spans="12:27" ht="9.75" customHeight="1">
      <c r="L11" s="66"/>
      <c r="M11" s="66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1"/>
    </row>
    <row r="12" spans="12:27" ht="9.75" customHeight="1">
      <c r="L12" s="66"/>
      <c r="M12" s="66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1"/>
    </row>
    <row r="13" spans="12:27" ht="9.75" customHeight="1">
      <c r="L13" s="66"/>
      <c r="M13" s="66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5"/>
      <c r="AA15" s="1"/>
    </row>
    <row r="16" spans="12:27" ht="9.75" customHeight="1">
      <c r="L16" s="66"/>
      <c r="M16" s="265"/>
      <c r="AA16" s="1"/>
    </row>
    <row r="17" spans="12:27" ht="9.75" customHeight="1">
      <c r="L17" s="66"/>
      <c r="M17" s="265"/>
      <c r="AA17" s="1"/>
    </row>
    <row r="18" spans="12:27" ht="9.75" customHeight="1">
      <c r="L18" s="66"/>
      <c r="M18" s="265"/>
      <c r="AA18" s="1"/>
    </row>
    <row r="19" spans="12:27" ht="9.75" customHeight="1">
      <c r="L19" s="66"/>
      <c r="M19" s="265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AA24" s="1"/>
    </row>
    <row r="25" spans="1:27" ht="10.5" customHeight="1">
      <c r="A25" s="10" t="s">
        <v>138</v>
      </c>
      <c r="B25" s="262">
        <v>19.5</v>
      </c>
      <c r="C25" s="262">
        <v>21.4</v>
      </c>
      <c r="D25" s="262">
        <v>26.7</v>
      </c>
      <c r="E25" s="262">
        <v>25.7</v>
      </c>
      <c r="F25" s="262">
        <v>26.3</v>
      </c>
      <c r="G25" s="262">
        <v>25.8</v>
      </c>
      <c r="H25" s="262">
        <v>27.2</v>
      </c>
      <c r="I25" s="262">
        <v>20.4</v>
      </c>
      <c r="J25" s="262">
        <v>24.4</v>
      </c>
      <c r="K25" s="262">
        <v>26.7</v>
      </c>
      <c r="L25" s="262">
        <v>24.7</v>
      </c>
      <c r="M25" s="262">
        <v>22.6</v>
      </c>
      <c r="AA25" s="1"/>
    </row>
    <row r="26" spans="1:27" ht="10.5" customHeight="1">
      <c r="A26" s="10" t="s">
        <v>139</v>
      </c>
      <c r="B26" s="262">
        <v>23.6</v>
      </c>
      <c r="C26" s="262">
        <v>22.3</v>
      </c>
      <c r="D26" s="262">
        <v>28.3</v>
      </c>
      <c r="E26" s="262">
        <v>28.3</v>
      </c>
      <c r="F26" s="262">
        <v>24.1</v>
      </c>
      <c r="G26" s="262">
        <v>26.1</v>
      </c>
      <c r="H26" s="262">
        <v>24.3</v>
      </c>
      <c r="I26" s="262">
        <v>26.1</v>
      </c>
      <c r="J26" s="262">
        <v>23.3</v>
      </c>
      <c r="K26" s="262">
        <v>22.2</v>
      </c>
      <c r="L26" s="262">
        <v>24.7</v>
      </c>
      <c r="M26" s="262">
        <v>24.2</v>
      </c>
      <c r="AA26" s="1"/>
    </row>
    <row r="27" spans="1:27" ht="10.5" customHeight="1">
      <c r="A27" s="10" t="s">
        <v>152</v>
      </c>
      <c r="B27" s="262">
        <v>21.2</v>
      </c>
      <c r="C27" s="262">
        <v>23.6</v>
      </c>
      <c r="D27" s="262">
        <v>23.5</v>
      </c>
      <c r="E27" s="262">
        <v>25.2</v>
      </c>
      <c r="F27" s="262">
        <v>24.6</v>
      </c>
      <c r="G27" s="262">
        <v>28.3</v>
      </c>
      <c r="H27" s="262">
        <v>24.6</v>
      </c>
      <c r="I27" s="262">
        <v>23.4</v>
      </c>
      <c r="J27" s="262">
        <v>22.5</v>
      </c>
      <c r="K27" s="262">
        <v>23.1</v>
      </c>
      <c r="L27" s="262">
        <v>20.9</v>
      </c>
      <c r="M27" s="262">
        <v>20.6</v>
      </c>
      <c r="AA27" s="1"/>
    </row>
    <row r="28" spans="1:27" ht="10.5" customHeight="1">
      <c r="A28" s="10" t="s">
        <v>160</v>
      </c>
      <c r="B28" s="262">
        <v>18.7</v>
      </c>
      <c r="C28" s="262">
        <v>19.2</v>
      </c>
      <c r="D28" s="262">
        <v>23.7</v>
      </c>
      <c r="E28" s="262">
        <v>22.6</v>
      </c>
      <c r="F28" s="262">
        <v>25.9</v>
      </c>
      <c r="G28" s="262">
        <v>24</v>
      </c>
      <c r="H28" s="262">
        <v>23.8</v>
      </c>
      <c r="I28" s="262">
        <v>23</v>
      </c>
      <c r="J28" s="262">
        <v>21.8</v>
      </c>
      <c r="K28" s="262">
        <v>19.6</v>
      </c>
      <c r="L28" s="262">
        <v>19.1</v>
      </c>
      <c r="M28" s="262">
        <v>18.8</v>
      </c>
      <c r="AA28" s="1"/>
    </row>
    <row r="29" spans="1:27" ht="10.5" customHeight="1">
      <c r="A29" s="10" t="s">
        <v>211</v>
      </c>
      <c r="B29" s="262">
        <v>21.2</v>
      </c>
      <c r="C29" s="262">
        <v>18.2</v>
      </c>
      <c r="D29" s="262">
        <v>21.8</v>
      </c>
      <c r="E29" s="262">
        <v>21.3</v>
      </c>
      <c r="F29" s="262">
        <v>21.8</v>
      </c>
      <c r="G29" s="262">
        <v>22.4</v>
      </c>
      <c r="H29" s="262">
        <v>24.4</v>
      </c>
      <c r="I29" s="262">
        <v>20.7</v>
      </c>
      <c r="J29" s="262">
        <v>17.6</v>
      </c>
      <c r="K29" s="262">
        <v>21</v>
      </c>
      <c r="L29" s="262"/>
      <c r="M29" s="262"/>
      <c r="AA29" s="1"/>
    </row>
    <row r="30" ht="9.75" customHeight="1">
      <c r="AA30" s="1"/>
    </row>
    <row r="31" spans="14:27" ht="9.75" customHeight="1"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126</v>
      </c>
      <c r="C53" s="11" t="s">
        <v>127</v>
      </c>
      <c r="D53" s="11" t="s">
        <v>128</v>
      </c>
      <c r="E53" s="11" t="s">
        <v>129</v>
      </c>
      <c r="F53" s="11" t="s">
        <v>130</v>
      </c>
      <c r="G53" s="11" t="s">
        <v>131</v>
      </c>
      <c r="H53" s="11" t="s">
        <v>132</v>
      </c>
      <c r="I53" s="11" t="s">
        <v>133</v>
      </c>
      <c r="J53" s="11" t="s">
        <v>134</v>
      </c>
      <c r="K53" s="11" t="s">
        <v>135</v>
      </c>
      <c r="L53" s="11" t="s">
        <v>136</v>
      </c>
      <c r="M53" s="11" t="s">
        <v>137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138</v>
      </c>
      <c r="B54" s="262">
        <v>39.3</v>
      </c>
      <c r="C54" s="262">
        <v>40</v>
      </c>
      <c r="D54" s="262">
        <v>41.4</v>
      </c>
      <c r="E54" s="262">
        <v>41.4</v>
      </c>
      <c r="F54" s="262">
        <v>41.7</v>
      </c>
      <c r="G54" s="262">
        <v>41.8</v>
      </c>
      <c r="H54" s="262">
        <v>42.5</v>
      </c>
      <c r="I54" s="262">
        <v>39.2</v>
      </c>
      <c r="J54" s="262">
        <v>40.7</v>
      </c>
      <c r="K54" s="262">
        <v>41.6</v>
      </c>
      <c r="L54" s="262">
        <v>41.7</v>
      </c>
      <c r="M54" s="262">
        <v>38.7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139</v>
      </c>
      <c r="B55" s="262">
        <v>41.2</v>
      </c>
      <c r="C55" s="262">
        <v>41.2</v>
      </c>
      <c r="D55" s="262">
        <v>42.5</v>
      </c>
      <c r="E55" s="262">
        <v>43.5</v>
      </c>
      <c r="F55" s="262">
        <v>40</v>
      </c>
      <c r="G55" s="262">
        <v>41.2</v>
      </c>
      <c r="H55" s="262">
        <v>38.6</v>
      </c>
      <c r="I55" s="262">
        <v>41.3</v>
      </c>
      <c r="J55" s="262">
        <v>40.3</v>
      </c>
      <c r="K55" s="262">
        <v>39.7</v>
      </c>
      <c r="L55" s="262">
        <v>41.3</v>
      </c>
      <c r="M55" s="262">
        <v>39.7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152</v>
      </c>
      <c r="B56" s="262">
        <v>42</v>
      </c>
      <c r="C56" s="262">
        <v>43.4</v>
      </c>
      <c r="D56" s="262">
        <v>41</v>
      </c>
      <c r="E56" s="262">
        <v>40.6</v>
      </c>
      <c r="F56" s="262">
        <v>41.4</v>
      </c>
      <c r="G56" s="262">
        <v>43.6</v>
      </c>
      <c r="H56" s="262">
        <v>41.6</v>
      </c>
      <c r="I56" s="262">
        <v>41.2</v>
      </c>
      <c r="J56" s="262">
        <v>40.8</v>
      </c>
      <c r="K56" s="262">
        <v>41.1</v>
      </c>
      <c r="L56" s="262">
        <v>38.8</v>
      </c>
      <c r="M56" s="262">
        <v>37.3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160</v>
      </c>
      <c r="B57" s="262">
        <v>38.5</v>
      </c>
      <c r="C57" s="262">
        <v>37.5</v>
      </c>
      <c r="D57" s="262">
        <v>37.8</v>
      </c>
      <c r="E57" s="262">
        <v>36.3</v>
      </c>
      <c r="F57" s="262">
        <v>38.6</v>
      </c>
      <c r="G57" s="262">
        <v>38.7</v>
      </c>
      <c r="H57" s="262">
        <v>38.3</v>
      </c>
      <c r="I57" s="262">
        <v>38.3</v>
      </c>
      <c r="J57" s="262">
        <v>37.8</v>
      </c>
      <c r="K57" s="262">
        <v>37.3</v>
      </c>
      <c r="L57" s="262">
        <v>35.4</v>
      </c>
      <c r="M57" s="262">
        <v>32.8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211</v>
      </c>
      <c r="B58" s="262">
        <v>36.2</v>
      </c>
      <c r="C58" s="262">
        <v>36.5</v>
      </c>
      <c r="D58" s="262">
        <v>36.5</v>
      </c>
      <c r="E58" s="262">
        <v>36.3</v>
      </c>
      <c r="F58" s="262">
        <v>37.5</v>
      </c>
      <c r="G58" s="262">
        <v>37.7</v>
      </c>
      <c r="H58" s="262">
        <v>38.7</v>
      </c>
      <c r="I58" s="262">
        <v>37.1</v>
      </c>
      <c r="J58" s="262">
        <v>34.8</v>
      </c>
      <c r="K58" s="262">
        <v>35.1</v>
      </c>
      <c r="L58" s="262"/>
      <c r="M58" s="262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6"/>
    </row>
    <row r="66" spans="14:26" ht="9.75" customHeight="1"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</row>
    <row r="67" spans="14:26" ht="9.75" customHeight="1"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</row>
    <row r="68" spans="14:26" ht="9.75" customHeight="1"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</row>
    <row r="69" spans="14:26" ht="9.75" customHeight="1"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126</v>
      </c>
      <c r="C83" s="11" t="s">
        <v>127</v>
      </c>
      <c r="D83" s="11" t="s">
        <v>128</v>
      </c>
      <c r="E83" s="11" t="s">
        <v>129</v>
      </c>
      <c r="F83" s="11" t="s">
        <v>130</v>
      </c>
      <c r="G83" s="11" t="s">
        <v>131</v>
      </c>
      <c r="H83" s="11" t="s">
        <v>132</v>
      </c>
      <c r="I83" s="11" t="s">
        <v>133</v>
      </c>
      <c r="J83" s="11" t="s">
        <v>134</v>
      </c>
      <c r="K83" s="11" t="s">
        <v>135</v>
      </c>
      <c r="L83" s="11" t="s">
        <v>136</v>
      </c>
      <c r="M83" s="11" t="s">
        <v>137</v>
      </c>
    </row>
    <row r="84" spans="1:13" ht="10.5" customHeight="1">
      <c r="A84" s="10" t="s">
        <v>138</v>
      </c>
      <c r="B84" s="253">
        <v>49.7</v>
      </c>
      <c r="C84" s="253">
        <v>53.2</v>
      </c>
      <c r="D84" s="253">
        <v>63.9</v>
      </c>
      <c r="E84" s="253">
        <v>62.1</v>
      </c>
      <c r="F84" s="253">
        <v>62.9</v>
      </c>
      <c r="G84" s="253">
        <v>61.7</v>
      </c>
      <c r="H84" s="253">
        <v>63.7</v>
      </c>
      <c r="I84" s="253">
        <v>54</v>
      </c>
      <c r="J84" s="253">
        <v>59.3</v>
      </c>
      <c r="K84" s="253">
        <v>63.8</v>
      </c>
      <c r="L84" s="253">
        <v>59.2</v>
      </c>
      <c r="M84" s="253">
        <v>60</v>
      </c>
    </row>
    <row r="85" spans="1:13" ht="10.5" customHeight="1">
      <c r="A85" s="10" t="s">
        <v>153</v>
      </c>
      <c r="B85" s="253">
        <v>55.9</v>
      </c>
      <c r="C85" s="253">
        <v>54.1</v>
      </c>
      <c r="D85" s="253">
        <v>66.1</v>
      </c>
      <c r="E85" s="253">
        <v>64.6</v>
      </c>
      <c r="F85" s="253">
        <v>61.8</v>
      </c>
      <c r="G85" s="253">
        <v>62.8</v>
      </c>
      <c r="H85" s="253">
        <v>64.1</v>
      </c>
      <c r="I85" s="253">
        <v>62</v>
      </c>
      <c r="J85" s="253">
        <v>58.1</v>
      </c>
      <c r="K85" s="253">
        <v>56.3</v>
      </c>
      <c r="L85" s="253">
        <v>59.1</v>
      </c>
      <c r="M85" s="253">
        <v>61.9</v>
      </c>
    </row>
    <row r="86" spans="1:13" ht="10.5" customHeight="1">
      <c r="A86" s="10" t="s">
        <v>140</v>
      </c>
      <c r="B86" s="253">
        <v>49.2</v>
      </c>
      <c r="C86" s="253">
        <v>53.5</v>
      </c>
      <c r="D86" s="253">
        <v>58.5</v>
      </c>
      <c r="E86" s="253">
        <v>62.2</v>
      </c>
      <c r="F86" s="253">
        <v>59.1</v>
      </c>
      <c r="G86" s="253">
        <v>63.9</v>
      </c>
      <c r="H86" s="253">
        <v>60.1</v>
      </c>
      <c r="I86" s="253">
        <v>57</v>
      </c>
      <c r="J86" s="253">
        <v>55.5</v>
      </c>
      <c r="K86" s="253">
        <v>56</v>
      </c>
      <c r="L86" s="253">
        <v>55.2</v>
      </c>
      <c r="M86" s="253">
        <v>55.9</v>
      </c>
    </row>
    <row r="87" spans="1:13" ht="10.5" customHeight="1">
      <c r="A87" s="10" t="s">
        <v>160</v>
      </c>
      <c r="B87" s="253">
        <v>47.8</v>
      </c>
      <c r="C87" s="253">
        <v>51.7</v>
      </c>
      <c r="D87" s="253">
        <v>62.5</v>
      </c>
      <c r="E87" s="253">
        <v>63.1</v>
      </c>
      <c r="F87" s="253">
        <v>66.1</v>
      </c>
      <c r="G87" s="253">
        <v>62</v>
      </c>
      <c r="H87" s="253">
        <v>62.3</v>
      </c>
      <c r="I87" s="253">
        <v>60</v>
      </c>
      <c r="J87" s="253">
        <v>57.9</v>
      </c>
      <c r="K87" s="253">
        <v>52.7</v>
      </c>
      <c r="L87" s="253">
        <v>55.1</v>
      </c>
      <c r="M87" s="253">
        <v>59</v>
      </c>
    </row>
    <row r="88" spans="1:13" ht="10.5" customHeight="1">
      <c r="A88" s="10" t="s">
        <v>211</v>
      </c>
      <c r="B88" s="253">
        <v>56.4</v>
      </c>
      <c r="C88" s="253">
        <v>49.6</v>
      </c>
      <c r="D88" s="253">
        <v>59.8</v>
      </c>
      <c r="E88" s="253">
        <v>58.8</v>
      </c>
      <c r="F88" s="253">
        <v>57.5</v>
      </c>
      <c r="G88" s="253">
        <v>59.3</v>
      </c>
      <c r="H88" s="253">
        <v>62.6</v>
      </c>
      <c r="I88" s="253">
        <v>56.9</v>
      </c>
      <c r="J88" s="253">
        <v>52.1</v>
      </c>
      <c r="K88" s="253">
        <v>59.6</v>
      </c>
      <c r="L88" s="253"/>
      <c r="M88" s="253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138</v>
      </c>
      <c r="B25" s="267">
        <v>41.9</v>
      </c>
      <c r="C25" s="267">
        <v>52.91</v>
      </c>
      <c r="D25" s="267">
        <v>75.74</v>
      </c>
      <c r="E25" s="267">
        <v>62.54</v>
      </c>
      <c r="F25" s="267">
        <v>80.23</v>
      </c>
      <c r="G25" s="267">
        <v>82.29</v>
      </c>
      <c r="H25" s="267">
        <v>80.53</v>
      </c>
      <c r="I25" s="267">
        <v>40.82</v>
      </c>
      <c r="J25" s="267">
        <v>44.9</v>
      </c>
      <c r="K25" s="267">
        <v>43.8</v>
      </c>
      <c r="L25" s="267">
        <v>59.4</v>
      </c>
      <c r="M25" s="267">
        <v>54.7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</row>
    <row r="26" spans="1:29" ht="10.5" customHeight="1">
      <c r="A26" s="10" t="s">
        <v>139</v>
      </c>
      <c r="B26" s="267">
        <v>51.15</v>
      </c>
      <c r="C26" s="267">
        <v>68.9</v>
      </c>
      <c r="D26" s="267">
        <v>62.27</v>
      </c>
      <c r="E26" s="267">
        <v>88.58</v>
      </c>
      <c r="F26" s="267">
        <v>84.28</v>
      </c>
      <c r="G26" s="267">
        <v>92.26</v>
      </c>
      <c r="H26" s="267">
        <v>94.4</v>
      </c>
      <c r="I26" s="267">
        <v>63.79</v>
      </c>
      <c r="J26" s="267">
        <v>53.5</v>
      </c>
      <c r="K26" s="267">
        <v>55.3</v>
      </c>
      <c r="L26" s="267">
        <v>58.2</v>
      </c>
      <c r="M26" s="267">
        <v>57.6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</row>
    <row r="27" spans="1:29" ht="10.5" customHeight="1">
      <c r="A27" s="10" t="s">
        <v>152</v>
      </c>
      <c r="B27" s="267">
        <v>49.9</v>
      </c>
      <c r="C27" s="267">
        <v>54.11</v>
      </c>
      <c r="D27" s="267">
        <v>67.08</v>
      </c>
      <c r="E27" s="267">
        <v>88</v>
      </c>
      <c r="F27" s="267">
        <v>85.9</v>
      </c>
      <c r="G27" s="267">
        <v>102</v>
      </c>
      <c r="H27" s="267">
        <v>94.1</v>
      </c>
      <c r="I27" s="267">
        <v>60.2</v>
      </c>
      <c r="J27" s="267">
        <v>64.4</v>
      </c>
      <c r="K27" s="267">
        <v>66.3</v>
      </c>
      <c r="L27" s="267">
        <v>54.9</v>
      </c>
      <c r="M27" s="267">
        <v>57.7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</row>
    <row r="28" spans="1:29" ht="10.5" customHeight="1">
      <c r="A28" s="10" t="s">
        <v>151</v>
      </c>
      <c r="B28" s="267">
        <v>54.7</v>
      </c>
      <c r="C28" s="267">
        <v>51.8</v>
      </c>
      <c r="D28" s="267">
        <v>58.3</v>
      </c>
      <c r="E28" s="267">
        <v>73.8</v>
      </c>
      <c r="F28" s="267">
        <v>61.7</v>
      </c>
      <c r="G28" s="267">
        <v>76.3</v>
      </c>
      <c r="H28" s="267">
        <v>56.1</v>
      </c>
      <c r="I28" s="267">
        <v>39.5</v>
      </c>
      <c r="J28" s="267">
        <v>43.6</v>
      </c>
      <c r="K28" s="267">
        <v>50.9</v>
      </c>
      <c r="L28" s="267">
        <v>55.8</v>
      </c>
      <c r="M28" s="267">
        <v>46.8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</row>
    <row r="29" spans="1:29" ht="10.5" customHeight="1">
      <c r="A29" s="10" t="s">
        <v>211</v>
      </c>
      <c r="B29" s="267">
        <v>39.2</v>
      </c>
      <c r="C29" s="267">
        <v>41.6</v>
      </c>
      <c r="D29" s="267">
        <v>49.3</v>
      </c>
      <c r="E29" s="267">
        <v>70.8</v>
      </c>
      <c r="F29" s="267">
        <v>73.4</v>
      </c>
      <c r="G29" s="267">
        <v>75</v>
      </c>
      <c r="H29" s="267">
        <v>62</v>
      </c>
      <c r="I29" s="267">
        <v>37.5</v>
      </c>
      <c r="J29" s="267">
        <v>38.2</v>
      </c>
      <c r="K29" s="267">
        <v>45.6</v>
      </c>
      <c r="L29" s="267"/>
      <c r="M29" s="267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126</v>
      </c>
      <c r="C53" s="11" t="s">
        <v>127</v>
      </c>
      <c r="D53" s="11" t="s">
        <v>128</v>
      </c>
      <c r="E53" s="11" t="s">
        <v>129</v>
      </c>
      <c r="F53" s="11" t="s">
        <v>130</v>
      </c>
      <c r="G53" s="11" t="s">
        <v>131</v>
      </c>
      <c r="H53" s="11" t="s">
        <v>132</v>
      </c>
      <c r="I53" s="11" t="s">
        <v>133</v>
      </c>
      <c r="J53" s="11" t="s">
        <v>134</v>
      </c>
      <c r="K53" s="11" t="s">
        <v>135</v>
      </c>
      <c r="L53" s="11" t="s">
        <v>136</v>
      </c>
      <c r="M53" s="11" t="s">
        <v>137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138</v>
      </c>
      <c r="B54" s="267">
        <v>51.7</v>
      </c>
      <c r="C54" s="267">
        <v>52.9</v>
      </c>
      <c r="D54" s="267">
        <v>54.4</v>
      </c>
      <c r="E54" s="267">
        <v>51.2</v>
      </c>
      <c r="F54" s="267">
        <v>57.2</v>
      </c>
      <c r="G54" s="267">
        <v>56.3</v>
      </c>
      <c r="H54" s="267">
        <v>52.8</v>
      </c>
      <c r="I54" s="267">
        <v>43.7</v>
      </c>
      <c r="J54" s="267">
        <v>35.6</v>
      </c>
      <c r="K54" s="267">
        <v>36.3</v>
      </c>
      <c r="L54" s="267">
        <v>47.5</v>
      </c>
      <c r="M54" s="267">
        <v>47.4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139</v>
      </c>
      <c r="B55" s="267">
        <v>49.5</v>
      </c>
      <c r="C55" s="267">
        <v>56.2</v>
      </c>
      <c r="D55" s="267">
        <v>40.2</v>
      </c>
      <c r="E55" s="267">
        <v>48.4</v>
      </c>
      <c r="F55" s="267">
        <v>50.4</v>
      </c>
      <c r="G55" s="267">
        <v>49.3</v>
      </c>
      <c r="H55" s="267">
        <v>42.2</v>
      </c>
      <c r="I55" s="267">
        <v>40.9</v>
      </c>
      <c r="J55" s="267">
        <v>40.2</v>
      </c>
      <c r="K55" s="267">
        <v>42.7</v>
      </c>
      <c r="L55" s="267">
        <v>47.2</v>
      </c>
      <c r="M55" s="267">
        <v>44.3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152</v>
      </c>
      <c r="B56" s="267">
        <v>45</v>
      </c>
      <c r="C56" s="267">
        <v>47.8</v>
      </c>
      <c r="D56" s="267">
        <v>46.3</v>
      </c>
      <c r="E56" s="267">
        <v>50.3</v>
      </c>
      <c r="F56" s="267">
        <v>50.1</v>
      </c>
      <c r="G56" s="267">
        <v>49.7</v>
      </c>
      <c r="H56" s="267">
        <v>45.6</v>
      </c>
      <c r="I56" s="267">
        <v>42.3</v>
      </c>
      <c r="J56" s="267">
        <v>42.1</v>
      </c>
      <c r="K56" s="267">
        <v>44.9</v>
      </c>
      <c r="L56" s="267">
        <v>47.2</v>
      </c>
      <c r="M56" s="267">
        <v>45.6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151</v>
      </c>
      <c r="B57" s="267">
        <v>48</v>
      </c>
      <c r="C57" s="267">
        <v>47.1</v>
      </c>
      <c r="D57" s="267">
        <v>45.7</v>
      </c>
      <c r="E57" s="267">
        <v>52.1</v>
      </c>
      <c r="F57" s="267">
        <v>51.4</v>
      </c>
      <c r="G57" s="267">
        <v>51.3</v>
      </c>
      <c r="H57" s="267">
        <v>44.1</v>
      </c>
      <c r="I57" s="267">
        <v>37.6</v>
      </c>
      <c r="J57" s="267">
        <v>34.4</v>
      </c>
      <c r="K57" s="267">
        <v>33.2</v>
      </c>
      <c r="L57" s="267">
        <v>41.8</v>
      </c>
      <c r="M57" s="267">
        <v>38.7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211</v>
      </c>
      <c r="B58" s="267">
        <v>36.7</v>
      </c>
      <c r="C58" s="267">
        <v>37.2</v>
      </c>
      <c r="D58" s="267">
        <v>34.8</v>
      </c>
      <c r="E58" s="267">
        <v>41.4</v>
      </c>
      <c r="F58" s="267">
        <v>41.9</v>
      </c>
      <c r="G58" s="267">
        <v>40.8</v>
      </c>
      <c r="H58" s="267">
        <v>41.3</v>
      </c>
      <c r="I58" s="267">
        <v>34.9</v>
      </c>
      <c r="J58" s="267">
        <v>34.6</v>
      </c>
      <c r="K58" s="267">
        <v>37</v>
      </c>
      <c r="L58" s="267"/>
      <c r="M58" s="267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126</v>
      </c>
      <c r="C83" s="11" t="s">
        <v>127</v>
      </c>
      <c r="D83" s="11" t="s">
        <v>128</v>
      </c>
      <c r="E83" s="11" t="s">
        <v>129</v>
      </c>
      <c r="F83" s="11" t="s">
        <v>130</v>
      </c>
      <c r="G83" s="11" t="s">
        <v>131</v>
      </c>
      <c r="H83" s="11" t="s">
        <v>132</v>
      </c>
      <c r="I83" s="11" t="s">
        <v>133</v>
      </c>
      <c r="J83" s="11" t="s">
        <v>134</v>
      </c>
      <c r="K83" s="11" t="s">
        <v>135</v>
      </c>
      <c r="L83" s="11" t="s">
        <v>136</v>
      </c>
      <c r="M83" s="11" t="s">
        <v>137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138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153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140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151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211</v>
      </c>
      <c r="B88" s="15">
        <v>106.7</v>
      </c>
      <c r="C88" s="15">
        <v>112</v>
      </c>
      <c r="D88" s="15">
        <v>140.2</v>
      </c>
      <c r="E88" s="15">
        <v>177.4</v>
      </c>
      <c r="F88" s="15">
        <v>175.8</v>
      </c>
      <c r="G88" s="15">
        <v>182.5</v>
      </c>
      <c r="H88" s="15">
        <v>150.5</v>
      </c>
      <c r="I88" s="15">
        <v>106.8</v>
      </c>
      <c r="J88" s="15">
        <v>110.6</v>
      </c>
      <c r="K88" s="15">
        <v>124.1</v>
      </c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</row>
    <row r="9" spans="1:26" ht="9.7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</row>
    <row r="10" spans="1:26" ht="9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ht="9.7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</row>
    <row r="12" spans="1:26" ht="9.7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9" spans="1:26" ht="9.7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</row>
    <row r="20" spans="1:26" ht="9.7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ht="9.7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</row>
    <row r="22" spans="1:55" ht="9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138</v>
      </c>
      <c r="B25" s="262">
        <v>8.804</v>
      </c>
      <c r="C25" s="262">
        <v>10.818</v>
      </c>
      <c r="D25" s="262">
        <v>11.816</v>
      </c>
      <c r="E25" s="262">
        <v>11.84</v>
      </c>
      <c r="F25" s="262">
        <v>11.701</v>
      </c>
      <c r="G25" s="262">
        <v>13.887</v>
      </c>
      <c r="H25" s="262">
        <v>12.517</v>
      </c>
      <c r="I25" s="262">
        <v>11.085</v>
      </c>
      <c r="J25" s="262">
        <v>13.32</v>
      </c>
      <c r="K25" s="262">
        <v>11.754</v>
      </c>
      <c r="L25" s="262">
        <v>10.546</v>
      </c>
      <c r="M25" s="262">
        <v>10.957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139</v>
      </c>
      <c r="B26" s="262">
        <v>8.993</v>
      </c>
      <c r="C26" s="262">
        <v>10.331</v>
      </c>
      <c r="D26" s="262">
        <v>13.174</v>
      </c>
      <c r="E26" s="262">
        <v>14.234</v>
      </c>
      <c r="F26" s="262">
        <v>13.038</v>
      </c>
      <c r="G26" s="262">
        <v>15.156</v>
      </c>
      <c r="H26" s="262">
        <v>15.007</v>
      </c>
      <c r="I26" s="262">
        <v>13.546</v>
      </c>
      <c r="J26" s="262">
        <v>12.824</v>
      </c>
      <c r="K26" s="262">
        <v>13.59</v>
      </c>
      <c r="L26" s="262">
        <v>12.953</v>
      </c>
      <c r="M26" s="262">
        <v>12.097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152</v>
      </c>
      <c r="B27" s="262">
        <v>9.502</v>
      </c>
      <c r="C27" s="262">
        <v>11.333</v>
      </c>
      <c r="D27" s="262">
        <v>13.779</v>
      </c>
      <c r="E27" s="262">
        <v>14.1</v>
      </c>
      <c r="F27" s="262">
        <v>15.6</v>
      </c>
      <c r="G27" s="262">
        <v>16.2</v>
      </c>
      <c r="H27" s="262">
        <v>15.5</v>
      </c>
      <c r="I27" s="262">
        <v>12.9</v>
      </c>
      <c r="J27" s="262">
        <v>13</v>
      </c>
      <c r="K27" s="262">
        <v>12.8</v>
      </c>
      <c r="L27" s="262">
        <v>13.9</v>
      </c>
      <c r="M27" s="262">
        <v>11.8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151</v>
      </c>
      <c r="B28" s="262">
        <v>8.7</v>
      </c>
      <c r="C28" s="262">
        <v>9.7</v>
      </c>
      <c r="D28" s="262">
        <v>12.1</v>
      </c>
      <c r="E28" s="262">
        <v>12.2</v>
      </c>
      <c r="F28" s="262">
        <v>11.3</v>
      </c>
      <c r="G28" s="262">
        <v>12.2</v>
      </c>
      <c r="H28" s="262">
        <v>11.7</v>
      </c>
      <c r="I28" s="262">
        <v>10.2</v>
      </c>
      <c r="J28" s="262">
        <v>11.8</v>
      </c>
      <c r="K28" s="262">
        <v>11</v>
      </c>
      <c r="L28" s="262">
        <v>12.1</v>
      </c>
      <c r="M28" s="262">
        <v>11.7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211</v>
      </c>
      <c r="B29" s="262">
        <v>9.8</v>
      </c>
      <c r="C29" s="262">
        <v>11.3</v>
      </c>
      <c r="D29" s="262">
        <v>13.8</v>
      </c>
      <c r="E29" s="262">
        <v>13.1</v>
      </c>
      <c r="F29" s="262">
        <v>14.3</v>
      </c>
      <c r="G29" s="262">
        <v>14.1</v>
      </c>
      <c r="H29" s="262">
        <v>12.3</v>
      </c>
      <c r="I29" s="262">
        <v>13</v>
      </c>
      <c r="J29" s="262">
        <v>13.2</v>
      </c>
      <c r="K29" s="262">
        <v>13</v>
      </c>
      <c r="L29" s="262"/>
      <c r="M29" s="262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9"/>
    </row>
    <row r="53" spans="1:48" s="259" customFormat="1" ht="10.5" customHeight="1">
      <c r="A53" s="15"/>
      <c r="B53" s="253" t="s">
        <v>126</v>
      </c>
      <c r="C53" s="253" t="s">
        <v>127</v>
      </c>
      <c r="D53" s="253" t="s">
        <v>128</v>
      </c>
      <c r="E53" s="253" t="s">
        <v>129</v>
      </c>
      <c r="F53" s="253" t="s">
        <v>130</v>
      </c>
      <c r="G53" s="253" t="s">
        <v>131</v>
      </c>
      <c r="H53" s="253" t="s">
        <v>132</v>
      </c>
      <c r="I53" s="253" t="s">
        <v>133</v>
      </c>
      <c r="J53" s="253" t="s">
        <v>134</v>
      </c>
      <c r="K53" s="253" t="s">
        <v>135</v>
      </c>
      <c r="L53" s="253" t="s">
        <v>136</v>
      </c>
      <c r="M53" s="253" t="s">
        <v>137</v>
      </c>
      <c r="N53" s="257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</row>
    <row r="54" spans="1:48" s="259" customFormat="1" ht="10.5" customHeight="1">
      <c r="A54" s="10" t="s">
        <v>138</v>
      </c>
      <c r="B54" s="262">
        <v>13.219</v>
      </c>
      <c r="C54" s="262">
        <v>13.6</v>
      </c>
      <c r="D54" s="262">
        <v>13.3</v>
      </c>
      <c r="E54" s="262">
        <v>13</v>
      </c>
      <c r="F54" s="262">
        <v>13.7</v>
      </c>
      <c r="G54" s="262">
        <v>13.9</v>
      </c>
      <c r="H54" s="262">
        <v>13.3</v>
      </c>
      <c r="I54" s="262">
        <v>12.8</v>
      </c>
      <c r="J54" s="262">
        <v>12.7</v>
      </c>
      <c r="K54" s="262">
        <v>12.8</v>
      </c>
      <c r="L54" s="262">
        <v>12.7</v>
      </c>
      <c r="M54" s="262">
        <v>11.9</v>
      </c>
      <c r="N54" s="257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</row>
    <row r="55" spans="1:48" s="259" customFormat="1" ht="10.5" customHeight="1">
      <c r="A55" s="10" t="s">
        <v>139</v>
      </c>
      <c r="B55" s="262">
        <v>11.898</v>
      </c>
      <c r="C55" s="262">
        <v>11.8</v>
      </c>
      <c r="D55" s="262">
        <v>12.8</v>
      </c>
      <c r="E55" s="262">
        <v>12.3</v>
      </c>
      <c r="F55" s="262">
        <v>13.4</v>
      </c>
      <c r="G55" s="262">
        <v>13.6</v>
      </c>
      <c r="H55" s="262">
        <v>12.7</v>
      </c>
      <c r="I55" s="262">
        <v>13.4</v>
      </c>
      <c r="J55" s="262">
        <v>12.9</v>
      </c>
      <c r="K55" s="262">
        <v>14.5</v>
      </c>
      <c r="L55" s="262">
        <v>14.8</v>
      </c>
      <c r="M55" s="262">
        <v>13.4</v>
      </c>
      <c r="N55" s="257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</row>
    <row r="56" spans="1:48" s="259" customFormat="1" ht="10.5" customHeight="1">
      <c r="A56" s="10" t="s">
        <v>152</v>
      </c>
      <c r="B56" s="262">
        <v>12.017</v>
      </c>
      <c r="C56" s="262">
        <v>12.349</v>
      </c>
      <c r="D56" s="262">
        <v>13.055</v>
      </c>
      <c r="E56" s="262">
        <v>13</v>
      </c>
      <c r="F56" s="262">
        <v>13.8</v>
      </c>
      <c r="G56" s="262">
        <v>13.5</v>
      </c>
      <c r="H56" s="262">
        <v>13.5</v>
      </c>
      <c r="I56" s="262">
        <v>12.4</v>
      </c>
      <c r="J56" s="262">
        <v>11.8</v>
      </c>
      <c r="K56" s="262">
        <v>12.5</v>
      </c>
      <c r="L56" s="262">
        <v>12.6</v>
      </c>
      <c r="M56" s="262">
        <v>11.6</v>
      </c>
      <c r="N56" s="257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</row>
    <row r="57" spans="1:48" s="259" customFormat="1" ht="10.5" customHeight="1">
      <c r="A57" s="10" t="s">
        <v>151</v>
      </c>
      <c r="B57" s="262">
        <v>11</v>
      </c>
      <c r="C57" s="262">
        <v>11.6</v>
      </c>
      <c r="D57" s="262">
        <v>12</v>
      </c>
      <c r="E57" s="262">
        <v>12</v>
      </c>
      <c r="F57" s="262">
        <v>12.7</v>
      </c>
      <c r="G57" s="262">
        <v>12.6</v>
      </c>
      <c r="H57" s="262">
        <v>11.5</v>
      </c>
      <c r="I57" s="262">
        <v>10.7</v>
      </c>
      <c r="J57" s="262">
        <v>11.1</v>
      </c>
      <c r="K57" s="262">
        <v>11.1</v>
      </c>
      <c r="L57" s="262">
        <v>10.9</v>
      </c>
      <c r="M57" s="262">
        <v>9.9</v>
      </c>
      <c r="N57" s="257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</row>
    <row r="58" spans="1:27" s="259" customFormat="1" ht="10.5" customHeight="1">
      <c r="A58" s="10" t="s">
        <v>211</v>
      </c>
      <c r="B58" s="262">
        <v>10.7</v>
      </c>
      <c r="C58" s="262">
        <v>11.4</v>
      </c>
      <c r="D58" s="262">
        <v>12.2</v>
      </c>
      <c r="E58" s="262">
        <v>12</v>
      </c>
      <c r="F58" s="262">
        <v>13</v>
      </c>
      <c r="G58" s="262">
        <v>13.2</v>
      </c>
      <c r="H58" s="262">
        <v>12.8</v>
      </c>
      <c r="I58" s="262">
        <v>11.9</v>
      </c>
      <c r="J58" s="262">
        <v>11.8</v>
      </c>
      <c r="K58" s="262">
        <v>12.1</v>
      </c>
      <c r="L58" s="262"/>
      <c r="M58" s="262"/>
      <c r="N58" s="257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57"/>
    </row>
    <row r="59" spans="1:27" ht="9.75" customHeight="1">
      <c r="A59" s="26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60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9" customFormat="1" ht="10.5" customHeight="1">
      <c r="A83" s="15"/>
      <c r="B83" s="253" t="s">
        <v>126</v>
      </c>
      <c r="C83" s="253" t="s">
        <v>127</v>
      </c>
      <c r="D83" s="253" t="s">
        <v>128</v>
      </c>
      <c r="E83" s="253" t="s">
        <v>129</v>
      </c>
      <c r="F83" s="253" t="s">
        <v>130</v>
      </c>
      <c r="G83" s="253" t="s">
        <v>131</v>
      </c>
      <c r="H83" s="253" t="s">
        <v>132</v>
      </c>
      <c r="I83" s="253" t="s">
        <v>133</v>
      </c>
      <c r="J83" s="253" t="s">
        <v>134</v>
      </c>
      <c r="K83" s="253" t="s">
        <v>135</v>
      </c>
      <c r="L83" s="253" t="s">
        <v>136</v>
      </c>
      <c r="M83" s="253" t="s">
        <v>137</v>
      </c>
      <c r="N83" s="257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</row>
    <row r="84" spans="1:26" s="259" customFormat="1" ht="10.5" customHeight="1">
      <c r="A84" s="10" t="s">
        <v>138</v>
      </c>
      <c r="B84" s="255">
        <v>66.4</v>
      </c>
      <c r="C84" s="255">
        <v>79.5</v>
      </c>
      <c r="D84" s="255">
        <v>89.1</v>
      </c>
      <c r="E84" s="255">
        <v>90.9</v>
      </c>
      <c r="F84" s="255">
        <v>84.8</v>
      </c>
      <c r="G84" s="255">
        <v>99.9</v>
      </c>
      <c r="H84" s="255">
        <v>93.9</v>
      </c>
      <c r="I84" s="255">
        <v>87.1</v>
      </c>
      <c r="J84" s="255">
        <v>104.5</v>
      </c>
      <c r="K84" s="255">
        <v>92</v>
      </c>
      <c r="L84" s="255">
        <v>82.7</v>
      </c>
      <c r="M84" s="255">
        <v>92.7</v>
      </c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</row>
    <row r="85" spans="1:26" s="259" customFormat="1" ht="10.5" customHeight="1">
      <c r="A85" s="10" t="s">
        <v>153</v>
      </c>
      <c r="B85" s="255">
        <v>75.5</v>
      </c>
      <c r="C85" s="255">
        <v>87.8</v>
      </c>
      <c r="D85" s="255">
        <v>103.4</v>
      </c>
      <c r="E85" s="255">
        <v>115.7</v>
      </c>
      <c r="F85" s="255">
        <v>97.3</v>
      </c>
      <c r="G85" s="255">
        <v>111.7</v>
      </c>
      <c r="H85" s="255">
        <v>117.9</v>
      </c>
      <c r="I85" s="255">
        <v>100.9</v>
      </c>
      <c r="J85" s="255">
        <v>99.1</v>
      </c>
      <c r="K85" s="255">
        <v>93.5</v>
      </c>
      <c r="L85" s="255">
        <v>87.5</v>
      </c>
      <c r="M85" s="255">
        <v>91</v>
      </c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</row>
    <row r="86" spans="1:26" s="259" customFormat="1" ht="10.5" customHeight="1">
      <c r="A86" s="10" t="s">
        <v>140</v>
      </c>
      <c r="B86" s="255">
        <v>80.2</v>
      </c>
      <c r="C86" s="255">
        <v>91.7</v>
      </c>
      <c r="D86" s="255">
        <v>105.7</v>
      </c>
      <c r="E86" s="255">
        <v>109.1</v>
      </c>
      <c r="F86" s="255">
        <v>113.3</v>
      </c>
      <c r="G86" s="255">
        <v>119.8</v>
      </c>
      <c r="H86" s="255">
        <v>115</v>
      </c>
      <c r="I86" s="255">
        <v>104.6</v>
      </c>
      <c r="J86" s="255">
        <v>109.5</v>
      </c>
      <c r="K86" s="255">
        <v>102.3</v>
      </c>
      <c r="L86" s="255">
        <v>110.6</v>
      </c>
      <c r="M86" s="255">
        <v>101.7</v>
      </c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</row>
    <row r="87" spans="1:26" s="259" customFormat="1" ht="10.5" customHeight="1">
      <c r="A87" s="10" t="s">
        <v>151</v>
      </c>
      <c r="B87" s="255">
        <v>79.1</v>
      </c>
      <c r="C87" s="255">
        <v>83.6</v>
      </c>
      <c r="D87" s="255">
        <v>100.7</v>
      </c>
      <c r="E87" s="255">
        <v>101.4</v>
      </c>
      <c r="F87" s="255">
        <v>89.1</v>
      </c>
      <c r="G87" s="255">
        <v>96.9</v>
      </c>
      <c r="H87" s="255">
        <v>101.8</v>
      </c>
      <c r="I87" s="255">
        <v>95.6</v>
      </c>
      <c r="J87" s="255">
        <v>106.4</v>
      </c>
      <c r="K87" s="255">
        <v>99.4</v>
      </c>
      <c r="L87" s="255">
        <v>111.7</v>
      </c>
      <c r="M87" s="255">
        <v>117.1</v>
      </c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</row>
    <row r="88" spans="1:26" s="259" customFormat="1" ht="10.5" customHeight="1">
      <c r="A88" s="10" t="s">
        <v>211</v>
      </c>
      <c r="B88" s="255">
        <v>90.7</v>
      </c>
      <c r="C88" s="255">
        <v>98.4</v>
      </c>
      <c r="D88" s="255">
        <v>113.3</v>
      </c>
      <c r="E88" s="255">
        <v>108.9</v>
      </c>
      <c r="F88" s="255">
        <v>110.8</v>
      </c>
      <c r="G88" s="255">
        <v>107.2</v>
      </c>
      <c r="H88" s="255">
        <v>96.5</v>
      </c>
      <c r="I88" s="255">
        <v>108.5</v>
      </c>
      <c r="J88" s="255">
        <v>111.9</v>
      </c>
      <c r="K88" s="255">
        <v>107</v>
      </c>
      <c r="L88" s="255"/>
      <c r="M88" s="255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ht="9.7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ht="9.7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</row>
    <row r="10" spans="1:13" ht="9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1:13" ht="9.7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</row>
    <row r="14" spans="14:15" ht="9.75" customHeight="1">
      <c r="N14" s="270"/>
      <c r="O14" s="270"/>
    </row>
    <row r="17" ht="9.75" customHeight="1">
      <c r="O17" s="270"/>
    </row>
    <row r="18" spans="1:13" ht="9.7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1:13" ht="9.7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</row>
    <row r="20" spans="1:14" ht="9.7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70"/>
    </row>
    <row r="21" spans="1:14" ht="9.7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70"/>
    </row>
    <row r="22" spans="1:48" ht="9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138</v>
      </c>
      <c r="B25" s="262">
        <v>9.98</v>
      </c>
      <c r="C25" s="262">
        <v>10.27</v>
      </c>
      <c r="D25" s="262">
        <v>11.23</v>
      </c>
      <c r="E25" s="262">
        <v>10.79</v>
      </c>
      <c r="F25" s="262">
        <v>9.77</v>
      </c>
      <c r="G25" s="262">
        <v>10.95</v>
      </c>
      <c r="H25" s="262">
        <v>10.29</v>
      </c>
      <c r="I25" s="262">
        <v>8.83</v>
      </c>
      <c r="J25" s="262">
        <v>10.25</v>
      </c>
      <c r="K25" s="262">
        <v>11.16</v>
      </c>
      <c r="L25" s="262">
        <v>10.68</v>
      </c>
      <c r="M25" s="262">
        <v>10.54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139</v>
      </c>
      <c r="B26" s="262">
        <v>9.22</v>
      </c>
      <c r="C26" s="262">
        <v>12.22</v>
      </c>
      <c r="D26" s="262">
        <v>12.05</v>
      </c>
      <c r="E26" s="262">
        <v>10.76</v>
      </c>
      <c r="F26" s="262">
        <v>11.23</v>
      </c>
      <c r="G26" s="262">
        <v>11.04</v>
      </c>
      <c r="H26" s="262">
        <v>11.73</v>
      </c>
      <c r="I26" s="262">
        <v>10.24</v>
      </c>
      <c r="J26" s="262">
        <v>10.88</v>
      </c>
      <c r="K26" s="262">
        <v>13.39</v>
      </c>
      <c r="L26" s="262">
        <v>14.22</v>
      </c>
      <c r="M26" s="262">
        <v>13.48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152</v>
      </c>
      <c r="B27" s="262">
        <v>12.14</v>
      </c>
      <c r="C27" s="262">
        <v>12.1</v>
      </c>
      <c r="D27" s="262">
        <v>13.79</v>
      </c>
      <c r="E27" s="262">
        <v>15.4</v>
      </c>
      <c r="F27" s="262">
        <v>13.5</v>
      </c>
      <c r="G27" s="262">
        <v>16.1</v>
      </c>
      <c r="H27" s="262">
        <v>14.4</v>
      </c>
      <c r="I27" s="262">
        <v>11.8</v>
      </c>
      <c r="J27" s="262">
        <v>14.6</v>
      </c>
      <c r="K27" s="262">
        <v>14.5</v>
      </c>
      <c r="L27" s="262">
        <v>15</v>
      </c>
      <c r="M27" s="262">
        <v>14.4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160</v>
      </c>
      <c r="B28" s="262">
        <v>12.6</v>
      </c>
      <c r="C28" s="262">
        <v>13.2</v>
      </c>
      <c r="D28" s="262">
        <v>15</v>
      </c>
      <c r="E28" s="262">
        <v>14</v>
      </c>
      <c r="F28" s="262">
        <v>14.4</v>
      </c>
      <c r="G28" s="262">
        <v>16.1</v>
      </c>
      <c r="H28" s="262">
        <v>15.2</v>
      </c>
      <c r="I28" s="262">
        <v>13.9</v>
      </c>
      <c r="J28" s="262">
        <v>14.5</v>
      </c>
      <c r="K28" s="262">
        <v>15.5</v>
      </c>
      <c r="L28" s="262">
        <v>14.8</v>
      </c>
      <c r="M28" s="262">
        <v>16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211</v>
      </c>
      <c r="B29" s="262">
        <v>13.2</v>
      </c>
      <c r="C29" s="262">
        <v>15.3</v>
      </c>
      <c r="D29" s="262">
        <v>16.6</v>
      </c>
      <c r="E29" s="262">
        <v>16.7</v>
      </c>
      <c r="F29" s="262">
        <v>16.6</v>
      </c>
      <c r="G29" s="262">
        <v>16.9</v>
      </c>
      <c r="H29" s="262">
        <v>18.2</v>
      </c>
      <c r="I29" s="262">
        <v>14.4</v>
      </c>
      <c r="J29" s="262">
        <v>15.8</v>
      </c>
      <c r="K29" s="262">
        <v>19.3</v>
      </c>
      <c r="L29" s="262"/>
      <c r="M29" s="262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70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126</v>
      </c>
      <c r="C53" s="11" t="s">
        <v>127</v>
      </c>
      <c r="D53" s="11" t="s">
        <v>128</v>
      </c>
      <c r="E53" s="11" t="s">
        <v>129</v>
      </c>
      <c r="F53" s="11" t="s">
        <v>130</v>
      </c>
      <c r="G53" s="11" t="s">
        <v>131</v>
      </c>
      <c r="H53" s="11" t="s">
        <v>132</v>
      </c>
      <c r="I53" s="11" t="s">
        <v>133</v>
      </c>
      <c r="J53" s="11" t="s">
        <v>134</v>
      </c>
      <c r="K53" s="11" t="s">
        <v>135</v>
      </c>
      <c r="L53" s="11" t="s">
        <v>136</v>
      </c>
      <c r="M53" s="11" t="s">
        <v>137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138</v>
      </c>
      <c r="B54" s="262">
        <v>19</v>
      </c>
      <c r="C54" s="262">
        <v>19.4</v>
      </c>
      <c r="D54" s="262">
        <v>18.7</v>
      </c>
      <c r="E54" s="262">
        <v>19.4</v>
      </c>
      <c r="F54" s="262">
        <v>19.5</v>
      </c>
      <c r="G54" s="262">
        <v>19.2</v>
      </c>
      <c r="H54" s="262">
        <v>19.1</v>
      </c>
      <c r="I54" s="262">
        <v>18.8</v>
      </c>
      <c r="J54" s="262">
        <v>18.4</v>
      </c>
      <c r="K54" s="262">
        <v>19</v>
      </c>
      <c r="L54" s="262">
        <v>19</v>
      </c>
      <c r="M54" s="262">
        <v>18.6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139</v>
      </c>
      <c r="B55" s="262">
        <v>18.8</v>
      </c>
      <c r="C55" s="262">
        <v>22.3</v>
      </c>
      <c r="D55" s="262">
        <v>21.9</v>
      </c>
      <c r="E55" s="262">
        <v>18.9</v>
      </c>
      <c r="F55" s="262">
        <v>20.2</v>
      </c>
      <c r="G55" s="262">
        <v>20.3</v>
      </c>
      <c r="H55" s="262">
        <v>20.1</v>
      </c>
      <c r="I55" s="262">
        <v>20</v>
      </c>
      <c r="J55" s="262">
        <v>19.9</v>
      </c>
      <c r="K55" s="262">
        <v>21.1</v>
      </c>
      <c r="L55" s="262">
        <v>21.7</v>
      </c>
      <c r="M55" s="262">
        <v>20.7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152</v>
      </c>
      <c r="B56" s="262">
        <v>20.8</v>
      </c>
      <c r="C56" s="262">
        <v>21</v>
      </c>
      <c r="D56" s="262">
        <v>20</v>
      </c>
      <c r="E56" s="262">
        <v>21.4</v>
      </c>
      <c r="F56" s="262">
        <v>22.3</v>
      </c>
      <c r="G56" s="262">
        <v>23</v>
      </c>
      <c r="H56" s="262">
        <v>21.7</v>
      </c>
      <c r="I56" s="262">
        <v>19.7</v>
      </c>
      <c r="J56" s="262">
        <v>20.4</v>
      </c>
      <c r="K56" s="262">
        <v>20.8</v>
      </c>
      <c r="L56" s="262">
        <v>21.3</v>
      </c>
      <c r="M56" s="262">
        <v>20.3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160</v>
      </c>
      <c r="B57" s="262">
        <v>21.1</v>
      </c>
      <c r="C57" s="262">
        <v>21.7</v>
      </c>
      <c r="D57" s="262">
        <v>20.3</v>
      </c>
      <c r="E57" s="262">
        <v>20.5</v>
      </c>
      <c r="F57" s="262">
        <v>21.1</v>
      </c>
      <c r="G57" s="262">
        <v>21.5</v>
      </c>
      <c r="H57" s="262">
        <v>21</v>
      </c>
      <c r="I57" s="262">
        <v>21</v>
      </c>
      <c r="J57" s="262">
        <v>20.9</v>
      </c>
      <c r="K57" s="262">
        <v>21.5</v>
      </c>
      <c r="L57" s="262">
        <v>21.2</v>
      </c>
      <c r="M57" s="262">
        <v>20.9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211</v>
      </c>
      <c r="B58" s="262">
        <v>21.6</v>
      </c>
      <c r="C58" s="262">
        <v>21.5</v>
      </c>
      <c r="D58" s="262">
        <v>20.6</v>
      </c>
      <c r="E58" s="262">
        <v>21.7</v>
      </c>
      <c r="F58" s="262">
        <v>21</v>
      </c>
      <c r="G58" s="262">
        <v>22</v>
      </c>
      <c r="H58" s="262">
        <v>23.4</v>
      </c>
      <c r="I58" s="262">
        <v>20.3</v>
      </c>
      <c r="J58" s="262">
        <v>20.6</v>
      </c>
      <c r="K58" s="262">
        <v>22.4</v>
      </c>
      <c r="L58" s="262"/>
      <c r="M58" s="262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126</v>
      </c>
      <c r="C83" s="11" t="s">
        <v>127</v>
      </c>
      <c r="D83" s="11" t="s">
        <v>128</v>
      </c>
      <c r="E83" s="11" t="s">
        <v>129</v>
      </c>
      <c r="F83" s="11" t="s">
        <v>130</v>
      </c>
      <c r="G83" s="11" t="s">
        <v>131</v>
      </c>
      <c r="H83" s="11" t="s">
        <v>132</v>
      </c>
      <c r="I83" s="11" t="s">
        <v>133</v>
      </c>
      <c r="J83" s="11" t="s">
        <v>134</v>
      </c>
      <c r="K83" s="11" t="s">
        <v>135</v>
      </c>
      <c r="L83" s="11" t="s">
        <v>136</v>
      </c>
      <c r="M83" s="11" t="s">
        <v>137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138</v>
      </c>
      <c r="B84" s="253">
        <v>52.2</v>
      </c>
      <c r="C84" s="253">
        <v>52.5</v>
      </c>
      <c r="D84" s="253">
        <v>60.7</v>
      </c>
      <c r="E84" s="253">
        <v>54.9</v>
      </c>
      <c r="F84" s="253">
        <v>49.9</v>
      </c>
      <c r="G84" s="253">
        <v>57.4</v>
      </c>
      <c r="H84" s="253">
        <v>54.2</v>
      </c>
      <c r="I84" s="253">
        <v>47.3</v>
      </c>
      <c r="J84" s="253">
        <v>56.1</v>
      </c>
      <c r="K84" s="253">
        <v>58.2</v>
      </c>
      <c r="L84" s="253">
        <v>56</v>
      </c>
      <c r="M84" s="253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153</v>
      </c>
      <c r="B85" s="253">
        <v>48.8</v>
      </c>
      <c r="C85" s="253">
        <v>47.7</v>
      </c>
      <c r="D85" s="253">
        <v>54.8</v>
      </c>
      <c r="E85" s="253">
        <v>53.1</v>
      </c>
      <c r="F85" s="253">
        <v>54.2</v>
      </c>
      <c r="G85" s="253">
        <v>54.3</v>
      </c>
      <c r="H85" s="253">
        <v>58.7</v>
      </c>
      <c r="I85" s="253">
        <v>58.7</v>
      </c>
      <c r="J85" s="253">
        <v>58.7</v>
      </c>
      <c r="K85" s="253">
        <v>62.2</v>
      </c>
      <c r="L85" s="253">
        <v>65.3</v>
      </c>
      <c r="M85" s="253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140</v>
      </c>
      <c r="B86" s="253">
        <v>58.2</v>
      </c>
      <c r="C86" s="253">
        <v>57.6</v>
      </c>
      <c r="D86" s="253">
        <v>69.8</v>
      </c>
      <c r="E86" s="253">
        <v>70.8</v>
      </c>
      <c r="F86" s="253">
        <v>60.1</v>
      </c>
      <c r="G86" s="253">
        <v>69.3</v>
      </c>
      <c r="H86" s="253">
        <v>67.3</v>
      </c>
      <c r="I86" s="253">
        <v>62</v>
      </c>
      <c r="J86" s="253">
        <v>70.9</v>
      </c>
      <c r="K86" s="253">
        <v>69.5</v>
      </c>
      <c r="L86" s="253">
        <v>70</v>
      </c>
      <c r="M86" s="253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160</v>
      </c>
      <c r="B87" s="253">
        <v>58.9</v>
      </c>
      <c r="C87" s="253">
        <v>60.2</v>
      </c>
      <c r="D87" s="253">
        <v>74.4</v>
      </c>
      <c r="E87" s="253">
        <v>68.2</v>
      </c>
      <c r="F87" s="253">
        <v>67.6</v>
      </c>
      <c r="G87" s="253">
        <v>74.5</v>
      </c>
      <c r="H87" s="253">
        <v>73</v>
      </c>
      <c r="I87" s="253">
        <v>66.4</v>
      </c>
      <c r="J87" s="253">
        <v>69.5</v>
      </c>
      <c r="K87" s="253">
        <v>71.6</v>
      </c>
      <c r="L87" s="253">
        <v>69.7</v>
      </c>
      <c r="M87" s="253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211</v>
      </c>
      <c r="B88" s="253">
        <v>60.5</v>
      </c>
      <c r="C88" s="253">
        <v>71.2</v>
      </c>
      <c r="D88" s="253">
        <v>80.9</v>
      </c>
      <c r="E88" s="253">
        <v>76.2</v>
      </c>
      <c r="F88" s="253">
        <v>79.7</v>
      </c>
      <c r="G88" s="253">
        <v>76.6</v>
      </c>
      <c r="H88" s="253">
        <v>77.5</v>
      </c>
      <c r="I88" s="253">
        <v>72.8</v>
      </c>
      <c r="J88" s="253">
        <v>76.1</v>
      </c>
      <c r="K88" s="253">
        <v>85.6</v>
      </c>
      <c r="L88" s="253"/>
      <c r="M88" s="253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43" t="s">
        <v>207</v>
      </c>
      <c r="F1" s="248"/>
      <c r="G1" s="248"/>
      <c r="H1" s="248"/>
    </row>
    <row r="2" ht="13.5">
      <c r="A2" s="437"/>
    </row>
    <row r="3" spans="1:3" ht="17.25">
      <c r="A3" s="437"/>
      <c r="C3" s="248"/>
    </row>
    <row r="4" spans="1:13" ht="17.25">
      <c r="A4" s="437"/>
      <c r="J4" s="248"/>
      <c r="K4" s="248"/>
      <c r="L4" s="248"/>
      <c r="M4" s="248"/>
    </row>
    <row r="5" ht="13.5">
      <c r="A5" s="437"/>
    </row>
    <row r="6" ht="13.5">
      <c r="A6" s="437"/>
    </row>
    <row r="7" ht="13.5">
      <c r="A7" s="437"/>
    </row>
    <row r="8" ht="13.5">
      <c r="A8" s="437"/>
    </row>
    <row r="9" ht="13.5">
      <c r="A9" s="437"/>
    </row>
    <row r="10" ht="13.5">
      <c r="A10" s="437"/>
    </row>
    <row r="11" ht="13.5">
      <c r="A11" s="437"/>
    </row>
    <row r="12" ht="13.5">
      <c r="A12" s="437"/>
    </row>
    <row r="13" ht="13.5">
      <c r="A13" s="437"/>
    </row>
    <row r="14" ht="13.5">
      <c r="A14" s="437"/>
    </row>
    <row r="15" ht="13.5">
      <c r="A15" s="437"/>
    </row>
    <row r="16" ht="13.5">
      <c r="A16" s="437"/>
    </row>
    <row r="17" ht="13.5">
      <c r="A17" s="437"/>
    </row>
    <row r="18" ht="13.5">
      <c r="A18" s="437"/>
    </row>
    <row r="19" ht="13.5">
      <c r="A19" s="437"/>
    </row>
    <row r="20" ht="13.5">
      <c r="A20" s="437"/>
    </row>
    <row r="21" ht="13.5">
      <c r="A21" s="437"/>
    </row>
    <row r="22" ht="13.5">
      <c r="A22" s="437"/>
    </row>
    <row r="23" ht="13.5">
      <c r="A23" s="437"/>
    </row>
    <row r="24" ht="13.5">
      <c r="A24" s="437"/>
    </row>
    <row r="25" ht="13.5">
      <c r="A25" s="437"/>
    </row>
    <row r="26" ht="13.5">
      <c r="A26" s="437"/>
    </row>
    <row r="27" ht="13.5">
      <c r="A27" s="437"/>
    </row>
    <row r="28" ht="13.5">
      <c r="A28" s="437"/>
    </row>
    <row r="29" ht="13.5">
      <c r="A29" s="437"/>
    </row>
    <row r="30" ht="13.5">
      <c r="A30" s="437"/>
    </row>
    <row r="31" ht="13.5">
      <c r="A31" s="437"/>
    </row>
    <row r="32" ht="13.5">
      <c r="A32" s="437"/>
    </row>
    <row r="33" ht="13.5">
      <c r="A33" s="437"/>
    </row>
    <row r="34" ht="13.5">
      <c r="A34" s="437"/>
    </row>
    <row r="35" spans="1:15" s="59" customFormat="1" ht="19.5" customHeight="1">
      <c r="A35" s="437"/>
      <c r="B35" s="12"/>
      <c r="C35" s="249" t="s">
        <v>141</v>
      </c>
      <c r="D35" s="249" t="s">
        <v>142</v>
      </c>
      <c r="E35" s="249" t="s">
        <v>143</v>
      </c>
      <c r="F35" s="249" t="s">
        <v>144</v>
      </c>
      <c r="G35" s="249" t="s">
        <v>145</v>
      </c>
      <c r="H35" s="249" t="s">
        <v>209</v>
      </c>
      <c r="I35" s="249" t="s">
        <v>208</v>
      </c>
      <c r="J35" s="249" t="s">
        <v>146</v>
      </c>
      <c r="K35" s="249" t="s">
        <v>210</v>
      </c>
      <c r="L35" s="11" t="s">
        <v>160</v>
      </c>
      <c r="M35" s="11" t="s">
        <v>244</v>
      </c>
      <c r="N35" s="65"/>
      <c r="O35" s="250"/>
    </row>
    <row r="36" spans="1:15" ht="19.5" customHeight="1">
      <c r="A36" s="437"/>
      <c r="B36" s="384" t="s">
        <v>147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110.7</v>
      </c>
      <c r="N36" s="1"/>
      <c r="O36" s="1"/>
    </row>
    <row r="37" spans="1:15" ht="19.5" customHeight="1">
      <c r="A37" s="437"/>
      <c r="B37" s="384" t="s">
        <v>148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205.9</v>
      </c>
      <c r="N37" s="1"/>
      <c r="O37" s="1"/>
    </row>
    <row r="38" spans="1:13" ht="19.5" customHeight="1">
      <c r="A38" s="437"/>
      <c r="B38" s="384" t="s">
        <v>206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177</v>
      </c>
    </row>
    <row r="40" ht="13.5">
      <c r="D40" s="347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188872</v>
      </c>
      <c r="K2" s="7" t="s">
        <v>11</v>
      </c>
      <c r="L2" s="6">
        <f aca="true" t="shared" si="0" ref="L2:L7">SUM(J2)</f>
        <v>188872</v>
      </c>
      <c r="M2" s="6">
        <v>128893</v>
      </c>
    </row>
    <row r="3" spans="10:13" ht="13.5">
      <c r="J3" s="6">
        <v>369261</v>
      </c>
      <c r="K3" s="5" t="s">
        <v>12</v>
      </c>
      <c r="L3" s="6">
        <f t="shared" si="0"/>
        <v>369261</v>
      </c>
      <c r="M3" s="6">
        <v>219834</v>
      </c>
    </row>
    <row r="4" spans="10:13" ht="13.5">
      <c r="J4" s="6">
        <v>418188</v>
      </c>
      <c r="K4" s="5" t="s">
        <v>13</v>
      </c>
      <c r="L4" s="6">
        <f t="shared" si="0"/>
        <v>418188</v>
      </c>
      <c r="M4" s="6">
        <v>239996</v>
      </c>
    </row>
    <row r="5" spans="10:13" ht="13.5">
      <c r="J5" s="6">
        <v>101578</v>
      </c>
      <c r="K5" s="5" t="s">
        <v>14</v>
      </c>
      <c r="L5" s="6">
        <f t="shared" si="0"/>
        <v>101578</v>
      </c>
      <c r="M5" s="6">
        <v>61951</v>
      </c>
    </row>
    <row r="6" spans="10:13" ht="13.5">
      <c r="J6" s="6">
        <v>374291</v>
      </c>
      <c r="K6" s="5" t="s">
        <v>15</v>
      </c>
      <c r="L6" s="6">
        <f t="shared" si="0"/>
        <v>374291</v>
      </c>
      <c r="M6" s="6">
        <v>271343</v>
      </c>
    </row>
    <row r="7" spans="10:13" ht="13.5">
      <c r="J7" s="6">
        <v>606886</v>
      </c>
      <c r="K7" s="5" t="s">
        <v>16</v>
      </c>
      <c r="L7" s="6">
        <f t="shared" si="0"/>
        <v>606886</v>
      </c>
      <c r="M7" s="6">
        <v>397204</v>
      </c>
    </row>
    <row r="8" spans="10:13" ht="13.5">
      <c r="J8" s="6">
        <f>SUM(J2:J7)</f>
        <v>2059076</v>
      </c>
      <c r="K8" s="5" t="s">
        <v>9</v>
      </c>
      <c r="L8" s="69">
        <f>SUM(L2:L7)</f>
        <v>2059076</v>
      </c>
      <c r="M8" s="6">
        <f>SUM(M2:M7)</f>
        <v>1319221</v>
      </c>
    </row>
    <row r="10" spans="10:13" ht="13.5">
      <c r="J10" t="s">
        <v>102</v>
      </c>
      <c r="L10" t="s">
        <v>120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128893</v>
      </c>
      <c r="M11" s="6">
        <f>SUM(N11-L11)</f>
        <v>59979</v>
      </c>
      <c r="N11" s="6">
        <f>SUM(L2)</f>
        <v>188872</v>
      </c>
    </row>
    <row r="12" spans="11:14" ht="13.5">
      <c r="K12" s="5" t="s">
        <v>12</v>
      </c>
      <c r="L12" s="6">
        <f t="shared" si="1"/>
        <v>219834</v>
      </c>
      <c r="M12" s="6">
        <f aca="true" t="shared" si="2" ref="M12:M17">SUM(N12-L12)</f>
        <v>149427</v>
      </c>
      <c r="N12" s="6">
        <f aca="true" t="shared" si="3" ref="N12:N17">SUM(L3)</f>
        <v>369261</v>
      </c>
    </row>
    <row r="13" spans="11:14" ht="13.5">
      <c r="K13" s="5" t="s">
        <v>13</v>
      </c>
      <c r="L13" s="6">
        <f t="shared" si="1"/>
        <v>239996</v>
      </c>
      <c r="M13" s="6">
        <f t="shared" si="2"/>
        <v>178192</v>
      </c>
      <c r="N13" s="6">
        <f t="shared" si="3"/>
        <v>418188</v>
      </c>
    </row>
    <row r="14" spans="11:14" ht="13.5">
      <c r="K14" s="5" t="s">
        <v>14</v>
      </c>
      <c r="L14" s="6">
        <f t="shared" si="1"/>
        <v>61951</v>
      </c>
      <c r="M14" s="6">
        <f t="shared" si="2"/>
        <v>39627</v>
      </c>
      <c r="N14" s="6">
        <f t="shared" si="3"/>
        <v>101578</v>
      </c>
    </row>
    <row r="15" spans="11:14" ht="13.5">
      <c r="K15" s="5" t="s">
        <v>15</v>
      </c>
      <c r="L15" s="6">
        <f t="shared" si="1"/>
        <v>271343</v>
      </c>
      <c r="M15" s="6">
        <f t="shared" si="2"/>
        <v>102948</v>
      </c>
      <c r="N15" s="6">
        <f t="shared" si="3"/>
        <v>374291</v>
      </c>
    </row>
    <row r="16" spans="11:14" ht="13.5">
      <c r="K16" s="5" t="s">
        <v>16</v>
      </c>
      <c r="L16" s="6">
        <f t="shared" si="1"/>
        <v>397204</v>
      </c>
      <c r="M16" s="6">
        <f t="shared" si="2"/>
        <v>209682</v>
      </c>
      <c r="N16" s="6">
        <f t="shared" si="3"/>
        <v>606886</v>
      </c>
    </row>
    <row r="17" spans="11:14" ht="13.5">
      <c r="K17" s="5" t="s">
        <v>9</v>
      </c>
      <c r="L17" s="6">
        <f>SUM(L11:L16)</f>
        <v>1319221</v>
      </c>
      <c r="M17" s="6">
        <f t="shared" si="2"/>
        <v>739855</v>
      </c>
      <c r="N17" s="6">
        <f t="shared" si="3"/>
        <v>2059076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4" t="s">
        <v>17</v>
      </c>
      <c r="D56" s="445"/>
      <c r="E56" s="444" t="s">
        <v>65</v>
      </c>
      <c r="F56" s="445"/>
      <c r="G56" s="448" t="s">
        <v>64</v>
      </c>
      <c r="H56" s="444" t="s">
        <v>66</v>
      </c>
      <c r="I56" s="445"/>
    </row>
    <row r="57" spans="1:9" ht="14.25">
      <c r="A57" s="53" t="s">
        <v>71</v>
      </c>
      <c r="B57" s="54"/>
      <c r="C57" s="446"/>
      <c r="D57" s="447"/>
      <c r="E57" s="446"/>
      <c r="F57" s="447"/>
      <c r="G57" s="449"/>
      <c r="H57" s="446"/>
      <c r="I57" s="447"/>
    </row>
    <row r="58" spans="1:9" ht="19.5" customHeight="1">
      <c r="A58" s="58" t="s">
        <v>95</v>
      </c>
      <c r="B58" s="55"/>
      <c r="C58" s="452" t="s">
        <v>229</v>
      </c>
      <c r="D58" s="451"/>
      <c r="E58" s="453" t="s">
        <v>245</v>
      </c>
      <c r="F58" s="451"/>
      <c r="G58" s="128">
        <v>15.8</v>
      </c>
      <c r="H58" s="56"/>
      <c r="I58" s="57"/>
    </row>
    <row r="59" spans="1:9" ht="19.5" customHeight="1">
      <c r="A59" s="58" t="s">
        <v>67</v>
      </c>
      <c r="B59" s="55"/>
      <c r="C59" s="450" t="s">
        <v>69</v>
      </c>
      <c r="D59" s="451"/>
      <c r="E59" s="453" t="s">
        <v>246</v>
      </c>
      <c r="F59" s="451"/>
      <c r="G59" s="134">
        <v>29.3</v>
      </c>
      <c r="H59" s="56"/>
      <c r="I59" s="57"/>
    </row>
    <row r="60" spans="1:9" ht="19.5" customHeight="1">
      <c r="A60" s="58" t="s">
        <v>68</v>
      </c>
      <c r="B60" s="55"/>
      <c r="C60" s="453" t="s">
        <v>195</v>
      </c>
      <c r="D60" s="454"/>
      <c r="E60" s="450" t="s">
        <v>247</v>
      </c>
      <c r="F60" s="451"/>
      <c r="G60" s="128">
        <v>67.7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51"/>
    </row>
    <row r="3" spans="1:2" ht="9.75" customHeight="1">
      <c r="A3" s="38"/>
      <c r="B3" s="38"/>
    </row>
    <row r="4" spans="10:13" ht="9.75" customHeight="1">
      <c r="J4" s="248"/>
      <c r="K4" s="3"/>
      <c r="L4" s="3"/>
      <c r="M4" s="127"/>
    </row>
    <row r="20" ht="9.75" customHeight="1">
      <c r="AI20" s="252"/>
    </row>
    <row r="25" spans="1:35" s="252" customFormat="1" ht="9.75" customHeight="1">
      <c r="A25" s="253"/>
      <c r="B25" s="253" t="s">
        <v>126</v>
      </c>
      <c r="C25" s="253" t="s">
        <v>127</v>
      </c>
      <c r="D25" s="253" t="s">
        <v>128</v>
      </c>
      <c r="E25" s="253" t="s">
        <v>129</v>
      </c>
      <c r="F25" s="253" t="s">
        <v>130</v>
      </c>
      <c r="G25" s="253" t="s">
        <v>131</v>
      </c>
      <c r="H25" s="253" t="s">
        <v>132</v>
      </c>
      <c r="I25" s="253" t="s">
        <v>133</v>
      </c>
      <c r="J25" s="253" t="s">
        <v>134</v>
      </c>
      <c r="K25" s="253" t="s">
        <v>135</v>
      </c>
      <c r="L25" s="253" t="s">
        <v>136</v>
      </c>
      <c r="M25" s="253" t="s">
        <v>137</v>
      </c>
      <c r="AI25"/>
    </row>
    <row r="26" spans="1:13" ht="9.75" customHeight="1">
      <c r="A26" s="10" t="s">
        <v>138</v>
      </c>
      <c r="B26" s="253">
        <v>65.1</v>
      </c>
      <c r="C26" s="253">
        <v>72.2</v>
      </c>
      <c r="D26" s="253">
        <v>82.7</v>
      </c>
      <c r="E26" s="253">
        <v>80.1</v>
      </c>
      <c r="F26" s="253">
        <v>82.3</v>
      </c>
      <c r="G26" s="253">
        <v>86</v>
      </c>
      <c r="H26" s="253">
        <v>83.8</v>
      </c>
      <c r="I26" s="253">
        <v>67</v>
      </c>
      <c r="J26" s="253">
        <v>78.6</v>
      </c>
      <c r="K26" s="253">
        <v>79.7</v>
      </c>
      <c r="L26" s="253">
        <v>77.3</v>
      </c>
      <c r="M26" s="253">
        <v>74.3</v>
      </c>
    </row>
    <row r="27" spans="1:13" ht="9.75" customHeight="1">
      <c r="A27" s="10" t="s">
        <v>139</v>
      </c>
      <c r="B27" s="253">
        <v>71.7</v>
      </c>
      <c r="C27" s="253">
        <v>74.6</v>
      </c>
      <c r="D27" s="253">
        <v>84.6</v>
      </c>
      <c r="E27" s="253">
        <v>88.4</v>
      </c>
      <c r="F27" s="253">
        <v>82.6</v>
      </c>
      <c r="G27" s="253">
        <v>87.5</v>
      </c>
      <c r="H27" s="253">
        <v>85.2</v>
      </c>
      <c r="I27" s="253">
        <v>81.2</v>
      </c>
      <c r="J27" s="253">
        <v>75.8</v>
      </c>
      <c r="K27" s="253">
        <v>81</v>
      </c>
      <c r="L27" s="253">
        <v>81.8</v>
      </c>
      <c r="M27" s="253">
        <v>78.8</v>
      </c>
    </row>
    <row r="28" spans="1:13" ht="9.75" customHeight="1">
      <c r="A28" s="10" t="s">
        <v>239</v>
      </c>
      <c r="B28" s="253">
        <v>70.4</v>
      </c>
      <c r="C28" s="253">
        <v>73.6</v>
      </c>
      <c r="D28" s="255">
        <v>80</v>
      </c>
      <c r="E28" s="253">
        <v>89.5</v>
      </c>
      <c r="F28" s="253">
        <v>86.8</v>
      </c>
      <c r="G28" s="253">
        <v>93.7</v>
      </c>
      <c r="H28" s="253">
        <v>87</v>
      </c>
      <c r="I28" s="253">
        <v>78.2</v>
      </c>
      <c r="J28" s="253">
        <v>80.5</v>
      </c>
      <c r="K28" s="253">
        <v>79.8</v>
      </c>
      <c r="L28" s="253">
        <v>78.1</v>
      </c>
      <c r="M28" s="253">
        <v>76.7</v>
      </c>
    </row>
    <row r="29" spans="1:13" ht="9.75" customHeight="1">
      <c r="A29" s="10" t="s">
        <v>149</v>
      </c>
      <c r="B29" s="253">
        <v>67.2</v>
      </c>
      <c r="C29" s="253">
        <v>70.1</v>
      </c>
      <c r="D29" s="255">
        <v>81.3</v>
      </c>
      <c r="E29" s="253">
        <v>80</v>
      </c>
      <c r="F29" s="253">
        <v>82.1</v>
      </c>
      <c r="G29" s="253">
        <v>84.3</v>
      </c>
      <c r="H29" s="253">
        <v>79.1</v>
      </c>
      <c r="I29" s="253">
        <v>76</v>
      </c>
      <c r="J29" s="253">
        <v>76.7</v>
      </c>
      <c r="K29" s="253">
        <v>77.5</v>
      </c>
      <c r="L29" s="253">
        <v>77.2</v>
      </c>
      <c r="M29" s="253">
        <v>74.1</v>
      </c>
    </row>
    <row r="30" spans="1:13" ht="9.75" customHeight="1">
      <c r="A30" s="10" t="s">
        <v>211</v>
      </c>
      <c r="B30" s="253">
        <v>70.3</v>
      </c>
      <c r="C30" s="253">
        <v>72.8</v>
      </c>
      <c r="D30" s="255">
        <v>83.8</v>
      </c>
      <c r="E30" s="253">
        <v>83.2</v>
      </c>
      <c r="F30" s="253">
        <v>86.4</v>
      </c>
      <c r="G30" s="253">
        <v>86.6</v>
      </c>
      <c r="H30" s="253">
        <v>84.3</v>
      </c>
      <c r="I30" s="253">
        <v>74.5</v>
      </c>
      <c r="J30" s="253">
        <v>75.1</v>
      </c>
      <c r="K30" s="253">
        <v>83.3</v>
      </c>
      <c r="L30" s="253"/>
      <c r="M30" s="253"/>
    </row>
    <row r="31" spans="2:13" s="1" customFormat="1" ht="9.75" customHeight="1"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3"/>
      <c r="B55" s="253" t="s">
        <v>126</v>
      </c>
      <c r="C55" s="253" t="s">
        <v>127</v>
      </c>
      <c r="D55" s="253" t="s">
        <v>128</v>
      </c>
      <c r="E55" s="253" t="s">
        <v>129</v>
      </c>
      <c r="F55" s="253" t="s">
        <v>130</v>
      </c>
      <c r="G55" s="253" t="s">
        <v>131</v>
      </c>
      <c r="H55" s="253" t="s">
        <v>132</v>
      </c>
      <c r="I55" s="253" t="s">
        <v>133</v>
      </c>
      <c r="J55" s="253" t="s">
        <v>134</v>
      </c>
      <c r="K55" s="253" t="s">
        <v>135</v>
      </c>
      <c r="L55" s="253" t="s">
        <v>136</v>
      </c>
      <c r="M55" s="253" t="s">
        <v>137</v>
      </c>
    </row>
    <row r="56" spans="1:13" ht="9.75" customHeight="1">
      <c r="A56" s="10" t="s">
        <v>138</v>
      </c>
      <c r="B56" s="253">
        <v>110.7</v>
      </c>
      <c r="C56" s="253">
        <v>112.7</v>
      </c>
      <c r="D56" s="253">
        <v>113</v>
      </c>
      <c r="E56" s="253">
        <v>113.9</v>
      </c>
      <c r="F56" s="253">
        <v>117.3</v>
      </c>
      <c r="G56" s="253">
        <v>118.4</v>
      </c>
      <c r="H56" s="253">
        <v>116.1</v>
      </c>
      <c r="I56" s="253">
        <v>111.7</v>
      </c>
      <c r="J56" s="254">
        <v>110.7</v>
      </c>
      <c r="K56" s="253">
        <v>110.5</v>
      </c>
      <c r="L56" s="253">
        <v>112.5</v>
      </c>
      <c r="M56" s="253">
        <v>108.3</v>
      </c>
    </row>
    <row r="57" spans="1:13" ht="9.75" customHeight="1">
      <c r="A57" s="10" t="s">
        <v>139</v>
      </c>
      <c r="B57" s="253">
        <v>113</v>
      </c>
      <c r="C57" s="253">
        <v>114.1</v>
      </c>
      <c r="D57" s="253">
        <v>112.6</v>
      </c>
      <c r="E57" s="253">
        <v>114.8</v>
      </c>
      <c r="F57" s="253">
        <v>115.7</v>
      </c>
      <c r="G57" s="253">
        <v>116.8</v>
      </c>
      <c r="H57" s="253">
        <v>110.8</v>
      </c>
      <c r="I57" s="253">
        <v>114.7</v>
      </c>
      <c r="J57" s="254">
        <v>110.5</v>
      </c>
      <c r="K57" s="253">
        <v>115.6</v>
      </c>
      <c r="L57" s="253">
        <v>117.5</v>
      </c>
      <c r="M57" s="253">
        <v>113.2</v>
      </c>
    </row>
    <row r="58" spans="1:13" ht="9.75" customHeight="1">
      <c r="A58" s="10" t="s">
        <v>150</v>
      </c>
      <c r="B58" s="253">
        <v>115.3</v>
      </c>
      <c r="C58" s="253">
        <v>117.2</v>
      </c>
      <c r="D58" s="253">
        <v>111.2</v>
      </c>
      <c r="E58" s="253">
        <v>115.9</v>
      </c>
      <c r="F58" s="253">
        <v>120.8</v>
      </c>
      <c r="G58" s="253">
        <v>121</v>
      </c>
      <c r="H58" s="253">
        <v>116.7</v>
      </c>
      <c r="I58" s="253">
        <v>113.9</v>
      </c>
      <c r="J58" s="254">
        <v>113.5</v>
      </c>
      <c r="K58" s="253">
        <v>114.8</v>
      </c>
      <c r="L58" s="253">
        <v>112</v>
      </c>
      <c r="M58" s="253">
        <v>108.4</v>
      </c>
    </row>
    <row r="59" spans="1:13" ht="9.75" customHeight="1">
      <c r="A59" s="10" t="s">
        <v>151</v>
      </c>
      <c r="B59" s="253">
        <v>109.8</v>
      </c>
      <c r="C59" s="253">
        <v>110.7</v>
      </c>
      <c r="D59" s="253">
        <v>109.8</v>
      </c>
      <c r="E59" s="253">
        <v>109.2</v>
      </c>
      <c r="F59" s="253">
        <v>114.7</v>
      </c>
      <c r="G59" s="253">
        <v>114.5</v>
      </c>
      <c r="H59" s="253">
        <v>110.4</v>
      </c>
      <c r="I59" s="253">
        <v>109.7</v>
      </c>
      <c r="J59" s="254">
        <v>109.6</v>
      </c>
      <c r="K59" s="253">
        <v>110.3</v>
      </c>
      <c r="L59" s="253">
        <v>108.6</v>
      </c>
      <c r="M59" s="253">
        <v>103.4</v>
      </c>
    </row>
    <row r="60" spans="1:13" ht="10.5" customHeight="1">
      <c r="A60" s="10" t="s">
        <v>211</v>
      </c>
      <c r="B60" s="253">
        <v>108.7</v>
      </c>
      <c r="C60" s="253">
        <v>110.2</v>
      </c>
      <c r="D60" s="253">
        <v>109.7</v>
      </c>
      <c r="E60" s="253">
        <v>110.8</v>
      </c>
      <c r="F60" s="253">
        <v>112.8</v>
      </c>
      <c r="G60" s="253">
        <v>114.4</v>
      </c>
      <c r="H60" s="253">
        <v>115.4</v>
      </c>
      <c r="I60" s="253">
        <v>108.5</v>
      </c>
      <c r="J60" s="254">
        <v>106.7</v>
      </c>
      <c r="K60" s="253">
        <v>109.6</v>
      </c>
      <c r="L60" s="253"/>
      <c r="M60" s="253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3"/>
      <c r="B85" s="253" t="s">
        <v>126</v>
      </c>
      <c r="C85" s="253" t="s">
        <v>127</v>
      </c>
      <c r="D85" s="253" t="s">
        <v>128</v>
      </c>
      <c r="E85" s="253" t="s">
        <v>129</v>
      </c>
      <c r="F85" s="253" t="s">
        <v>130</v>
      </c>
      <c r="G85" s="253" t="s">
        <v>131</v>
      </c>
      <c r="H85" s="253" t="s">
        <v>132</v>
      </c>
      <c r="I85" s="253" t="s">
        <v>133</v>
      </c>
      <c r="J85" s="253" t="s">
        <v>134</v>
      </c>
      <c r="K85" s="253" t="s">
        <v>135</v>
      </c>
      <c r="L85" s="253" t="s">
        <v>136</v>
      </c>
      <c r="M85" s="253" t="s">
        <v>137</v>
      </c>
    </row>
    <row r="86" spans="1:13" ht="9.75" customHeight="1">
      <c r="A86" s="11" t="s">
        <v>138</v>
      </c>
      <c r="B86" s="253">
        <v>59</v>
      </c>
      <c r="C86" s="253">
        <v>63.8</v>
      </c>
      <c r="D86" s="253">
        <v>73.2</v>
      </c>
      <c r="E86" s="253">
        <v>70.2</v>
      </c>
      <c r="F86" s="253">
        <v>69.7</v>
      </c>
      <c r="G86" s="253">
        <v>72.5</v>
      </c>
      <c r="H86" s="253">
        <v>72.4</v>
      </c>
      <c r="I86" s="253">
        <v>60.8</v>
      </c>
      <c r="J86" s="254">
        <v>71.1</v>
      </c>
      <c r="K86" s="253">
        <v>72.2</v>
      </c>
      <c r="L86" s="253">
        <v>68.4</v>
      </c>
      <c r="M86" s="253">
        <v>69.2</v>
      </c>
    </row>
    <row r="87" spans="1:25" ht="9.75" customHeight="1">
      <c r="A87" s="11" t="s">
        <v>139</v>
      </c>
      <c r="B87" s="253">
        <v>62.6</v>
      </c>
      <c r="C87" s="253">
        <v>65.3</v>
      </c>
      <c r="D87" s="253">
        <v>75.3</v>
      </c>
      <c r="E87" s="253">
        <v>76.8</v>
      </c>
      <c r="F87" s="253">
        <v>71.3</v>
      </c>
      <c r="G87" s="253">
        <v>74.7</v>
      </c>
      <c r="H87" s="253">
        <v>77.6</v>
      </c>
      <c r="I87" s="253">
        <v>70.3</v>
      </c>
      <c r="J87" s="254">
        <v>69.2</v>
      </c>
      <c r="K87" s="253">
        <v>69.4</v>
      </c>
      <c r="L87" s="253">
        <v>69.3</v>
      </c>
      <c r="M87" s="253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8"/>
    </row>
    <row r="88" spans="1:25" ht="9.75" customHeight="1">
      <c r="A88" s="11" t="s">
        <v>240</v>
      </c>
      <c r="B88" s="253">
        <v>60.7</v>
      </c>
      <c r="C88" s="253">
        <v>62.5</v>
      </c>
      <c r="D88" s="253">
        <v>72.7</v>
      </c>
      <c r="E88" s="253">
        <v>76.8</v>
      </c>
      <c r="F88" s="253">
        <v>71.3</v>
      </c>
      <c r="G88" s="253">
        <v>77.4</v>
      </c>
      <c r="H88" s="253">
        <v>75</v>
      </c>
      <c r="I88" s="253">
        <v>69</v>
      </c>
      <c r="J88" s="254">
        <v>71</v>
      </c>
      <c r="K88" s="253">
        <v>69.4</v>
      </c>
      <c r="L88" s="253">
        <v>70.2</v>
      </c>
      <c r="M88" s="253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58"/>
    </row>
    <row r="89" spans="1:25" ht="9.75" customHeight="1">
      <c r="A89" s="11" t="s">
        <v>151</v>
      </c>
      <c r="B89" s="253">
        <v>61</v>
      </c>
      <c r="C89" s="253">
        <v>63.2</v>
      </c>
      <c r="D89" s="253">
        <v>74.1</v>
      </c>
      <c r="E89" s="253">
        <v>73.3</v>
      </c>
      <c r="F89" s="253">
        <v>70.9</v>
      </c>
      <c r="G89" s="253">
        <v>73.6</v>
      </c>
      <c r="H89" s="253">
        <v>72.2</v>
      </c>
      <c r="I89" s="253">
        <v>69.3</v>
      </c>
      <c r="J89" s="254">
        <v>70</v>
      </c>
      <c r="K89" s="253">
        <v>70.2</v>
      </c>
      <c r="L89" s="253">
        <v>71.3</v>
      </c>
      <c r="M89" s="253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211</v>
      </c>
      <c r="B90" s="253">
        <v>63.8</v>
      </c>
      <c r="C90" s="253">
        <v>65.8</v>
      </c>
      <c r="D90" s="253">
        <v>76.4</v>
      </c>
      <c r="E90" s="253">
        <v>74.9</v>
      </c>
      <c r="F90" s="253">
        <v>76.4</v>
      </c>
      <c r="G90" s="253">
        <v>75.5</v>
      </c>
      <c r="H90" s="253">
        <v>72.9</v>
      </c>
      <c r="I90" s="253">
        <v>69.7</v>
      </c>
      <c r="J90" s="254">
        <v>70.6</v>
      </c>
      <c r="K90" s="253">
        <v>75.7</v>
      </c>
      <c r="L90" s="253"/>
      <c r="M90" s="253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7"/>
      <c r="L91" s="259"/>
      <c r="M91" s="25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5" t="s">
        <v>248</v>
      </c>
      <c r="B1" s="455"/>
      <c r="C1" s="455"/>
      <c r="D1" s="455"/>
      <c r="E1" s="455"/>
      <c r="F1" s="455"/>
      <c r="G1" s="455"/>
      <c r="M1" s="22"/>
      <c r="N1" t="s">
        <v>212</v>
      </c>
      <c r="O1" s="172"/>
      <c r="P1" s="67"/>
      <c r="Q1" s="175" t="s">
        <v>213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9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6" t="s">
        <v>43</v>
      </c>
      <c r="J3" s="17">
        <v>165745</v>
      </c>
      <c r="K3" s="20">
        <v>1</v>
      </c>
      <c r="L3" s="5">
        <f>SUM(H3)</f>
        <v>26</v>
      </c>
      <c r="M3" s="336" t="s">
        <v>43</v>
      </c>
      <c r="N3" s="17">
        <f>SUM(J3)</f>
        <v>165745</v>
      </c>
      <c r="O3" s="5">
        <f>SUM(H3)</f>
        <v>26</v>
      </c>
      <c r="P3" s="336" t="s">
        <v>43</v>
      </c>
      <c r="Q3" s="138">
        <v>163596</v>
      </c>
    </row>
    <row r="4" spans="8:17" ht="13.5" customHeight="1">
      <c r="H4" s="5">
        <v>16</v>
      </c>
      <c r="I4" s="336" t="s">
        <v>3</v>
      </c>
      <c r="J4" s="17">
        <v>132993</v>
      </c>
      <c r="K4" s="20">
        <v>2</v>
      </c>
      <c r="L4" s="5">
        <f aca="true" t="shared" si="0" ref="L4:L12">SUM(H4)</f>
        <v>16</v>
      </c>
      <c r="M4" s="336" t="s">
        <v>3</v>
      </c>
      <c r="N4" s="17">
        <f aca="true" t="shared" si="1" ref="N4:N12">SUM(J4)</f>
        <v>132993</v>
      </c>
      <c r="O4" s="5">
        <f aca="true" t="shared" si="2" ref="O4:O12">SUM(H4)</f>
        <v>16</v>
      </c>
      <c r="P4" s="336" t="s">
        <v>3</v>
      </c>
      <c r="Q4" s="138">
        <v>109062</v>
      </c>
    </row>
    <row r="5" spans="8:19" ht="13.5" customHeight="1">
      <c r="H5" s="5">
        <v>33</v>
      </c>
      <c r="I5" s="336" t="s">
        <v>0</v>
      </c>
      <c r="J5" s="17">
        <v>119756</v>
      </c>
      <c r="K5" s="20">
        <v>3</v>
      </c>
      <c r="L5" s="5">
        <f t="shared" si="0"/>
        <v>33</v>
      </c>
      <c r="M5" s="336" t="s">
        <v>0</v>
      </c>
      <c r="N5" s="17">
        <f t="shared" si="1"/>
        <v>119756</v>
      </c>
      <c r="O5" s="5">
        <f t="shared" si="2"/>
        <v>33</v>
      </c>
      <c r="P5" s="336" t="s">
        <v>0</v>
      </c>
      <c r="Q5" s="138">
        <v>101897</v>
      </c>
      <c r="S5" s="67"/>
    </row>
    <row r="6" spans="8:17" ht="13.5" customHeight="1">
      <c r="H6" s="5">
        <v>34</v>
      </c>
      <c r="I6" s="336" t="s">
        <v>1</v>
      </c>
      <c r="J6" s="17">
        <v>46589</v>
      </c>
      <c r="K6" s="20">
        <v>4</v>
      </c>
      <c r="L6" s="5">
        <f t="shared" si="0"/>
        <v>34</v>
      </c>
      <c r="M6" s="336" t="s">
        <v>1</v>
      </c>
      <c r="N6" s="17">
        <f t="shared" si="1"/>
        <v>46589</v>
      </c>
      <c r="O6" s="5">
        <f t="shared" si="2"/>
        <v>34</v>
      </c>
      <c r="P6" s="336" t="s">
        <v>1</v>
      </c>
      <c r="Q6" s="138">
        <v>49047</v>
      </c>
    </row>
    <row r="7" spans="8:17" ht="13.5" customHeight="1">
      <c r="H7" s="5">
        <v>13</v>
      </c>
      <c r="I7" s="336" t="s">
        <v>7</v>
      </c>
      <c r="J7" s="17">
        <v>44443</v>
      </c>
      <c r="K7" s="20">
        <v>5</v>
      </c>
      <c r="L7" s="5">
        <f t="shared" si="0"/>
        <v>13</v>
      </c>
      <c r="M7" s="336" t="s">
        <v>7</v>
      </c>
      <c r="N7" s="17">
        <f t="shared" si="1"/>
        <v>44443</v>
      </c>
      <c r="O7" s="5">
        <f t="shared" si="2"/>
        <v>13</v>
      </c>
      <c r="P7" s="336" t="s">
        <v>7</v>
      </c>
      <c r="Q7" s="138">
        <v>43530</v>
      </c>
    </row>
    <row r="8" spans="8:17" ht="13.5" customHeight="1">
      <c r="H8" s="131">
        <v>40</v>
      </c>
      <c r="I8" s="337" t="s">
        <v>183</v>
      </c>
      <c r="J8" s="17">
        <v>43959</v>
      </c>
      <c r="K8" s="20">
        <v>6</v>
      </c>
      <c r="L8" s="5">
        <f t="shared" si="0"/>
        <v>40</v>
      </c>
      <c r="M8" s="337" t="s">
        <v>183</v>
      </c>
      <c r="N8" s="17">
        <f t="shared" si="1"/>
        <v>43959</v>
      </c>
      <c r="O8" s="5">
        <f t="shared" si="2"/>
        <v>40</v>
      </c>
      <c r="P8" s="337" t="s">
        <v>183</v>
      </c>
      <c r="Q8" s="138">
        <v>46110</v>
      </c>
    </row>
    <row r="9" spans="8:17" ht="13.5" customHeight="1">
      <c r="H9" s="5">
        <v>31</v>
      </c>
      <c r="I9" s="336" t="s">
        <v>115</v>
      </c>
      <c r="J9" s="17">
        <v>36682</v>
      </c>
      <c r="K9" s="20">
        <v>7</v>
      </c>
      <c r="L9" s="5">
        <f t="shared" si="0"/>
        <v>31</v>
      </c>
      <c r="M9" s="336" t="s">
        <v>115</v>
      </c>
      <c r="N9" s="17">
        <f t="shared" si="1"/>
        <v>36682</v>
      </c>
      <c r="O9" s="5">
        <f t="shared" si="2"/>
        <v>31</v>
      </c>
      <c r="P9" s="336" t="s">
        <v>115</v>
      </c>
      <c r="Q9" s="138">
        <v>31210</v>
      </c>
    </row>
    <row r="10" spans="8:17" ht="13.5" customHeight="1">
      <c r="H10" s="5">
        <v>36</v>
      </c>
      <c r="I10" s="336" t="s">
        <v>5</v>
      </c>
      <c r="J10" s="17">
        <v>34127</v>
      </c>
      <c r="K10" s="20">
        <v>8</v>
      </c>
      <c r="L10" s="5">
        <f t="shared" si="0"/>
        <v>36</v>
      </c>
      <c r="M10" s="336" t="s">
        <v>5</v>
      </c>
      <c r="N10" s="17">
        <f t="shared" si="1"/>
        <v>34127</v>
      </c>
      <c r="O10" s="5">
        <f t="shared" si="2"/>
        <v>36</v>
      </c>
      <c r="P10" s="336" t="s">
        <v>5</v>
      </c>
      <c r="Q10" s="138">
        <v>29770</v>
      </c>
    </row>
    <row r="11" spans="8:17" ht="13.5" customHeight="1">
      <c r="H11" s="5">
        <v>3</v>
      </c>
      <c r="I11" s="336" t="s">
        <v>22</v>
      </c>
      <c r="J11" s="17">
        <v>29436</v>
      </c>
      <c r="K11" s="20">
        <v>9</v>
      </c>
      <c r="L11" s="5">
        <f t="shared" si="0"/>
        <v>3</v>
      </c>
      <c r="M11" s="336" t="s">
        <v>22</v>
      </c>
      <c r="N11" s="17">
        <f t="shared" si="1"/>
        <v>29436</v>
      </c>
      <c r="O11" s="5">
        <f t="shared" si="2"/>
        <v>3</v>
      </c>
      <c r="P11" s="336" t="s">
        <v>22</v>
      </c>
      <c r="Q11" s="138">
        <v>23575</v>
      </c>
    </row>
    <row r="12" spans="8:17" ht="13.5" customHeight="1" thickBot="1">
      <c r="H12" s="389">
        <v>24</v>
      </c>
      <c r="I12" s="341" t="s">
        <v>41</v>
      </c>
      <c r="J12" s="390">
        <v>28660</v>
      </c>
      <c r="K12" s="21">
        <v>10</v>
      </c>
      <c r="L12" s="5">
        <f t="shared" si="0"/>
        <v>24</v>
      </c>
      <c r="M12" s="341" t="s">
        <v>41</v>
      </c>
      <c r="N12" s="17">
        <f t="shared" si="1"/>
        <v>28660</v>
      </c>
      <c r="O12" s="5">
        <f t="shared" si="2"/>
        <v>24</v>
      </c>
      <c r="P12" s="341" t="s">
        <v>41</v>
      </c>
      <c r="Q12" s="138">
        <v>25210</v>
      </c>
    </row>
    <row r="13" spans="8:17" ht="13.5" customHeight="1">
      <c r="H13" s="385">
        <v>38</v>
      </c>
      <c r="I13" s="387" t="s">
        <v>52</v>
      </c>
      <c r="J13" s="388">
        <v>28268</v>
      </c>
      <c r="K13" s="162"/>
      <c r="L13" s="125"/>
      <c r="M13" s="125"/>
      <c r="N13" s="163"/>
      <c r="O13" s="1"/>
      <c r="P13" s="245" t="s">
        <v>113</v>
      </c>
      <c r="Q13" s="138">
        <v>775482</v>
      </c>
    </row>
    <row r="14" spans="2:15" ht="13.5" customHeight="1">
      <c r="B14" s="26"/>
      <c r="H14" s="5">
        <v>17</v>
      </c>
      <c r="I14" s="336" t="s">
        <v>34</v>
      </c>
      <c r="J14" s="17">
        <v>25348</v>
      </c>
      <c r="K14" s="162"/>
      <c r="L14" s="33"/>
      <c r="N14" t="s">
        <v>89</v>
      </c>
      <c r="O14"/>
    </row>
    <row r="15" spans="8:17" ht="13.5" customHeight="1">
      <c r="H15" s="5">
        <v>25</v>
      </c>
      <c r="I15" s="336" t="s">
        <v>42</v>
      </c>
      <c r="J15" s="17">
        <v>22342</v>
      </c>
      <c r="K15" s="162"/>
      <c r="L15" s="33"/>
      <c r="M15" s="1" t="s">
        <v>214</v>
      </c>
      <c r="N15" s="19"/>
      <c r="O15"/>
      <c r="P15" t="s">
        <v>215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36" t="s">
        <v>32</v>
      </c>
      <c r="J16" s="17">
        <v>13748</v>
      </c>
      <c r="K16" s="162"/>
      <c r="L16" s="5">
        <f>SUM(L3)</f>
        <v>26</v>
      </c>
      <c r="M16" s="17">
        <f>SUM(N3)</f>
        <v>165745</v>
      </c>
      <c r="N16" s="336" t="s">
        <v>43</v>
      </c>
      <c r="O16" s="5">
        <f>SUM(O3)</f>
        <v>26</v>
      </c>
      <c r="P16" s="17">
        <f>SUM(M16)</f>
        <v>165745</v>
      </c>
      <c r="Q16" s="137">
        <v>172915</v>
      </c>
      <c r="R16" s="126"/>
    </row>
    <row r="17" spans="2:19" ht="13.5" customHeight="1">
      <c r="B17" s="1"/>
      <c r="C17" s="19"/>
      <c r="D17" s="1"/>
      <c r="E17" s="24"/>
      <c r="F17" s="1"/>
      <c r="H17" s="5">
        <v>1</v>
      </c>
      <c r="I17" s="336" t="s">
        <v>4</v>
      </c>
      <c r="J17" s="17">
        <v>8584</v>
      </c>
      <c r="K17" s="162"/>
      <c r="L17" s="5">
        <f aca="true" t="shared" si="3" ref="L17:L25">SUM(L4)</f>
        <v>16</v>
      </c>
      <c r="M17" s="17">
        <f aca="true" t="shared" si="4" ref="M17:M25">SUM(N4)</f>
        <v>132993</v>
      </c>
      <c r="N17" s="336" t="s">
        <v>3</v>
      </c>
      <c r="O17" s="5">
        <f aca="true" t="shared" si="5" ref="O17:O25">SUM(O4)</f>
        <v>16</v>
      </c>
      <c r="P17" s="17">
        <f aca="true" t="shared" si="6" ref="P17:P25">SUM(M17)</f>
        <v>132993</v>
      </c>
      <c r="Q17" s="137">
        <v>82094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36" t="s">
        <v>51</v>
      </c>
      <c r="J18" s="17">
        <v>5865</v>
      </c>
      <c r="K18" s="162"/>
      <c r="L18" s="5">
        <f t="shared" si="3"/>
        <v>33</v>
      </c>
      <c r="M18" s="17">
        <f t="shared" si="4"/>
        <v>119756</v>
      </c>
      <c r="N18" s="336" t="s">
        <v>0</v>
      </c>
      <c r="O18" s="5">
        <f t="shared" si="5"/>
        <v>33</v>
      </c>
      <c r="P18" s="17">
        <f t="shared" si="6"/>
        <v>119756</v>
      </c>
      <c r="Q18" s="137">
        <v>138452</v>
      </c>
      <c r="R18" s="126"/>
      <c r="S18" s="184"/>
    </row>
    <row r="19" spans="2:19" ht="13.5" customHeight="1">
      <c r="B19" s="1"/>
      <c r="C19" s="19"/>
      <c r="D19" s="1"/>
      <c r="E19" s="24"/>
      <c r="F19" s="1"/>
      <c r="H19" s="5">
        <v>2</v>
      </c>
      <c r="I19" s="336" t="s">
        <v>6</v>
      </c>
      <c r="J19" s="17">
        <v>5288</v>
      </c>
      <c r="L19" s="5">
        <f t="shared" si="3"/>
        <v>34</v>
      </c>
      <c r="M19" s="17">
        <f t="shared" si="4"/>
        <v>46589</v>
      </c>
      <c r="N19" s="336" t="s">
        <v>1</v>
      </c>
      <c r="O19" s="5">
        <f t="shared" si="5"/>
        <v>34</v>
      </c>
      <c r="P19" s="17">
        <f t="shared" si="6"/>
        <v>46589</v>
      </c>
      <c r="Q19" s="137">
        <v>42981</v>
      </c>
      <c r="R19" s="126"/>
      <c r="S19" s="212"/>
    </row>
    <row r="20" spans="2:19" ht="13.5" customHeight="1">
      <c r="B20" s="25"/>
      <c r="C20" s="19"/>
      <c r="D20" s="1"/>
      <c r="E20" s="24"/>
      <c r="F20" s="1"/>
      <c r="G20" s="1"/>
      <c r="H20" s="5">
        <v>30</v>
      </c>
      <c r="I20" s="336" t="s">
        <v>47</v>
      </c>
      <c r="J20" s="17">
        <v>4971</v>
      </c>
      <c r="L20" s="5">
        <f t="shared" si="3"/>
        <v>13</v>
      </c>
      <c r="M20" s="17">
        <f t="shared" si="4"/>
        <v>44443</v>
      </c>
      <c r="N20" s="336" t="s">
        <v>7</v>
      </c>
      <c r="O20" s="5">
        <f t="shared" si="5"/>
        <v>13</v>
      </c>
      <c r="P20" s="17">
        <f t="shared" si="6"/>
        <v>44443</v>
      </c>
      <c r="Q20" s="137">
        <v>35917</v>
      </c>
      <c r="R20" s="126"/>
      <c r="S20" s="212"/>
    </row>
    <row r="21" spans="2:19" ht="13.5" customHeight="1">
      <c r="B21" s="25"/>
      <c r="C21" s="19"/>
      <c r="D21" s="1"/>
      <c r="E21" s="24"/>
      <c r="F21" s="1"/>
      <c r="H21" s="5">
        <v>15</v>
      </c>
      <c r="I21" s="336" t="s">
        <v>33</v>
      </c>
      <c r="J21" s="17">
        <v>4750</v>
      </c>
      <c r="L21" s="5">
        <f t="shared" si="3"/>
        <v>40</v>
      </c>
      <c r="M21" s="17">
        <f t="shared" si="4"/>
        <v>43959</v>
      </c>
      <c r="N21" s="337" t="s">
        <v>183</v>
      </c>
      <c r="O21" s="5">
        <f t="shared" si="5"/>
        <v>40</v>
      </c>
      <c r="P21" s="17">
        <f t="shared" si="6"/>
        <v>43959</v>
      </c>
      <c r="Q21" s="137">
        <v>43073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9</v>
      </c>
      <c r="I22" s="336" t="s">
        <v>28</v>
      </c>
      <c r="J22" s="17">
        <v>4370</v>
      </c>
      <c r="K22" s="19"/>
      <c r="L22" s="5">
        <f t="shared" si="3"/>
        <v>31</v>
      </c>
      <c r="M22" s="17">
        <f t="shared" si="4"/>
        <v>36682</v>
      </c>
      <c r="N22" s="336" t="s">
        <v>115</v>
      </c>
      <c r="O22" s="5">
        <f t="shared" si="5"/>
        <v>31</v>
      </c>
      <c r="P22" s="17">
        <f t="shared" si="6"/>
        <v>36682</v>
      </c>
      <c r="Q22" s="137">
        <v>28491</v>
      </c>
      <c r="R22" s="126"/>
    </row>
    <row r="23" spans="2:19" ht="13.5" customHeight="1">
      <c r="B23" s="25"/>
      <c r="C23" s="19"/>
      <c r="D23" s="1"/>
      <c r="E23" s="24"/>
      <c r="F23" s="1"/>
      <c r="H23" s="5">
        <v>12</v>
      </c>
      <c r="I23" s="336" t="s">
        <v>31</v>
      </c>
      <c r="J23" s="17">
        <v>3501</v>
      </c>
      <c r="K23" s="19"/>
      <c r="L23" s="5">
        <f t="shared" si="3"/>
        <v>36</v>
      </c>
      <c r="M23" s="17">
        <f t="shared" si="4"/>
        <v>34127</v>
      </c>
      <c r="N23" s="336" t="s">
        <v>5</v>
      </c>
      <c r="O23" s="5">
        <f t="shared" si="5"/>
        <v>36</v>
      </c>
      <c r="P23" s="17">
        <f t="shared" si="6"/>
        <v>34127</v>
      </c>
      <c r="Q23" s="137">
        <v>30673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35</v>
      </c>
      <c r="I24" s="336" t="s">
        <v>50</v>
      </c>
      <c r="J24" s="17">
        <v>3206</v>
      </c>
      <c r="K24" s="19"/>
      <c r="L24" s="5">
        <f t="shared" si="3"/>
        <v>3</v>
      </c>
      <c r="M24" s="17">
        <f t="shared" si="4"/>
        <v>29436</v>
      </c>
      <c r="N24" s="336" t="s">
        <v>22</v>
      </c>
      <c r="O24" s="5">
        <f t="shared" si="5"/>
        <v>3</v>
      </c>
      <c r="P24" s="17">
        <f t="shared" si="6"/>
        <v>29436</v>
      </c>
      <c r="Q24" s="137">
        <v>2472</v>
      </c>
      <c r="R24" s="126"/>
      <c r="S24" s="184"/>
    </row>
    <row r="25" spans="2:20" ht="13.5" customHeight="1" thickBot="1">
      <c r="B25" s="1"/>
      <c r="C25" s="19"/>
      <c r="D25" s="1"/>
      <c r="E25" s="24"/>
      <c r="F25" s="1"/>
      <c r="H25" s="5">
        <v>22</v>
      </c>
      <c r="I25" s="336" t="s">
        <v>39</v>
      </c>
      <c r="J25" s="17">
        <v>3131</v>
      </c>
      <c r="K25" s="19"/>
      <c r="L25" s="18">
        <f t="shared" si="3"/>
        <v>24</v>
      </c>
      <c r="M25" s="186">
        <f t="shared" si="4"/>
        <v>28660</v>
      </c>
      <c r="N25" s="341" t="s">
        <v>41</v>
      </c>
      <c r="O25" s="18">
        <f t="shared" si="5"/>
        <v>24</v>
      </c>
      <c r="P25" s="186">
        <f t="shared" si="6"/>
        <v>28660</v>
      </c>
      <c r="Q25" s="137">
        <v>25248</v>
      </c>
      <c r="R25" s="216" t="s">
        <v>109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29</v>
      </c>
      <c r="I26" s="336" t="s">
        <v>46</v>
      </c>
      <c r="J26" s="17">
        <v>2650</v>
      </c>
      <c r="K26" s="19"/>
      <c r="L26" s="187"/>
      <c r="M26" s="338">
        <f>SUM(J43-(M16+M17+M18+M19+M20+M21+M22+M23+M24+M25))</f>
        <v>150926</v>
      </c>
      <c r="N26" s="339" t="s">
        <v>59</v>
      </c>
      <c r="O26" s="188"/>
      <c r="P26" s="338">
        <f>SUM(M26)</f>
        <v>150926</v>
      </c>
      <c r="Q26" s="338">
        <f>SUM(R26-(Q16+Q17+Q18+Q19+Q20+Q21+Q22+Q23+Q24+Q25))</f>
        <v>148522</v>
      </c>
      <c r="R26" s="391">
        <v>750838</v>
      </c>
      <c r="T26" s="35"/>
    </row>
    <row r="27" spans="8:16" ht="13.5" customHeight="1">
      <c r="H27" s="5">
        <v>4</v>
      </c>
      <c r="I27" s="336" t="s">
        <v>23</v>
      </c>
      <c r="J27" s="17">
        <v>2174</v>
      </c>
      <c r="K27" s="19"/>
      <c r="M27" s="67" t="s">
        <v>216</v>
      </c>
      <c r="N27" s="67"/>
      <c r="O27" s="172"/>
      <c r="P27" s="173" t="s">
        <v>217</v>
      </c>
    </row>
    <row r="28" spans="8:16" ht="13.5" customHeight="1">
      <c r="H28" s="5">
        <v>19</v>
      </c>
      <c r="I28" s="336" t="s">
        <v>36</v>
      </c>
      <c r="J28" s="17">
        <v>1712</v>
      </c>
      <c r="K28" s="19"/>
      <c r="M28" s="138">
        <f>SUM(Q3)</f>
        <v>163596</v>
      </c>
      <c r="N28" s="336" t="s">
        <v>43</v>
      </c>
      <c r="O28" s="5">
        <f>SUM(L3)</f>
        <v>26</v>
      </c>
      <c r="P28" s="138">
        <f>SUM(Q3)</f>
        <v>163596</v>
      </c>
    </row>
    <row r="29" spans="8:16" ht="13.5" customHeight="1">
      <c r="H29" s="5">
        <v>21</v>
      </c>
      <c r="I29" s="336" t="s">
        <v>38</v>
      </c>
      <c r="J29" s="17">
        <v>1706</v>
      </c>
      <c r="K29" s="19"/>
      <c r="M29" s="138">
        <f aca="true" t="shared" si="7" ref="M29:M37">SUM(Q4)</f>
        <v>109062</v>
      </c>
      <c r="N29" s="336" t="s">
        <v>3</v>
      </c>
      <c r="O29" s="5">
        <f aca="true" t="shared" si="8" ref="O29:O37">SUM(L4)</f>
        <v>16</v>
      </c>
      <c r="P29" s="138">
        <f aca="true" t="shared" si="9" ref="P29:P37">SUM(Q4)</f>
        <v>109062</v>
      </c>
    </row>
    <row r="30" spans="8:16" ht="13.5" customHeight="1">
      <c r="H30" s="5">
        <v>20</v>
      </c>
      <c r="I30" s="336" t="s">
        <v>37</v>
      </c>
      <c r="J30" s="17">
        <v>1703</v>
      </c>
      <c r="K30" s="19"/>
      <c r="M30" s="138">
        <f t="shared" si="7"/>
        <v>101897</v>
      </c>
      <c r="N30" s="336" t="s">
        <v>0</v>
      </c>
      <c r="O30" s="5">
        <f t="shared" si="8"/>
        <v>33</v>
      </c>
      <c r="P30" s="138">
        <f t="shared" si="9"/>
        <v>101897</v>
      </c>
    </row>
    <row r="31" spans="8:16" ht="13.5" customHeight="1">
      <c r="H31" s="5">
        <v>23</v>
      </c>
      <c r="I31" s="336" t="s">
        <v>40</v>
      </c>
      <c r="J31" s="17">
        <v>1513</v>
      </c>
      <c r="K31" s="19"/>
      <c r="M31" s="138">
        <f t="shared" si="7"/>
        <v>49047</v>
      </c>
      <c r="N31" s="336" t="s">
        <v>1</v>
      </c>
      <c r="O31" s="5">
        <f t="shared" si="8"/>
        <v>34</v>
      </c>
      <c r="P31" s="138">
        <f t="shared" si="9"/>
        <v>49047</v>
      </c>
    </row>
    <row r="32" spans="8:19" ht="13.5" customHeight="1">
      <c r="H32" s="5">
        <v>39</v>
      </c>
      <c r="I32" s="336" t="s">
        <v>53</v>
      </c>
      <c r="J32" s="17">
        <v>1380</v>
      </c>
      <c r="K32" s="19"/>
      <c r="M32" s="138">
        <f t="shared" si="7"/>
        <v>43530</v>
      </c>
      <c r="N32" s="336" t="s">
        <v>7</v>
      </c>
      <c r="O32" s="5">
        <f t="shared" si="8"/>
        <v>13</v>
      </c>
      <c r="P32" s="138">
        <f t="shared" si="9"/>
        <v>43530</v>
      </c>
      <c r="S32" s="14"/>
    </row>
    <row r="33" spans="8:20" ht="13.5" customHeight="1">
      <c r="H33" s="5">
        <v>6</v>
      </c>
      <c r="I33" s="336" t="s">
        <v>25</v>
      </c>
      <c r="J33" s="17">
        <v>1238</v>
      </c>
      <c r="K33" s="19"/>
      <c r="M33" s="138">
        <f t="shared" si="7"/>
        <v>46110</v>
      </c>
      <c r="N33" s="337" t="s">
        <v>183</v>
      </c>
      <c r="O33" s="5">
        <f t="shared" si="8"/>
        <v>40</v>
      </c>
      <c r="P33" s="138">
        <f t="shared" si="9"/>
        <v>46110</v>
      </c>
      <c r="S33" s="35"/>
      <c r="T33" s="35"/>
    </row>
    <row r="34" spans="8:20" ht="13.5" customHeight="1">
      <c r="H34" s="5">
        <v>18</v>
      </c>
      <c r="I34" s="336" t="s">
        <v>35</v>
      </c>
      <c r="J34" s="17">
        <v>1111</v>
      </c>
      <c r="K34" s="19"/>
      <c r="M34" s="138">
        <f t="shared" si="7"/>
        <v>31210</v>
      </c>
      <c r="N34" s="336" t="s">
        <v>115</v>
      </c>
      <c r="O34" s="5">
        <f t="shared" si="8"/>
        <v>31</v>
      </c>
      <c r="P34" s="138">
        <f t="shared" si="9"/>
        <v>31210</v>
      </c>
      <c r="S34" s="35"/>
      <c r="T34" s="35"/>
    </row>
    <row r="35" spans="8:19" ht="13.5" customHeight="1">
      <c r="H35" s="5">
        <v>28</v>
      </c>
      <c r="I35" s="336" t="s">
        <v>45</v>
      </c>
      <c r="J35" s="17">
        <v>742</v>
      </c>
      <c r="K35" s="19"/>
      <c r="M35" s="138">
        <f t="shared" si="7"/>
        <v>29770</v>
      </c>
      <c r="N35" s="336" t="s">
        <v>5</v>
      </c>
      <c r="O35" s="5">
        <f t="shared" si="8"/>
        <v>36</v>
      </c>
      <c r="P35" s="138">
        <f t="shared" si="9"/>
        <v>29770</v>
      </c>
      <c r="S35" s="35"/>
    </row>
    <row r="36" spans="8:19" ht="13.5" customHeight="1">
      <c r="H36" s="5">
        <v>32</v>
      </c>
      <c r="I36" s="336" t="s">
        <v>49</v>
      </c>
      <c r="J36" s="17">
        <v>509</v>
      </c>
      <c r="K36" s="19"/>
      <c r="M36" s="138">
        <f t="shared" si="7"/>
        <v>23575</v>
      </c>
      <c r="N36" s="336" t="s">
        <v>22</v>
      </c>
      <c r="O36" s="5">
        <f t="shared" si="8"/>
        <v>3</v>
      </c>
      <c r="P36" s="138">
        <f t="shared" si="9"/>
        <v>23575</v>
      </c>
      <c r="S36" s="35"/>
    </row>
    <row r="37" spans="8:19" ht="13.5" customHeight="1" thickBot="1">
      <c r="H37" s="5">
        <v>10</v>
      </c>
      <c r="I37" s="336" t="s">
        <v>29</v>
      </c>
      <c r="J37" s="17">
        <v>506</v>
      </c>
      <c r="K37" s="19"/>
      <c r="M37" s="185">
        <f t="shared" si="7"/>
        <v>25210</v>
      </c>
      <c r="N37" s="341" t="s">
        <v>41</v>
      </c>
      <c r="O37" s="18">
        <f t="shared" si="8"/>
        <v>24</v>
      </c>
      <c r="P37" s="185">
        <f t="shared" si="9"/>
        <v>25210</v>
      </c>
      <c r="S37" s="35"/>
    </row>
    <row r="38" spans="7:21" ht="13.5" customHeight="1" thickTop="1">
      <c r="G38" s="23"/>
      <c r="H38" s="5">
        <v>27</v>
      </c>
      <c r="I38" s="336" t="s">
        <v>44</v>
      </c>
      <c r="J38" s="17">
        <v>422</v>
      </c>
      <c r="K38" s="19"/>
      <c r="M38" s="189">
        <f>SUM(Q13-(Q3+Q4+Q5+Q6+Q7+Q8+Q9+Q10+Q11+Q12))</f>
        <v>152475</v>
      </c>
      <c r="N38" s="187" t="s">
        <v>59</v>
      </c>
      <c r="O38" s="190"/>
      <c r="P38" s="191">
        <f>SUM(M38)</f>
        <v>152475</v>
      </c>
      <c r="U38" s="35"/>
    </row>
    <row r="39" spans="8:16" ht="13.5" customHeight="1">
      <c r="H39" s="5">
        <v>11</v>
      </c>
      <c r="I39" s="336" t="s">
        <v>30</v>
      </c>
      <c r="J39" s="17">
        <v>115</v>
      </c>
      <c r="K39" s="19"/>
      <c r="P39" s="35"/>
    </row>
    <row r="40" spans="8:11" ht="13.5" customHeight="1">
      <c r="H40" s="5">
        <v>5</v>
      </c>
      <c r="I40" s="336" t="s">
        <v>24</v>
      </c>
      <c r="J40" s="139">
        <v>50</v>
      </c>
      <c r="K40" s="19"/>
    </row>
    <row r="41" spans="8:11" ht="13.5" customHeight="1">
      <c r="H41" s="5">
        <v>7</v>
      </c>
      <c r="I41" s="336" t="s">
        <v>26</v>
      </c>
      <c r="J41" s="17">
        <v>23</v>
      </c>
      <c r="K41" s="19"/>
    </row>
    <row r="42" spans="8:11" ht="13.5" customHeight="1">
      <c r="H42" s="5">
        <v>8</v>
      </c>
      <c r="I42" s="336" t="s">
        <v>27</v>
      </c>
      <c r="J42" s="235">
        <v>0</v>
      </c>
      <c r="K42" s="19"/>
    </row>
    <row r="43" spans="8:10" ht="13.5" customHeight="1">
      <c r="H43" s="1"/>
      <c r="I43" s="40" t="s">
        <v>196</v>
      </c>
      <c r="J43" s="157">
        <f>SUM(J3:J42)</f>
        <v>833316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211</v>
      </c>
      <c r="D52" s="85" t="s">
        <v>160</v>
      </c>
      <c r="E52" s="31" t="s">
        <v>57</v>
      </c>
      <c r="F52" s="30" t="s">
        <v>56</v>
      </c>
      <c r="G52" s="30" t="s">
        <v>54</v>
      </c>
      <c r="I52" s="343"/>
    </row>
    <row r="53" spans="1:9" ht="13.5" customHeight="1">
      <c r="A53" s="13">
        <v>1</v>
      </c>
      <c r="B53" s="336" t="s">
        <v>43</v>
      </c>
      <c r="C53" s="17">
        <f aca="true" t="shared" si="10" ref="C53:C62">SUM(J3)</f>
        <v>165745</v>
      </c>
      <c r="D53" s="139">
        <f aca="true" t="shared" si="11" ref="D53:D62">SUM(Q3)</f>
        <v>163596</v>
      </c>
      <c r="E53" s="135">
        <f aca="true" t="shared" si="12" ref="E53:E62">SUM(P16/Q16*100)</f>
        <v>95.85345400919527</v>
      </c>
      <c r="F53" s="27">
        <f aca="true" t="shared" si="13" ref="F53:F63">SUM(C53/D53*100)</f>
        <v>101.313601799555</v>
      </c>
      <c r="G53" s="28"/>
      <c r="I53" s="343"/>
    </row>
    <row r="54" spans="1:9" ht="13.5" customHeight="1">
      <c r="A54" s="13">
        <v>2</v>
      </c>
      <c r="B54" s="336" t="s">
        <v>3</v>
      </c>
      <c r="C54" s="17">
        <f t="shared" si="10"/>
        <v>132993</v>
      </c>
      <c r="D54" s="139">
        <f t="shared" si="11"/>
        <v>109062</v>
      </c>
      <c r="E54" s="135">
        <f t="shared" si="12"/>
        <v>162.00087704338927</v>
      </c>
      <c r="F54" s="27">
        <f t="shared" si="13"/>
        <v>121.94256477966661</v>
      </c>
      <c r="G54" s="28"/>
      <c r="I54" s="343"/>
    </row>
    <row r="55" spans="1:9" ht="13.5" customHeight="1">
      <c r="A55" s="13">
        <v>3</v>
      </c>
      <c r="B55" s="336" t="s">
        <v>0</v>
      </c>
      <c r="C55" s="17">
        <f t="shared" si="10"/>
        <v>119756</v>
      </c>
      <c r="D55" s="139">
        <f t="shared" si="11"/>
        <v>101897</v>
      </c>
      <c r="E55" s="135">
        <f t="shared" si="12"/>
        <v>86.4964030855459</v>
      </c>
      <c r="F55" s="27">
        <f t="shared" si="13"/>
        <v>117.52652187993758</v>
      </c>
      <c r="G55" s="28"/>
      <c r="I55" s="343"/>
    </row>
    <row r="56" spans="1:9" ht="13.5" customHeight="1">
      <c r="A56" s="13">
        <v>4</v>
      </c>
      <c r="B56" s="336" t="s">
        <v>1</v>
      </c>
      <c r="C56" s="17">
        <f t="shared" si="10"/>
        <v>46589</v>
      </c>
      <c r="D56" s="139">
        <f t="shared" si="11"/>
        <v>49047</v>
      </c>
      <c r="E56" s="135">
        <f t="shared" si="12"/>
        <v>108.39440683092529</v>
      </c>
      <c r="F56" s="27">
        <f t="shared" si="13"/>
        <v>94.98848043713173</v>
      </c>
      <c r="G56" s="28"/>
      <c r="I56" s="343"/>
    </row>
    <row r="57" spans="1:16" ht="13.5" customHeight="1">
      <c r="A57" s="13">
        <v>5</v>
      </c>
      <c r="B57" s="336" t="s">
        <v>7</v>
      </c>
      <c r="C57" s="17">
        <f t="shared" si="10"/>
        <v>44443</v>
      </c>
      <c r="D57" s="139">
        <f t="shared" si="11"/>
        <v>43530</v>
      </c>
      <c r="E57" s="135">
        <f t="shared" si="12"/>
        <v>123.73806275579808</v>
      </c>
      <c r="F57" s="27">
        <f t="shared" si="13"/>
        <v>102.09740408913393</v>
      </c>
      <c r="G57" s="28"/>
      <c r="I57" s="343"/>
      <c r="P57" s="35"/>
    </row>
    <row r="58" spans="1:7" ht="13.5" customHeight="1">
      <c r="A58" s="13">
        <v>6</v>
      </c>
      <c r="B58" s="337" t="s">
        <v>183</v>
      </c>
      <c r="C58" s="17">
        <f t="shared" si="10"/>
        <v>43959</v>
      </c>
      <c r="D58" s="139">
        <f t="shared" si="11"/>
        <v>46110</v>
      </c>
      <c r="E58" s="135">
        <f t="shared" si="12"/>
        <v>102.05697304575952</v>
      </c>
      <c r="F58" s="27">
        <f t="shared" si="13"/>
        <v>95.33506831489915</v>
      </c>
      <c r="G58" s="28"/>
    </row>
    <row r="59" spans="1:7" ht="13.5" customHeight="1">
      <c r="A59" s="13">
        <v>7</v>
      </c>
      <c r="B59" s="336" t="s">
        <v>115</v>
      </c>
      <c r="C59" s="17">
        <f t="shared" si="10"/>
        <v>36682</v>
      </c>
      <c r="D59" s="139">
        <f t="shared" si="11"/>
        <v>31210</v>
      </c>
      <c r="E59" s="135">
        <f t="shared" si="12"/>
        <v>128.74942964444912</v>
      </c>
      <c r="F59" s="27">
        <f t="shared" si="13"/>
        <v>117.53284203780841</v>
      </c>
      <c r="G59" s="28"/>
    </row>
    <row r="60" spans="1:7" ht="13.5" customHeight="1">
      <c r="A60" s="13">
        <v>8</v>
      </c>
      <c r="B60" s="336" t="s">
        <v>5</v>
      </c>
      <c r="C60" s="17">
        <f t="shared" si="10"/>
        <v>34127</v>
      </c>
      <c r="D60" s="139">
        <f t="shared" si="11"/>
        <v>29770</v>
      </c>
      <c r="E60" s="135">
        <f t="shared" si="12"/>
        <v>111.2607178952173</v>
      </c>
      <c r="F60" s="27">
        <f t="shared" si="13"/>
        <v>114.63553913335573</v>
      </c>
      <c r="G60" s="28"/>
    </row>
    <row r="61" spans="1:7" ht="13.5" customHeight="1">
      <c r="A61" s="13">
        <v>9</v>
      </c>
      <c r="B61" s="336" t="s">
        <v>22</v>
      </c>
      <c r="C61" s="17">
        <f t="shared" si="10"/>
        <v>29436</v>
      </c>
      <c r="D61" s="139">
        <f t="shared" si="11"/>
        <v>23575</v>
      </c>
      <c r="E61" s="135">
        <f t="shared" si="12"/>
        <v>1190.7766990291263</v>
      </c>
      <c r="F61" s="27">
        <f t="shared" si="13"/>
        <v>124.86108165429482</v>
      </c>
      <c r="G61" s="28"/>
    </row>
    <row r="62" spans="1:7" ht="13.5" customHeight="1" thickBot="1">
      <c r="A62" s="217">
        <v>10</v>
      </c>
      <c r="B62" s="341" t="s">
        <v>41</v>
      </c>
      <c r="C62" s="186">
        <f t="shared" si="10"/>
        <v>28660</v>
      </c>
      <c r="D62" s="218">
        <f t="shared" si="11"/>
        <v>25210</v>
      </c>
      <c r="E62" s="219">
        <f t="shared" si="12"/>
        <v>113.51394169835234</v>
      </c>
      <c r="F62" s="220">
        <f t="shared" si="13"/>
        <v>113.68504561681871</v>
      </c>
      <c r="G62" s="221"/>
    </row>
    <row r="63" spans="1:7" ht="13.5" customHeight="1" thickTop="1">
      <c r="A63" s="187"/>
      <c r="B63" s="222" t="s">
        <v>110</v>
      </c>
      <c r="C63" s="223">
        <f>SUM(J43)</f>
        <v>833316</v>
      </c>
      <c r="D63" s="223">
        <f>SUM(Q13)</f>
        <v>775482</v>
      </c>
      <c r="E63" s="224">
        <f>SUM(C63/R26*100)</f>
        <v>110.98479299129774</v>
      </c>
      <c r="F63" s="225">
        <f t="shared" si="13"/>
        <v>107.45781333415863</v>
      </c>
      <c r="G63" s="187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9" t="s">
        <v>219</v>
      </c>
      <c r="I2" s="131"/>
      <c r="J2" s="411" t="s">
        <v>234</v>
      </c>
      <c r="K2" s="5"/>
      <c r="L2" s="243" t="s">
        <v>220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2" t="s">
        <v>231</v>
      </c>
      <c r="I3" s="131"/>
      <c r="J3" s="249" t="s">
        <v>232</v>
      </c>
      <c r="K3" s="5"/>
      <c r="L3" s="408" t="s">
        <v>231</v>
      </c>
      <c r="M3" s="1"/>
      <c r="N3" s="142"/>
      <c r="O3" s="142"/>
      <c r="S3" s="33"/>
      <c r="T3" s="33"/>
      <c r="U3" s="33"/>
    </row>
    <row r="4" spans="8:21" ht="13.5">
      <c r="H4" s="60">
        <v>23945</v>
      </c>
      <c r="I4" s="131">
        <v>26</v>
      </c>
      <c r="J4" s="336" t="s">
        <v>43</v>
      </c>
      <c r="K4" s="193">
        <f>SUM(I4)</f>
        <v>26</v>
      </c>
      <c r="L4" s="350">
        <v>22540</v>
      </c>
      <c r="M4" s="63"/>
      <c r="N4" s="143"/>
      <c r="O4" s="143"/>
      <c r="S4" s="33"/>
      <c r="T4" s="33"/>
      <c r="U4" s="33"/>
    </row>
    <row r="5" spans="8:21" ht="13.5">
      <c r="H5" s="61">
        <v>11846</v>
      </c>
      <c r="I5" s="131">
        <v>33</v>
      </c>
      <c r="J5" s="336" t="s">
        <v>0</v>
      </c>
      <c r="K5" s="193">
        <f aca="true" t="shared" si="0" ref="K5:K13">SUM(I5)</f>
        <v>33</v>
      </c>
      <c r="L5" s="351">
        <v>11560</v>
      </c>
      <c r="M5" s="63"/>
      <c r="N5" s="143"/>
      <c r="O5" s="143"/>
      <c r="S5" s="33"/>
      <c r="T5" s="33"/>
      <c r="U5" s="33"/>
    </row>
    <row r="6" spans="8:21" ht="13.5">
      <c r="H6" s="61">
        <v>11131</v>
      </c>
      <c r="I6" s="131">
        <v>16</v>
      </c>
      <c r="J6" s="336" t="s">
        <v>3</v>
      </c>
      <c r="K6" s="193">
        <f t="shared" si="0"/>
        <v>16</v>
      </c>
      <c r="L6" s="351">
        <v>21870</v>
      </c>
      <c r="M6" s="63"/>
      <c r="N6" s="410"/>
      <c r="O6" s="143"/>
      <c r="S6" s="33"/>
      <c r="T6" s="33"/>
      <c r="U6" s="33"/>
    </row>
    <row r="7" spans="8:21" ht="13.5">
      <c r="H7" s="140">
        <v>9746</v>
      </c>
      <c r="I7" s="131">
        <v>38</v>
      </c>
      <c r="J7" s="336" t="s">
        <v>52</v>
      </c>
      <c r="K7" s="193">
        <f t="shared" si="0"/>
        <v>38</v>
      </c>
      <c r="L7" s="351">
        <v>5502</v>
      </c>
      <c r="M7" s="63"/>
      <c r="N7" s="143"/>
      <c r="O7" s="143"/>
      <c r="S7" s="33"/>
      <c r="T7" s="33"/>
      <c r="U7" s="33"/>
    </row>
    <row r="8" spans="8:21" ht="13.5">
      <c r="H8" s="140">
        <v>6246</v>
      </c>
      <c r="I8" s="131">
        <v>14</v>
      </c>
      <c r="J8" s="336" t="s">
        <v>32</v>
      </c>
      <c r="K8" s="193">
        <f t="shared" si="0"/>
        <v>14</v>
      </c>
      <c r="L8" s="351">
        <v>7488</v>
      </c>
      <c r="M8" s="63"/>
      <c r="N8" s="143"/>
      <c r="O8" s="143"/>
      <c r="S8" s="33"/>
      <c r="T8" s="33"/>
      <c r="U8" s="33"/>
    </row>
    <row r="9" spans="8:21" ht="13.5">
      <c r="H9" s="140">
        <v>5030</v>
      </c>
      <c r="I9" s="131">
        <v>24</v>
      </c>
      <c r="J9" s="336" t="s">
        <v>41</v>
      </c>
      <c r="K9" s="193">
        <f t="shared" si="0"/>
        <v>24</v>
      </c>
      <c r="L9" s="351">
        <v>3039</v>
      </c>
      <c r="M9" s="63"/>
      <c r="N9" s="143"/>
      <c r="O9" s="143"/>
      <c r="S9" s="33"/>
      <c r="T9" s="33"/>
      <c r="U9" s="33"/>
    </row>
    <row r="10" spans="8:21" ht="13.5">
      <c r="H10" s="385">
        <v>3263</v>
      </c>
      <c r="I10" s="236">
        <v>17</v>
      </c>
      <c r="J10" s="340" t="s">
        <v>34</v>
      </c>
      <c r="K10" s="193">
        <f t="shared" si="0"/>
        <v>17</v>
      </c>
      <c r="L10" s="351">
        <v>2473</v>
      </c>
      <c r="S10" s="33"/>
      <c r="T10" s="33"/>
      <c r="U10" s="33"/>
    </row>
    <row r="11" spans="8:21" ht="13.5">
      <c r="H11" s="60">
        <v>2452</v>
      </c>
      <c r="I11" s="430">
        <v>40</v>
      </c>
      <c r="J11" s="337" t="s">
        <v>2</v>
      </c>
      <c r="K11" s="193">
        <f t="shared" si="0"/>
        <v>40</v>
      </c>
      <c r="L11" s="351">
        <v>1350</v>
      </c>
      <c r="M11" s="63"/>
      <c r="N11" s="143"/>
      <c r="O11" s="143"/>
      <c r="S11" s="33"/>
      <c r="T11" s="33"/>
      <c r="U11" s="33"/>
    </row>
    <row r="12" spans="8:21" ht="13.5">
      <c r="H12" s="363">
        <v>1917</v>
      </c>
      <c r="I12" s="236">
        <v>36</v>
      </c>
      <c r="J12" s="340" t="s">
        <v>5</v>
      </c>
      <c r="K12" s="193">
        <f t="shared" si="0"/>
        <v>36</v>
      </c>
      <c r="L12" s="351">
        <v>1920</v>
      </c>
      <c r="M12" s="63"/>
      <c r="N12" s="143"/>
      <c r="O12" s="143"/>
      <c r="S12" s="33"/>
      <c r="T12" s="33"/>
      <c r="U12" s="33"/>
    </row>
    <row r="13" spans="8:21" ht="14.25" thickBot="1">
      <c r="H13" s="433">
        <v>1076</v>
      </c>
      <c r="I13" s="230">
        <v>37</v>
      </c>
      <c r="J13" s="341" t="s">
        <v>51</v>
      </c>
      <c r="K13" s="193">
        <f t="shared" si="0"/>
        <v>37</v>
      </c>
      <c r="L13" s="351">
        <v>1067</v>
      </c>
      <c r="M13" s="63"/>
      <c r="N13" s="143"/>
      <c r="O13" s="143"/>
      <c r="S13" s="33"/>
      <c r="T13" s="33"/>
      <c r="U13" s="33"/>
    </row>
    <row r="14" spans="8:21" ht="14.25" thickTop="1">
      <c r="H14" s="140">
        <v>977</v>
      </c>
      <c r="I14" s="200">
        <v>25</v>
      </c>
      <c r="J14" s="387" t="s">
        <v>42</v>
      </c>
      <c r="K14" s="167" t="s">
        <v>9</v>
      </c>
      <c r="L14" s="352">
        <v>84375</v>
      </c>
      <c r="S14" s="33"/>
      <c r="T14" s="33"/>
      <c r="U14" s="33"/>
    </row>
    <row r="15" spans="8:21" ht="13.5">
      <c r="H15" s="140">
        <v>895</v>
      </c>
      <c r="I15" s="131">
        <v>19</v>
      </c>
      <c r="J15" s="336" t="s">
        <v>36</v>
      </c>
      <c r="K15" s="70"/>
      <c r="L15" s="1" t="s">
        <v>90</v>
      </c>
      <c r="M15" s="344" t="s">
        <v>197</v>
      </c>
      <c r="N15" s="59" t="s">
        <v>114</v>
      </c>
      <c r="S15" s="33"/>
      <c r="T15" s="33"/>
      <c r="U15" s="33"/>
    </row>
    <row r="16" spans="8:21" ht="13.5">
      <c r="H16" s="140">
        <v>824</v>
      </c>
      <c r="I16" s="131">
        <v>6</v>
      </c>
      <c r="J16" s="336" t="s">
        <v>25</v>
      </c>
      <c r="K16" s="193">
        <f>SUM(I4)</f>
        <v>26</v>
      </c>
      <c r="L16" s="336" t="s">
        <v>43</v>
      </c>
      <c r="M16" s="369">
        <v>23062</v>
      </c>
      <c r="N16" s="141">
        <f>SUM(H4)</f>
        <v>23945</v>
      </c>
      <c r="O16" s="63"/>
      <c r="P16" s="23"/>
      <c r="S16" s="33"/>
      <c r="T16" s="33"/>
      <c r="U16" s="33"/>
    </row>
    <row r="17" spans="8:21" ht="13.5">
      <c r="H17" s="61">
        <v>777</v>
      </c>
      <c r="I17" s="131">
        <v>34</v>
      </c>
      <c r="J17" s="336" t="s">
        <v>1</v>
      </c>
      <c r="K17" s="193">
        <f aca="true" t="shared" si="1" ref="K17:K25">SUM(I5)</f>
        <v>33</v>
      </c>
      <c r="L17" s="336" t="s">
        <v>0</v>
      </c>
      <c r="M17" s="370">
        <v>14835</v>
      </c>
      <c r="N17" s="141">
        <f aca="true" t="shared" si="2" ref="N17:N25">SUM(H5)</f>
        <v>11846</v>
      </c>
      <c r="O17" s="63"/>
      <c r="P17" s="23"/>
      <c r="S17" s="33"/>
      <c r="T17" s="33"/>
      <c r="U17" s="33"/>
    </row>
    <row r="18" spans="8:21" ht="13.5">
      <c r="H18" s="62">
        <v>751</v>
      </c>
      <c r="I18" s="131">
        <v>18</v>
      </c>
      <c r="J18" s="336" t="s">
        <v>35</v>
      </c>
      <c r="K18" s="193">
        <f t="shared" si="1"/>
        <v>16</v>
      </c>
      <c r="L18" s="336" t="s">
        <v>3</v>
      </c>
      <c r="M18" s="370">
        <v>11025</v>
      </c>
      <c r="N18" s="141">
        <f t="shared" si="2"/>
        <v>11131</v>
      </c>
      <c r="O18" s="63"/>
      <c r="P18" s="23"/>
      <c r="S18" s="33"/>
      <c r="T18" s="33"/>
      <c r="U18" s="33"/>
    </row>
    <row r="19" spans="8:21" ht="13.5">
      <c r="H19" s="141">
        <v>621</v>
      </c>
      <c r="I19" s="131">
        <v>15</v>
      </c>
      <c r="J19" s="336" t="s">
        <v>33</v>
      </c>
      <c r="K19" s="193">
        <f t="shared" si="1"/>
        <v>38</v>
      </c>
      <c r="L19" s="336" t="s">
        <v>52</v>
      </c>
      <c r="M19" s="370">
        <v>5219</v>
      </c>
      <c r="N19" s="141">
        <f t="shared" si="2"/>
        <v>9746</v>
      </c>
      <c r="O19" s="63"/>
      <c r="P19" s="23"/>
      <c r="S19" s="33"/>
      <c r="T19" s="33"/>
      <c r="U19" s="33"/>
    </row>
    <row r="20" spans="8:21" ht="14.25" thickBot="1">
      <c r="H20" s="140">
        <v>374</v>
      </c>
      <c r="I20" s="131">
        <v>23</v>
      </c>
      <c r="J20" s="336" t="s">
        <v>40</v>
      </c>
      <c r="K20" s="193">
        <f t="shared" si="1"/>
        <v>14</v>
      </c>
      <c r="L20" s="336" t="s">
        <v>32</v>
      </c>
      <c r="M20" s="370">
        <v>5549</v>
      </c>
      <c r="N20" s="141">
        <f t="shared" si="2"/>
        <v>6246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211</v>
      </c>
      <c r="D21" s="85" t="s">
        <v>160</v>
      </c>
      <c r="E21" s="85" t="s">
        <v>75</v>
      </c>
      <c r="F21" s="85" t="s">
        <v>74</v>
      </c>
      <c r="G21" s="85" t="s">
        <v>76</v>
      </c>
      <c r="H21" s="61">
        <v>152</v>
      </c>
      <c r="I21" s="131">
        <v>1</v>
      </c>
      <c r="J21" s="336" t="s">
        <v>4</v>
      </c>
      <c r="K21" s="193">
        <f t="shared" si="1"/>
        <v>24</v>
      </c>
      <c r="L21" s="336" t="s">
        <v>41</v>
      </c>
      <c r="M21" s="370">
        <v>3945</v>
      </c>
      <c r="N21" s="141">
        <f t="shared" si="2"/>
        <v>5030</v>
      </c>
      <c r="O21" s="63"/>
      <c r="P21" s="23"/>
      <c r="S21" s="33"/>
      <c r="T21" s="33"/>
      <c r="U21" s="33"/>
    </row>
    <row r="22" spans="1:21" ht="13.5">
      <c r="A22" s="87">
        <v>1</v>
      </c>
      <c r="B22" s="336" t="s">
        <v>43</v>
      </c>
      <c r="C22" s="60">
        <f aca="true" t="shared" si="3" ref="C22:C31">SUM(H4)</f>
        <v>23945</v>
      </c>
      <c r="D22" s="141">
        <f>SUM(L4)</f>
        <v>22540</v>
      </c>
      <c r="E22" s="75">
        <f aca="true" t="shared" si="4" ref="E22:E32">SUM(N16/M16*100)</f>
        <v>103.82880929667853</v>
      </c>
      <c r="F22" s="81">
        <f>SUM(C22/D22*100)</f>
        <v>106.23336291038154</v>
      </c>
      <c r="G22" s="5"/>
      <c r="H22" s="144">
        <v>117</v>
      </c>
      <c r="I22" s="131">
        <v>21</v>
      </c>
      <c r="J22" s="336" t="s">
        <v>38</v>
      </c>
      <c r="K22" s="193">
        <f t="shared" si="1"/>
        <v>17</v>
      </c>
      <c r="L22" s="340" t="s">
        <v>34</v>
      </c>
      <c r="M22" s="370">
        <v>1770</v>
      </c>
      <c r="N22" s="141">
        <f t="shared" si="2"/>
        <v>3263</v>
      </c>
      <c r="O22" s="63"/>
      <c r="P22" s="23"/>
      <c r="S22" s="33"/>
      <c r="T22" s="33"/>
      <c r="U22" s="33"/>
    </row>
    <row r="23" spans="1:21" ht="13.5">
      <c r="A23" s="87">
        <v>2</v>
      </c>
      <c r="B23" s="336" t="s">
        <v>0</v>
      </c>
      <c r="C23" s="60">
        <f t="shared" si="3"/>
        <v>11846</v>
      </c>
      <c r="D23" s="141">
        <f aca="true" t="shared" si="5" ref="D23:D31">SUM(L5)</f>
        <v>11560</v>
      </c>
      <c r="E23" s="75">
        <f t="shared" si="4"/>
        <v>79.85170205594876</v>
      </c>
      <c r="F23" s="81">
        <f aca="true" t="shared" si="6" ref="F23:F32">SUM(C23/D23*100)</f>
        <v>102.47404844290658</v>
      </c>
      <c r="G23" s="5"/>
      <c r="H23" s="213">
        <v>68</v>
      </c>
      <c r="I23" s="131">
        <v>2</v>
      </c>
      <c r="J23" s="336" t="s">
        <v>6</v>
      </c>
      <c r="K23" s="193">
        <f t="shared" si="1"/>
        <v>40</v>
      </c>
      <c r="L23" s="337" t="s">
        <v>2</v>
      </c>
      <c r="M23" s="370">
        <v>2212</v>
      </c>
      <c r="N23" s="141">
        <f t="shared" si="2"/>
        <v>2452</v>
      </c>
      <c r="O23" s="63"/>
      <c r="P23" s="23"/>
      <c r="S23" s="33"/>
      <c r="T23" s="33"/>
      <c r="U23" s="33"/>
    </row>
    <row r="24" spans="1:21" ht="13.5">
      <c r="A24" s="87">
        <v>3</v>
      </c>
      <c r="B24" s="336" t="s">
        <v>3</v>
      </c>
      <c r="C24" s="60">
        <f t="shared" si="3"/>
        <v>11131</v>
      </c>
      <c r="D24" s="141">
        <f t="shared" si="5"/>
        <v>21870</v>
      </c>
      <c r="E24" s="75">
        <f t="shared" si="4"/>
        <v>100.96145124716554</v>
      </c>
      <c r="F24" s="81">
        <f t="shared" si="6"/>
        <v>50.89620484682214</v>
      </c>
      <c r="G24" s="5"/>
      <c r="H24" s="144">
        <v>30</v>
      </c>
      <c r="I24" s="131">
        <v>12</v>
      </c>
      <c r="J24" s="336" t="s">
        <v>31</v>
      </c>
      <c r="K24" s="193">
        <f t="shared" si="1"/>
        <v>36</v>
      </c>
      <c r="L24" s="340" t="s">
        <v>5</v>
      </c>
      <c r="M24" s="370">
        <v>1700</v>
      </c>
      <c r="N24" s="141">
        <f t="shared" si="2"/>
        <v>1917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6" t="s">
        <v>52</v>
      </c>
      <c r="C25" s="60">
        <f t="shared" si="3"/>
        <v>9746</v>
      </c>
      <c r="D25" s="141">
        <f t="shared" si="5"/>
        <v>5502</v>
      </c>
      <c r="E25" s="75">
        <f t="shared" si="4"/>
        <v>186.7407549338954</v>
      </c>
      <c r="F25" s="81">
        <f t="shared" si="6"/>
        <v>177.13558705925118</v>
      </c>
      <c r="G25" s="5"/>
      <c r="H25" s="431">
        <v>23</v>
      </c>
      <c r="I25" s="131">
        <v>7</v>
      </c>
      <c r="J25" s="336" t="s">
        <v>26</v>
      </c>
      <c r="K25" s="193">
        <f t="shared" si="1"/>
        <v>37</v>
      </c>
      <c r="L25" s="341" t="s">
        <v>51</v>
      </c>
      <c r="M25" s="371">
        <v>1087</v>
      </c>
      <c r="N25" s="363">
        <f t="shared" si="2"/>
        <v>1076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6" t="s">
        <v>32</v>
      </c>
      <c r="C26" s="60">
        <f t="shared" si="3"/>
        <v>6246</v>
      </c>
      <c r="D26" s="141">
        <f t="shared" si="5"/>
        <v>7488</v>
      </c>
      <c r="E26" s="75">
        <f t="shared" si="4"/>
        <v>112.56082176968822</v>
      </c>
      <c r="F26" s="81">
        <f t="shared" si="6"/>
        <v>83.41346153846155</v>
      </c>
      <c r="G26" s="16"/>
      <c r="H26" s="144">
        <v>22</v>
      </c>
      <c r="I26" s="131">
        <v>4</v>
      </c>
      <c r="J26" s="336" t="s">
        <v>23</v>
      </c>
      <c r="K26" s="192"/>
      <c r="L26" s="5" t="s">
        <v>96</v>
      </c>
      <c r="M26" s="427">
        <v>78351</v>
      </c>
      <c r="N26" s="428">
        <f>SUM(H44)</f>
        <v>82319</v>
      </c>
      <c r="S26" s="33"/>
      <c r="T26" s="33"/>
      <c r="U26" s="33"/>
    </row>
    <row r="27" spans="1:21" ht="13.5">
      <c r="A27" s="87">
        <v>6</v>
      </c>
      <c r="B27" s="336" t="s">
        <v>41</v>
      </c>
      <c r="C27" s="60">
        <f t="shared" si="3"/>
        <v>5030</v>
      </c>
      <c r="D27" s="141">
        <f t="shared" si="5"/>
        <v>3039</v>
      </c>
      <c r="E27" s="75">
        <f t="shared" si="4"/>
        <v>127.50316856780735</v>
      </c>
      <c r="F27" s="81">
        <f t="shared" si="6"/>
        <v>165.51497203027313</v>
      </c>
      <c r="G27" s="5"/>
      <c r="H27" s="144">
        <v>12</v>
      </c>
      <c r="I27" s="131">
        <v>9</v>
      </c>
      <c r="J27" s="336" t="s">
        <v>28</v>
      </c>
      <c r="L27" s="66"/>
      <c r="M27" s="33"/>
      <c r="S27" s="33"/>
      <c r="T27" s="33"/>
      <c r="U27" s="33"/>
    </row>
    <row r="28" spans="1:21" ht="13.5">
      <c r="A28" s="87">
        <v>7</v>
      </c>
      <c r="B28" s="340" t="s">
        <v>34</v>
      </c>
      <c r="C28" s="60">
        <f t="shared" si="3"/>
        <v>3263</v>
      </c>
      <c r="D28" s="141">
        <f t="shared" si="5"/>
        <v>2473</v>
      </c>
      <c r="E28" s="75">
        <f t="shared" si="4"/>
        <v>184.3502824858757</v>
      </c>
      <c r="F28" s="81">
        <f t="shared" si="6"/>
        <v>131.94500606550747</v>
      </c>
      <c r="G28" s="5"/>
      <c r="H28" s="144">
        <v>9</v>
      </c>
      <c r="I28" s="131">
        <v>31</v>
      </c>
      <c r="J28" s="336" t="s">
        <v>237</v>
      </c>
      <c r="S28" s="33"/>
      <c r="T28" s="33"/>
      <c r="U28" s="33"/>
    </row>
    <row r="29" spans="1:21" ht="13.5">
      <c r="A29" s="87">
        <v>8</v>
      </c>
      <c r="B29" s="337" t="s">
        <v>2</v>
      </c>
      <c r="C29" s="60">
        <f t="shared" si="3"/>
        <v>2452</v>
      </c>
      <c r="D29" s="141">
        <f t="shared" si="5"/>
        <v>1350</v>
      </c>
      <c r="E29" s="75">
        <f t="shared" si="4"/>
        <v>110.8499095840868</v>
      </c>
      <c r="F29" s="81">
        <f t="shared" si="6"/>
        <v>181.62962962962962</v>
      </c>
      <c r="G29" s="15"/>
      <c r="H29" s="144">
        <v>8</v>
      </c>
      <c r="I29" s="131">
        <v>22</v>
      </c>
      <c r="J29" s="336" t="s">
        <v>39</v>
      </c>
      <c r="L29" s="66"/>
      <c r="M29" s="33"/>
      <c r="S29" s="33"/>
      <c r="T29" s="33"/>
      <c r="U29" s="33"/>
    </row>
    <row r="30" spans="1:21" ht="13.5">
      <c r="A30" s="87">
        <v>9</v>
      </c>
      <c r="B30" s="340" t="s">
        <v>5</v>
      </c>
      <c r="C30" s="60">
        <f t="shared" si="3"/>
        <v>1917</v>
      </c>
      <c r="D30" s="141">
        <f t="shared" si="5"/>
        <v>1920</v>
      </c>
      <c r="E30" s="75">
        <f t="shared" si="4"/>
        <v>112.76470588235294</v>
      </c>
      <c r="F30" s="81">
        <f t="shared" si="6"/>
        <v>99.84375</v>
      </c>
      <c r="G30" s="16"/>
      <c r="H30" s="144">
        <v>6</v>
      </c>
      <c r="I30" s="131">
        <v>32</v>
      </c>
      <c r="J30" s="336" t="s">
        <v>49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41" t="s">
        <v>51</v>
      </c>
      <c r="C31" s="60">
        <f t="shared" si="3"/>
        <v>1076</v>
      </c>
      <c r="D31" s="141">
        <f t="shared" si="5"/>
        <v>1067</v>
      </c>
      <c r="E31" s="75">
        <f t="shared" si="4"/>
        <v>98.98804047838087</v>
      </c>
      <c r="F31" s="82">
        <f t="shared" si="6"/>
        <v>100.84348641049672</v>
      </c>
      <c r="G31" s="145"/>
      <c r="H31" s="144">
        <v>1</v>
      </c>
      <c r="I31" s="131">
        <v>27</v>
      </c>
      <c r="J31" s="336" t="s">
        <v>44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82319</v>
      </c>
      <c r="D32" s="93">
        <f>SUM(L14)</f>
        <v>84375</v>
      </c>
      <c r="E32" s="96">
        <f t="shared" si="4"/>
        <v>105.06438973337929</v>
      </c>
      <c r="F32" s="94">
        <f t="shared" si="6"/>
        <v>97.56325925925925</v>
      </c>
      <c r="G32" s="95"/>
      <c r="H32" s="432">
        <v>0</v>
      </c>
      <c r="I32" s="131">
        <v>3</v>
      </c>
      <c r="J32" s="336" t="s">
        <v>22</v>
      </c>
      <c r="L32" s="66"/>
      <c r="M32" s="33"/>
      <c r="S32" s="33"/>
      <c r="T32" s="33"/>
      <c r="U32" s="33"/>
    </row>
    <row r="33" spans="8:21" ht="13.5">
      <c r="H33" s="213">
        <v>0</v>
      </c>
      <c r="I33" s="131">
        <v>5</v>
      </c>
      <c r="J33" s="336" t="s">
        <v>24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01">
        <v>0</v>
      </c>
      <c r="I34" s="131">
        <v>8</v>
      </c>
      <c r="J34" s="336" t="s">
        <v>27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10</v>
      </c>
      <c r="J35" s="336" t="s">
        <v>29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0">
        <v>0</v>
      </c>
      <c r="I36" s="131">
        <v>11</v>
      </c>
      <c r="J36" s="336" t="s">
        <v>30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13</v>
      </c>
      <c r="J37" s="336" t="s">
        <v>7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1">
        <v>20</v>
      </c>
      <c r="J38" s="336" t="s">
        <v>37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61">
        <v>0</v>
      </c>
      <c r="I39" s="131">
        <v>28</v>
      </c>
      <c r="J39" s="336" t="s">
        <v>45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29</v>
      </c>
      <c r="J40" s="336" t="s">
        <v>204</v>
      </c>
      <c r="L40" s="66"/>
      <c r="M40" s="33"/>
      <c r="S40" s="33"/>
      <c r="T40" s="33"/>
      <c r="U40" s="33"/>
    </row>
    <row r="41" spans="8:21" ht="13.5">
      <c r="H41" s="140">
        <v>0</v>
      </c>
      <c r="I41" s="131">
        <v>30</v>
      </c>
      <c r="J41" s="336" t="s">
        <v>47</v>
      </c>
      <c r="L41" s="66"/>
      <c r="M41" s="33"/>
      <c r="S41" s="33"/>
      <c r="T41" s="33"/>
      <c r="U41" s="33"/>
    </row>
    <row r="42" spans="8:21" ht="13.5">
      <c r="H42" s="140">
        <v>0</v>
      </c>
      <c r="I42" s="131">
        <v>35</v>
      </c>
      <c r="J42" s="336" t="s">
        <v>50</v>
      </c>
      <c r="L42" s="66"/>
      <c r="M42" s="33"/>
      <c r="S42" s="33"/>
      <c r="T42" s="33"/>
      <c r="U42" s="33"/>
    </row>
    <row r="43" spans="8:21" ht="13.5">
      <c r="H43" s="242">
        <v>0</v>
      </c>
      <c r="I43" s="131">
        <v>39</v>
      </c>
      <c r="J43" s="336" t="s">
        <v>53</v>
      </c>
      <c r="L43" s="66"/>
      <c r="M43" s="33"/>
      <c r="S43" s="41"/>
      <c r="T43" s="41"/>
      <c r="U43" s="41"/>
    </row>
    <row r="44" spans="8:13" ht="13.5">
      <c r="H44" s="195">
        <f>SUM(H4:H43)</f>
        <v>82319</v>
      </c>
      <c r="I44" s="131"/>
      <c r="J44" s="362" t="s">
        <v>218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12" t="s">
        <v>219</v>
      </c>
      <c r="I47" s="131"/>
      <c r="J47" s="396" t="s">
        <v>107</v>
      </c>
      <c r="K47" s="5"/>
      <c r="L47" s="394" t="s">
        <v>220</v>
      </c>
      <c r="S47" s="33"/>
      <c r="T47" s="33"/>
      <c r="U47" s="33"/>
      <c r="V47" s="33"/>
    </row>
    <row r="48" spans="8:22" ht="13.5">
      <c r="H48" s="413" t="s">
        <v>231</v>
      </c>
      <c r="I48" s="200"/>
      <c r="J48" s="395" t="s">
        <v>77</v>
      </c>
      <c r="K48" s="385"/>
      <c r="L48" s="397" t="s">
        <v>231</v>
      </c>
      <c r="S48" s="33"/>
      <c r="T48" s="33"/>
      <c r="U48" s="33"/>
      <c r="V48" s="33"/>
    </row>
    <row r="49" spans="8:22" ht="13.5">
      <c r="H49" s="60">
        <v>91466</v>
      </c>
      <c r="I49" s="131">
        <v>26</v>
      </c>
      <c r="J49" s="336" t="s">
        <v>43</v>
      </c>
      <c r="K49" s="5">
        <f>SUM(I49)</f>
        <v>26</v>
      </c>
      <c r="L49" s="353">
        <v>99627</v>
      </c>
      <c r="M49" s="1"/>
      <c r="N49" s="142"/>
      <c r="O49" s="142"/>
      <c r="S49" s="33"/>
      <c r="T49" s="33"/>
      <c r="U49" s="33"/>
      <c r="V49" s="33"/>
    </row>
    <row r="50" spans="8:22" ht="13.5">
      <c r="H50" s="141">
        <v>20883</v>
      </c>
      <c r="I50" s="131">
        <v>13</v>
      </c>
      <c r="J50" s="336" t="s">
        <v>7</v>
      </c>
      <c r="K50" s="5">
        <f aca="true" t="shared" si="7" ref="K50:K58">SUM(I50)</f>
        <v>13</v>
      </c>
      <c r="L50" s="353">
        <v>22461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18067</v>
      </c>
      <c r="I51" s="131">
        <v>16</v>
      </c>
      <c r="J51" s="336" t="s">
        <v>3</v>
      </c>
      <c r="K51" s="5">
        <f t="shared" si="7"/>
        <v>16</v>
      </c>
      <c r="L51" s="353">
        <v>1759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12762</v>
      </c>
      <c r="I52" s="131">
        <v>34</v>
      </c>
      <c r="J52" s="336" t="s">
        <v>1</v>
      </c>
      <c r="K52" s="5">
        <f t="shared" si="7"/>
        <v>34</v>
      </c>
      <c r="L52" s="353">
        <v>15950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211</v>
      </c>
      <c r="D53" s="85" t="s">
        <v>160</v>
      </c>
      <c r="E53" s="85" t="s">
        <v>75</v>
      </c>
      <c r="F53" s="85" t="s">
        <v>74</v>
      </c>
      <c r="G53" s="85" t="s">
        <v>76</v>
      </c>
      <c r="H53" s="61">
        <v>7595</v>
      </c>
      <c r="I53" s="131">
        <v>25</v>
      </c>
      <c r="J53" s="336" t="s">
        <v>42</v>
      </c>
      <c r="K53" s="5">
        <f t="shared" si="7"/>
        <v>25</v>
      </c>
      <c r="L53" s="353">
        <v>7332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6" t="s">
        <v>43</v>
      </c>
      <c r="C54" s="60">
        <f aca="true" t="shared" si="8" ref="C54:C63">SUM(H49)</f>
        <v>91466</v>
      </c>
      <c r="D54" s="153">
        <f>SUM(L49)</f>
        <v>99627</v>
      </c>
      <c r="E54" s="75">
        <f aca="true" t="shared" si="9" ref="E54:E64">SUM(N63/M63*100)</f>
        <v>86.70584889562993</v>
      </c>
      <c r="F54" s="75">
        <f>SUM(C54/D54*100)</f>
        <v>91.80844550172142</v>
      </c>
      <c r="G54" s="5"/>
      <c r="H54" s="61">
        <v>5833</v>
      </c>
      <c r="I54" s="131">
        <v>33</v>
      </c>
      <c r="J54" s="336" t="s">
        <v>0</v>
      </c>
      <c r="K54" s="5">
        <f t="shared" si="7"/>
        <v>33</v>
      </c>
      <c r="L54" s="353">
        <v>9118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6" t="s">
        <v>7</v>
      </c>
      <c r="C55" s="60">
        <f t="shared" si="8"/>
        <v>20883</v>
      </c>
      <c r="D55" s="153">
        <f aca="true" t="shared" si="10" ref="D55:D64">SUM(L50)</f>
        <v>22461</v>
      </c>
      <c r="E55" s="75">
        <f t="shared" si="9"/>
        <v>152.41953142106414</v>
      </c>
      <c r="F55" s="75">
        <f aca="true" t="shared" si="11" ref="F55:F64">SUM(C55/D55*100)</f>
        <v>92.97448911446507</v>
      </c>
      <c r="G55" s="5"/>
      <c r="H55" s="61">
        <v>3837</v>
      </c>
      <c r="I55" s="131">
        <v>40</v>
      </c>
      <c r="J55" s="336" t="s">
        <v>2</v>
      </c>
      <c r="K55" s="5">
        <f t="shared" si="7"/>
        <v>40</v>
      </c>
      <c r="L55" s="353">
        <v>2498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6" t="s">
        <v>3</v>
      </c>
      <c r="C56" s="60">
        <f t="shared" si="8"/>
        <v>18067</v>
      </c>
      <c r="D56" s="153">
        <f t="shared" si="10"/>
        <v>1759</v>
      </c>
      <c r="E56" s="75">
        <f t="shared" si="9"/>
        <v>370.68116536725483</v>
      </c>
      <c r="F56" s="75">
        <f t="shared" si="11"/>
        <v>1027.1176805002842</v>
      </c>
      <c r="G56" s="5"/>
      <c r="H56" s="140">
        <v>3831</v>
      </c>
      <c r="I56" s="131">
        <v>24</v>
      </c>
      <c r="J56" s="336" t="s">
        <v>41</v>
      </c>
      <c r="K56" s="5">
        <f t="shared" si="7"/>
        <v>24</v>
      </c>
      <c r="L56" s="353">
        <v>3525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6" t="s">
        <v>1</v>
      </c>
      <c r="C57" s="60">
        <f t="shared" si="8"/>
        <v>12762</v>
      </c>
      <c r="D57" s="153">
        <f t="shared" si="10"/>
        <v>15950</v>
      </c>
      <c r="E57" s="75">
        <f t="shared" si="9"/>
        <v>109.19825447077949</v>
      </c>
      <c r="F57" s="75">
        <f t="shared" si="11"/>
        <v>80.01253918495298</v>
      </c>
      <c r="G57" s="5"/>
      <c r="H57" s="144">
        <v>1507</v>
      </c>
      <c r="I57" s="131">
        <v>15</v>
      </c>
      <c r="J57" s="336" t="s">
        <v>33</v>
      </c>
      <c r="K57" s="5">
        <f t="shared" si="7"/>
        <v>15</v>
      </c>
      <c r="L57" s="353">
        <v>1842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6" t="s">
        <v>42</v>
      </c>
      <c r="C58" s="60">
        <f t="shared" si="8"/>
        <v>7595</v>
      </c>
      <c r="D58" s="153">
        <f t="shared" si="10"/>
        <v>7332</v>
      </c>
      <c r="E58" s="75">
        <f t="shared" si="9"/>
        <v>103.9414260298344</v>
      </c>
      <c r="F58" s="75">
        <f t="shared" si="11"/>
        <v>103.58701582105839</v>
      </c>
      <c r="G58" s="16"/>
      <c r="H58" s="214">
        <v>1475</v>
      </c>
      <c r="I58" s="230">
        <v>22</v>
      </c>
      <c r="J58" s="341" t="s">
        <v>39</v>
      </c>
      <c r="K58" s="18">
        <f t="shared" si="7"/>
        <v>22</v>
      </c>
      <c r="L58" s="354">
        <v>1424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6" t="s">
        <v>0</v>
      </c>
      <c r="C59" s="60">
        <f t="shared" si="8"/>
        <v>5833</v>
      </c>
      <c r="D59" s="153">
        <f t="shared" si="10"/>
        <v>9118</v>
      </c>
      <c r="E59" s="75">
        <f t="shared" si="9"/>
        <v>81.22824119203453</v>
      </c>
      <c r="F59" s="75">
        <f t="shared" si="11"/>
        <v>63.9723623601667</v>
      </c>
      <c r="G59" s="5"/>
      <c r="H59" s="144">
        <v>1332</v>
      </c>
      <c r="I59" s="240">
        <v>36</v>
      </c>
      <c r="J59" s="387" t="s">
        <v>5</v>
      </c>
      <c r="K59" s="12" t="s">
        <v>100</v>
      </c>
      <c r="L59" s="355">
        <v>179765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6" t="s">
        <v>2</v>
      </c>
      <c r="C60" s="60">
        <f t="shared" si="8"/>
        <v>3837</v>
      </c>
      <c r="D60" s="153">
        <f t="shared" si="10"/>
        <v>2498</v>
      </c>
      <c r="E60" s="75">
        <f t="shared" si="9"/>
        <v>111.24963757610902</v>
      </c>
      <c r="F60" s="75">
        <f t="shared" si="11"/>
        <v>153.60288230584467</v>
      </c>
      <c r="G60" s="5"/>
      <c r="H60" s="213">
        <v>1090</v>
      </c>
      <c r="I60" s="240">
        <v>23</v>
      </c>
      <c r="J60" s="336" t="s">
        <v>40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6" t="s">
        <v>41</v>
      </c>
      <c r="C61" s="60">
        <f t="shared" si="8"/>
        <v>3831</v>
      </c>
      <c r="D61" s="153">
        <f t="shared" si="10"/>
        <v>3525</v>
      </c>
      <c r="E61" s="75">
        <f t="shared" si="9"/>
        <v>89.53026408039261</v>
      </c>
      <c r="F61" s="75">
        <f t="shared" si="11"/>
        <v>108.68085106382979</v>
      </c>
      <c r="G61" s="15"/>
      <c r="H61" s="144">
        <v>786</v>
      </c>
      <c r="I61" s="240">
        <v>38</v>
      </c>
      <c r="J61" s="336" t="s">
        <v>52</v>
      </c>
      <c r="K61" s="70"/>
      <c r="S61" s="33"/>
      <c r="T61" s="33"/>
      <c r="U61" s="33"/>
      <c r="V61" s="33"/>
    </row>
    <row r="62" spans="1:22" ht="13.5">
      <c r="A62" s="87">
        <v>9</v>
      </c>
      <c r="B62" s="336" t="s">
        <v>33</v>
      </c>
      <c r="C62" s="60">
        <f t="shared" si="8"/>
        <v>1507</v>
      </c>
      <c r="D62" s="153">
        <f t="shared" si="10"/>
        <v>1842</v>
      </c>
      <c r="E62" s="75">
        <f t="shared" si="9"/>
        <v>86.01598173515981</v>
      </c>
      <c r="F62" s="75">
        <f t="shared" si="11"/>
        <v>81.81324647122693</v>
      </c>
      <c r="G62" s="16"/>
      <c r="H62" s="144">
        <v>576</v>
      </c>
      <c r="I62" s="386">
        <v>31</v>
      </c>
      <c r="J62" s="336" t="s">
        <v>205</v>
      </c>
      <c r="K62" s="70"/>
      <c r="L62" s="1" t="s">
        <v>91</v>
      </c>
      <c r="M62" s="146" t="s">
        <v>93</v>
      </c>
      <c r="N62" s="59" t="s">
        <v>114</v>
      </c>
      <c r="S62" s="33"/>
      <c r="T62" s="33"/>
      <c r="U62" s="33"/>
      <c r="V62" s="33"/>
    </row>
    <row r="63" spans="1:22" ht="14.25" thickBot="1">
      <c r="A63" s="90">
        <v>10</v>
      </c>
      <c r="B63" s="341" t="s">
        <v>39</v>
      </c>
      <c r="C63" s="60">
        <f t="shared" si="8"/>
        <v>1475</v>
      </c>
      <c r="D63" s="237">
        <f t="shared" si="10"/>
        <v>1424</v>
      </c>
      <c r="E63" s="89">
        <f t="shared" si="9"/>
        <v>59.86201298701299</v>
      </c>
      <c r="F63" s="75">
        <f t="shared" si="11"/>
        <v>103.5814606741573</v>
      </c>
      <c r="G63" s="145"/>
      <c r="H63" s="144">
        <v>455</v>
      </c>
      <c r="I63" s="131">
        <v>21</v>
      </c>
      <c r="J63" s="336" t="s">
        <v>38</v>
      </c>
      <c r="K63" s="5">
        <f>SUM(K49)</f>
        <v>26</v>
      </c>
      <c r="L63" s="336" t="s">
        <v>43</v>
      </c>
      <c r="M63" s="367">
        <v>105490</v>
      </c>
      <c r="N63" s="141">
        <f>SUM(H49)</f>
        <v>91466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173157</v>
      </c>
      <c r="D64" s="238">
        <f t="shared" si="10"/>
        <v>179765</v>
      </c>
      <c r="E64" s="89">
        <f t="shared" si="9"/>
        <v>102.35014570194052</v>
      </c>
      <c r="F64" s="96">
        <f t="shared" si="11"/>
        <v>96.32408978388452</v>
      </c>
      <c r="G64" s="95"/>
      <c r="H64" s="434">
        <v>291</v>
      </c>
      <c r="I64" s="131">
        <v>30</v>
      </c>
      <c r="J64" s="336" t="s">
        <v>47</v>
      </c>
      <c r="K64" s="5">
        <f aca="true" t="shared" si="12" ref="K64:K72">SUM(K50)</f>
        <v>13</v>
      </c>
      <c r="L64" s="336" t="s">
        <v>7</v>
      </c>
      <c r="M64" s="367">
        <v>13701</v>
      </c>
      <c r="N64" s="141">
        <f aca="true" t="shared" si="13" ref="N64:N72">SUM(H50)</f>
        <v>20883</v>
      </c>
      <c r="O64" s="60"/>
      <c r="S64" s="33"/>
      <c r="T64" s="33"/>
      <c r="U64" s="33"/>
      <c r="V64" s="33"/>
    </row>
    <row r="65" spans="8:22" ht="13.5">
      <c r="H65" s="60">
        <v>250</v>
      </c>
      <c r="I65" s="131">
        <v>3</v>
      </c>
      <c r="J65" s="336" t="s">
        <v>22</v>
      </c>
      <c r="K65" s="5">
        <f t="shared" si="12"/>
        <v>16</v>
      </c>
      <c r="L65" s="336" t="s">
        <v>3</v>
      </c>
      <c r="M65" s="367">
        <v>4874</v>
      </c>
      <c r="N65" s="141">
        <f t="shared" si="13"/>
        <v>18067</v>
      </c>
      <c r="O65" s="61"/>
      <c r="S65" s="33"/>
      <c r="T65" s="33"/>
      <c r="U65" s="33"/>
      <c r="V65" s="33"/>
    </row>
    <row r="66" spans="8:22" ht="13.5">
      <c r="H66" s="61">
        <v>220</v>
      </c>
      <c r="I66" s="131">
        <v>1</v>
      </c>
      <c r="J66" s="336" t="s">
        <v>4</v>
      </c>
      <c r="K66" s="5">
        <f t="shared" si="12"/>
        <v>34</v>
      </c>
      <c r="L66" s="336" t="s">
        <v>1</v>
      </c>
      <c r="M66" s="367">
        <v>11687</v>
      </c>
      <c r="N66" s="141">
        <f t="shared" si="13"/>
        <v>12762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216</v>
      </c>
      <c r="I67" s="131">
        <v>12</v>
      </c>
      <c r="J67" s="336" t="s">
        <v>31</v>
      </c>
      <c r="K67" s="5">
        <f t="shared" si="12"/>
        <v>25</v>
      </c>
      <c r="L67" s="336" t="s">
        <v>42</v>
      </c>
      <c r="M67" s="367">
        <v>7307</v>
      </c>
      <c r="N67" s="141">
        <f t="shared" si="13"/>
        <v>7595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202</v>
      </c>
      <c r="I68" s="131">
        <v>14</v>
      </c>
      <c r="J68" s="336" t="s">
        <v>32</v>
      </c>
      <c r="K68" s="5">
        <f t="shared" si="12"/>
        <v>33</v>
      </c>
      <c r="L68" s="336" t="s">
        <v>0</v>
      </c>
      <c r="M68" s="367">
        <v>7181</v>
      </c>
      <c r="N68" s="141">
        <f t="shared" si="13"/>
        <v>5833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192</v>
      </c>
      <c r="I69" s="131">
        <v>17</v>
      </c>
      <c r="J69" s="336" t="s">
        <v>34</v>
      </c>
      <c r="K69" s="5">
        <f t="shared" si="12"/>
        <v>40</v>
      </c>
      <c r="L69" s="336" t="s">
        <v>2</v>
      </c>
      <c r="M69" s="367">
        <v>3449</v>
      </c>
      <c r="N69" s="141">
        <f t="shared" si="13"/>
        <v>3837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0">
        <v>160</v>
      </c>
      <c r="I70" s="131">
        <v>4</v>
      </c>
      <c r="J70" s="336" t="s">
        <v>23</v>
      </c>
      <c r="K70" s="5">
        <f t="shared" si="12"/>
        <v>24</v>
      </c>
      <c r="L70" s="336" t="s">
        <v>41</v>
      </c>
      <c r="M70" s="367">
        <v>4279</v>
      </c>
      <c r="N70" s="141">
        <f t="shared" si="13"/>
        <v>3831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86</v>
      </c>
      <c r="I71" s="131">
        <v>37</v>
      </c>
      <c r="J71" s="336" t="s">
        <v>51</v>
      </c>
      <c r="K71" s="5">
        <f t="shared" si="12"/>
        <v>15</v>
      </c>
      <c r="L71" s="336" t="s">
        <v>33</v>
      </c>
      <c r="M71" s="367">
        <v>1752</v>
      </c>
      <c r="N71" s="141">
        <f t="shared" si="13"/>
        <v>1507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25</v>
      </c>
      <c r="I72" s="131">
        <v>29</v>
      </c>
      <c r="J72" s="336" t="s">
        <v>204</v>
      </c>
      <c r="K72" s="5">
        <f t="shared" si="12"/>
        <v>22</v>
      </c>
      <c r="L72" s="341" t="s">
        <v>39</v>
      </c>
      <c r="M72" s="368">
        <v>2464</v>
      </c>
      <c r="N72" s="363">
        <f t="shared" si="13"/>
        <v>1475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19</v>
      </c>
      <c r="I73" s="131">
        <v>19</v>
      </c>
      <c r="J73" s="336" t="s">
        <v>36</v>
      </c>
      <c r="K73" s="60"/>
      <c r="L73" s="364" t="s">
        <v>184</v>
      </c>
      <c r="M73" s="366">
        <v>169181</v>
      </c>
      <c r="N73" s="365">
        <f>SUM(H89)</f>
        <v>173157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1</v>
      </c>
      <c r="I74" s="131">
        <v>11</v>
      </c>
      <c r="J74" s="336" t="s">
        <v>30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0</v>
      </c>
      <c r="I75" s="131">
        <v>2</v>
      </c>
      <c r="J75" s="336" t="s">
        <v>6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0">
        <v>0</v>
      </c>
      <c r="I76" s="131">
        <v>5</v>
      </c>
      <c r="J76" s="336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6</v>
      </c>
      <c r="J77" s="336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1">
        <v>0</v>
      </c>
      <c r="I78" s="131">
        <v>7</v>
      </c>
      <c r="J78" s="336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0">
        <v>0</v>
      </c>
      <c r="I79" s="131">
        <v>8</v>
      </c>
      <c r="J79" s="336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9</v>
      </c>
      <c r="J80" s="336" t="s">
        <v>28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1">
        <v>0</v>
      </c>
      <c r="I81" s="131">
        <v>10</v>
      </c>
      <c r="J81" s="336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18</v>
      </c>
      <c r="J82" s="336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0">
        <v>0</v>
      </c>
      <c r="I83" s="131">
        <v>20</v>
      </c>
      <c r="J83" s="336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0">
        <v>0</v>
      </c>
      <c r="I84" s="131">
        <v>27</v>
      </c>
      <c r="J84" s="336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28</v>
      </c>
      <c r="J85" s="336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32</v>
      </c>
      <c r="J86" s="336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0">
        <v>0</v>
      </c>
      <c r="I87" s="131">
        <v>35</v>
      </c>
      <c r="J87" s="336" t="s">
        <v>50</v>
      </c>
      <c r="L87" s="66"/>
      <c r="M87" s="33"/>
      <c r="N87" s="33"/>
      <c r="O87" s="33"/>
      <c r="S87" s="41"/>
      <c r="T87" s="41"/>
    </row>
    <row r="88" spans="8:17" ht="13.5">
      <c r="H88" s="140">
        <v>0</v>
      </c>
      <c r="I88" s="131">
        <v>39</v>
      </c>
      <c r="J88" s="336" t="s">
        <v>53</v>
      </c>
      <c r="L88" s="66"/>
      <c r="M88" s="33"/>
      <c r="N88" s="33"/>
      <c r="O88" s="33"/>
      <c r="Q88" s="33"/>
    </row>
    <row r="89" spans="8:15" ht="13.5">
      <c r="H89" s="196">
        <f>SUM(H49:H88)</f>
        <v>173157</v>
      </c>
      <c r="I89" s="131"/>
      <c r="J89" s="5" t="s">
        <v>196</v>
      </c>
      <c r="L89" s="66"/>
      <c r="M89" s="33"/>
      <c r="N89" s="33"/>
      <c r="O89" s="33"/>
    </row>
    <row r="90" spans="9:16" ht="13.5">
      <c r="I90" s="361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5" t="s">
        <v>219</v>
      </c>
      <c r="I2" s="131"/>
      <c r="J2" s="414" t="s">
        <v>235</v>
      </c>
      <c r="K2" s="5"/>
      <c r="L2" s="398" t="s">
        <v>220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3" t="s">
        <v>231</v>
      </c>
      <c r="I3" s="131"/>
      <c r="J3" s="249" t="s">
        <v>232</v>
      </c>
      <c r="K3" s="5"/>
      <c r="L3" s="59" t="s">
        <v>231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34832</v>
      </c>
      <c r="I4" s="131">
        <v>31</v>
      </c>
      <c r="J4" s="44" t="s">
        <v>94</v>
      </c>
      <c r="K4" s="193">
        <f>SUM(I4)</f>
        <v>31</v>
      </c>
      <c r="L4" s="372">
        <v>29681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30625</v>
      </c>
      <c r="I5" s="131">
        <v>33</v>
      </c>
      <c r="J5" s="44" t="s">
        <v>0</v>
      </c>
      <c r="K5" s="193">
        <f aca="true" t="shared" si="0" ref="K5:K13">SUM(I5)</f>
        <v>33</v>
      </c>
      <c r="L5" s="372">
        <v>24564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29186</v>
      </c>
      <c r="I6" s="131">
        <v>3</v>
      </c>
      <c r="J6" s="44" t="s">
        <v>22</v>
      </c>
      <c r="K6" s="193">
        <f t="shared" si="0"/>
        <v>3</v>
      </c>
      <c r="L6" s="372">
        <v>23334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14998</v>
      </c>
      <c r="I7" s="131">
        <v>16</v>
      </c>
      <c r="J7" s="44" t="s">
        <v>3</v>
      </c>
      <c r="K7" s="193">
        <f t="shared" si="0"/>
        <v>16</v>
      </c>
      <c r="L7" s="372">
        <v>12310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14225</v>
      </c>
      <c r="I8" s="131">
        <v>13</v>
      </c>
      <c r="J8" s="44" t="s">
        <v>7</v>
      </c>
      <c r="K8" s="193">
        <f t="shared" si="0"/>
        <v>13</v>
      </c>
      <c r="L8" s="372">
        <v>14571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13797</v>
      </c>
      <c r="I9" s="131">
        <v>36</v>
      </c>
      <c r="J9" s="44" t="s">
        <v>5</v>
      </c>
      <c r="K9" s="193">
        <f t="shared" si="0"/>
        <v>36</v>
      </c>
      <c r="L9" s="372">
        <v>6813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12472</v>
      </c>
      <c r="I10" s="131">
        <v>34</v>
      </c>
      <c r="J10" s="44" t="s">
        <v>1</v>
      </c>
      <c r="K10" s="193">
        <f t="shared" si="0"/>
        <v>34</v>
      </c>
      <c r="L10" s="372">
        <v>12302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12066</v>
      </c>
      <c r="I11" s="131">
        <v>17</v>
      </c>
      <c r="J11" s="44" t="s">
        <v>34</v>
      </c>
      <c r="K11" s="193">
        <f t="shared" si="0"/>
        <v>17</v>
      </c>
      <c r="L11" s="372">
        <v>8617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9974</v>
      </c>
      <c r="I12" s="131">
        <v>40</v>
      </c>
      <c r="J12" s="44" t="s">
        <v>2</v>
      </c>
      <c r="K12" s="193">
        <f t="shared" si="0"/>
        <v>40</v>
      </c>
      <c r="L12" s="372">
        <v>22043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4">
        <v>6267</v>
      </c>
      <c r="I13" s="230">
        <v>38</v>
      </c>
      <c r="J13" s="80" t="s">
        <v>52</v>
      </c>
      <c r="K13" s="193">
        <f t="shared" si="0"/>
        <v>38</v>
      </c>
      <c r="L13" s="373">
        <v>10161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61">
        <v>5789</v>
      </c>
      <c r="I14" s="200">
        <v>26</v>
      </c>
      <c r="J14" s="79" t="s">
        <v>43</v>
      </c>
      <c r="K14" s="167" t="s">
        <v>9</v>
      </c>
      <c r="L14" s="374">
        <v>195757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5125</v>
      </c>
      <c r="I15" s="131">
        <v>2</v>
      </c>
      <c r="J15" s="44" t="s">
        <v>6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4399</v>
      </c>
      <c r="I16" s="131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3525</v>
      </c>
      <c r="I17" s="131">
        <v>24</v>
      </c>
      <c r="J17" s="44" t="s">
        <v>41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1">
        <v>2665</v>
      </c>
      <c r="I18" s="131">
        <v>14</v>
      </c>
      <c r="J18" s="44" t="s">
        <v>32</v>
      </c>
      <c r="K18" s="1"/>
      <c r="L18" s="416" t="s">
        <v>235</v>
      </c>
      <c r="M18" t="s">
        <v>93</v>
      </c>
      <c r="N18" s="59" t="s">
        <v>114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60">
        <v>1872</v>
      </c>
      <c r="I19" s="131">
        <v>4</v>
      </c>
      <c r="J19" s="44" t="s">
        <v>23</v>
      </c>
      <c r="K19" s="193">
        <f>SUM(I4)</f>
        <v>31</v>
      </c>
      <c r="L19" s="44" t="s">
        <v>94</v>
      </c>
      <c r="M19" s="350">
        <v>26728</v>
      </c>
      <c r="N19" s="141">
        <f>SUM(H4)</f>
        <v>34832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211</v>
      </c>
      <c r="D20" s="85" t="s">
        <v>160</v>
      </c>
      <c r="E20" s="85" t="s">
        <v>75</v>
      </c>
      <c r="F20" s="85" t="s">
        <v>74</v>
      </c>
      <c r="G20" s="86" t="s">
        <v>76</v>
      </c>
      <c r="H20" s="140">
        <v>1757</v>
      </c>
      <c r="I20" s="131">
        <v>9</v>
      </c>
      <c r="J20" s="44" t="s">
        <v>28</v>
      </c>
      <c r="K20" s="193">
        <f aca="true" t="shared" si="1" ref="K20:K28">SUM(I5)</f>
        <v>33</v>
      </c>
      <c r="L20" s="44" t="s">
        <v>0</v>
      </c>
      <c r="M20" s="351">
        <v>37257</v>
      </c>
      <c r="N20" s="141">
        <f aca="true" t="shared" si="2" ref="N20:N28">SUM(H5)</f>
        <v>30625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94</v>
      </c>
      <c r="C21" s="60">
        <f>SUM(H4)</f>
        <v>34832</v>
      </c>
      <c r="D21" s="9">
        <f>SUM(L4)</f>
        <v>29681</v>
      </c>
      <c r="E21" s="75">
        <f aca="true" t="shared" si="3" ref="E21:E30">SUM(N19/M19*100)</f>
        <v>130.32026339419335</v>
      </c>
      <c r="F21" s="75">
        <f aca="true" t="shared" si="4" ref="F21:F31">SUM(C21/D21*100)</f>
        <v>117.35453657221792</v>
      </c>
      <c r="G21" s="88"/>
      <c r="H21" s="140">
        <v>1542</v>
      </c>
      <c r="I21" s="131">
        <v>1</v>
      </c>
      <c r="J21" s="44" t="s">
        <v>4</v>
      </c>
      <c r="K21" s="193">
        <f t="shared" si="1"/>
        <v>3</v>
      </c>
      <c r="L21" s="44" t="s">
        <v>22</v>
      </c>
      <c r="M21" s="351">
        <v>2268</v>
      </c>
      <c r="N21" s="141">
        <f t="shared" si="2"/>
        <v>29186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0</v>
      </c>
      <c r="C22" s="60">
        <f aca="true" t="shared" si="5" ref="C22:C30">SUM(H5)</f>
        <v>30625</v>
      </c>
      <c r="D22" s="9">
        <f aca="true" t="shared" si="6" ref="D22:D30">SUM(L5)</f>
        <v>24564</v>
      </c>
      <c r="E22" s="75">
        <f t="shared" si="3"/>
        <v>82.19931824891967</v>
      </c>
      <c r="F22" s="75">
        <f t="shared" si="4"/>
        <v>124.67432014329913</v>
      </c>
      <c r="G22" s="88"/>
      <c r="H22" s="140">
        <v>1263</v>
      </c>
      <c r="I22" s="131">
        <v>12</v>
      </c>
      <c r="J22" s="44" t="s">
        <v>31</v>
      </c>
      <c r="K22" s="193">
        <f t="shared" si="1"/>
        <v>16</v>
      </c>
      <c r="L22" s="44" t="s">
        <v>3</v>
      </c>
      <c r="M22" s="351">
        <v>8209</v>
      </c>
      <c r="N22" s="141">
        <f t="shared" si="2"/>
        <v>14998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22</v>
      </c>
      <c r="C23" s="60">
        <f t="shared" si="5"/>
        <v>29186</v>
      </c>
      <c r="D23" s="9">
        <f t="shared" si="6"/>
        <v>23334</v>
      </c>
      <c r="E23" s="75">
        <f t="shared" si="3"/>
        <v>1286.8606701940034</v>
      </c>
      <c r="F23" s="75">
        <f t="shared" si="4"/>
        <v>125.07928344904431</v>
      </c>
      <c r="G23" s="88"/>
      <c r="H23" s="140">
        <v>1255</v>
      </c>
      <c r="I23" s="131">
        <v>39</v>
      </c>
      <c r="J23" s="44" t="s">
        <v>53</v>
      </c>
      <c r="K23" s="193">
        <f t="shared" si="1"/>
        <v>13</v>
      </c>
      <c r="L23" s="44" t="s">
        <v>7</v>
      </c>
      <c r="M23" s="351">
        <v>13163</v>
      </c>
      <c r="N23" s="141">
        <f t="shared" si="2"/>
        <v>14225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3</v>
      </c>
      <c r="C24" s="60">
        <f t="shared" si="5"/>
        <v>14998</v>
      </c>
      <c r="D24" s="9">
        <f t="shared" si="6"/>
        <v>12310</v>
      </c>
      <c r="E24" s="75">
        <f t="shared" si="3"/>
        <v>182.70191253502253</v>
      </c>
      <c r="F24" s="75">
        <f t="shared" si="4"/>
        <v>121.83590576766856</v>
      </c>
      <c r="G24" s="88"/>
      <c r="H24" s="140">
        <v>506</v>
      </c>
      <c r="I24" s="131">
        <v>10</v>
      </c>
      <c r="J24" s="44" t="s">
        <v>29</v>
      </c>
      <c r="K24" s="193">
        <f t="shared" si="1"/>
        <v>36</v>
      </c>
      <c r="L24" s="44" t="s">
        <v>5</v>
      </c>
      <c r="M24" s="351">
        <v>10274</v>
      </c>
      <c r="N24" s="141">
        <f t="shared" si="2"/>
        <v>13797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14225</v>
      </c>
      <c r="D25" s="9">
        <f t="shared" si="6"/>
        <v>14571</v>
      </c>
      <c r="E25" s="75">
        <f t="shared" si="3"/>
        <v>108.06806958899946</v>
      </c>
      <c r="F25" s="75">
        <f t="shared" si="4"/>
        <v>97.62542035550065</v>
      </c>
      <c r="G25" s="98"/>
      <c r="H25" s="140">
        <v>297</v>
      </c>
      <c r="I25" s="131">
        <v>19</v>
      </c>
      <c r="J25" s="44" t="s">
        <v>36</v>
      </c>
      <c r="K25" s="193">
        <f t="shared" si="1"/>
        <v>34</v>
      </c>
      <c r="L25" s="44" t="s">
        <v>1</v>
      </c>
      <c r="M25" s="351">
        <v>12033</v>
      </c>
      <c r="N25" s="141">
        <f t="shared" si="2"/>
        <v>12472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5</v>
      </c>
      <c r="C26" s="60">
        <f t="shared" si="5"/>
        <v>13797</v>
      </c>
      <c r="D26" s="9">
        <f t="shared" si="6"/>
        <v>6813</v>
      </c>
      <c r="E26" s="75">
        <f t="shared" si="3"/>
        <v>134.29044189215494</v>
      </c>
      <c r="F26" s="75">
        <f t="shared" si="4"/>
        <v>202.50990752972257</v>
      </c>
      <c r="G26" s="88"/>
      <c r="H26" s="140">
        <v>278</v>
      </c>
      <c r="I26" s="131">
        <v>32</v>
      </c>
      <c r="J26" s="44" t="s">
        <v>49</v>
      </c>
      <c r="K26" s="193">
        <f t="shared" si="1"/>
        <v>17</v>
      </c>
      <c r="L26" s="44" t="s">
        <v>34</v>
      </c>
      <c r="M26" s="351">
        <v>12656</v>
      </c>
      <c r="N26" s="141">
        <f t="shared" si="2"/>
        <v>12066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1</v>
      </c>
      <c r="C27" s="60">
        <f t="shared" si="5"/>
        <v>12472</v>
      </c>
      <c r="D27" s="9">
        <f t="shared" si="6"/>
        <v>12302</v>
      </c>
      <c r="E27" s="75">
        <f t="shared" si="3"/>
        <v>103.64830050693925</v>
      </c>
      <c r="F27" s="75">
        <f t="shared" si="4"/>
        <v>101.38188912371973</v>
      </c>
      <c r="G27" s="88"/>
      <c r="H27" s="140">
        <v>262</v>
      </c>
      <c r="I27" s="131">
        <v>22</v>
      </c>
      <c r="J27" s="44" t="s">
        <v>39</v>
      </c>
      <c r="K27" s="193">
        <f t="shared" si="1"/>
        <v>40</v>
      </c>
      <c r="L27" s="44" t="s">
        <v>2</v>
      </c>
      <c r="M27" s="351">
        <v>10329</v>
      </c>
      <c r="N27" s="141">
        <f t="shared" si="2"/>
        <v>9974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34</v>
      </c>
      <c r="C28" s="60">
        <f t="shared" si="5"/>
        <v>12066</v>
      </c>
      <c r="D28" s="9">
        <f t="shared" si="6"/>
        <v>8617</v>
      </c>
      <c r="E28" s="75">
        <f t="shared" si="3"/>
        <v>95.33817951959544</v>
      </c>
      <c r="F28" s="75">
        <f t="shared" si="4"/>
        <v>140.02553092723687</v>
      </c>
      <c r="G28" s="99"/>
      <c r="H28" s="140">
        <v>244</v>
      </c>
      <c r="I28" s="131">
        <v>18</v>
      </c>
      <c r="J28" s="44" t="s">
        <v>35</v>
      </c>
      <c r="K28" s="399">
        <f t="shared" si="1"/>
        <v>38</v>
      </c>
      <c r="L28" s="80" t="s">
        <v>52</v>
      </c>
      <c r="M28" s="400">
        <v>5548</v>
      </c>
      <c r="N28" s="363">
        <f t="shared" si="2"/>
        <v>6267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2</v>
      </c>
      <c r="C29" s="60">
        <f t="shared" si="5"/>
        <v>9974</v>
      </c>
      <c r="D29" s="9">
        <f t="shared" si="6"/>
        <v>22043</v>
      </c>
      <c r="E29" s="75">
        <f t="shared" si="3"/>
        <v>96.56307483783522</v>
      </c>
      <c r="F29" s="75">
        <f t="shared" si="4"/>
        <v>45.24792451118269</v>
      </c>
      <c r="G29" s="98"/>
      <c r="H29" s="140">
        <v>136</v>
      </c>
      <c r="I29" s="131">
        <v>27</v>
      </c>
      <c r="J29" s="44" t="s">
        <v>44</v>
      </c>
      <c r="K29" s="187"/>
      <c r="L29" s="187" t="s">
        <v>92</v>
      </c>
      <c r="M29" s="401">
        <v>175772</v>
      </c>
      <c r="N29" s="378">
        <f>SUM(H44)</f>
        <v>209605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52</v>
      </c>
      <c r="C30" s="60">
        <f t="shared" si="5"/>
        <v>6267</v>
      </c>
      <c r="D30" s="9">
        <f t="shared" si="6"/>
        <v>10161</v>
      </c>
      <c r="E30" s="83">
        <f t="shared" si="3"/>
        <v>112.95962509012256</v>
      </c>
      <c r="F30" s="89">
        <f t="shared" si="4"/>
        <v>61.67700029524653</v>
      </c>
      <c r="G30" s="101"/>
      <c r="H30" s="140">
        <v>104</v>
      </c>
      <c r="I30" s="131">
        <v>20</v>
      </c>
      <c r="J30" s="114" t="s">
        <v>37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209605</v>
      </c>
      <c r="D31" s="93">
        <f>SUM(L14)</f>
        <v>195757</v>
      </c>
      <c r="E31" s="96">
        <f>SUM(N29/M29*100)</f>
        <v>119.24823066244907</v>
      </c>
      <c r="F31" s="89">
        <f t="shared" si="4"/>
        <v>107.07407653366164</v>
      </c>
      <c r="G31" s="97"/>
      <c r="H31" s="140">
        <v>53</v>
      </c>
      <c r="I31" s="131">
        <v>21</v>
      </c>
      <c r="J31" s="168" t="s">
        <v>38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36</v>
      </c>
      <c r="I32" s="131">
        <v>11</v>
      </c>
      <c r="J32" s="168" t="s">
        <v>30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24</v>
      </c>
      <c r="I33" s="131">
        <v>5</v>
      </c>
      <c r="J33" s="168" t="s">
        <v>24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61">
        <v>19</v>
      </c>
      <c r="I34" s="131">
        <v>15</v>
      </c>
      <c r="J34" s="168" t="s">
        <v>33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1">
        <v>9</v>
      </c>
      <c r="I35" s="131">
        <v>37</v>
      </c>
      <c r="J35" s="168" t="s">
        <v>51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2</v>
      </c>
      <c r="I36" s="131">
        <v>23</v>
      </c>
      <c r="J36" s="168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1</v>
      </c>
      <c r="I37" s="131">
        <v>28</v>
      </c>
      <c r="J37" s="168" t="s">
        <v>45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6</v>
      </c>
      <c r="J38" s="168" t="s">
        <v>25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7</v>
      </c>
      <c r="J39" s="168" t="s">
        <v>26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61">
        <v>0</v>
      </c>
      <c r="I40" s="131">
        <v>8</v>
      </c>
      <c r="J40" s="168" t="s">
        <v>27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7">
        <f>SUM(H4:H43)</f>
        <v>209605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7" t="s">
        <v>219</v>
      </c>
      <c r="I48" s="131"/>
      <c r="J48" s="418" t="s">
        <v>178</v>
      </c>
      <c r="K48" s="5"/>
      <c r="L48" s="394" t="s">
        <v>220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231</v>
      </c>
      <c r="I49" s="131"/>
      <c r="J49" s="249" t="s">
        <v>21</v>
      </c>
      <c r="K49" s="5"/>
      <c r="L49" s="149" t="s">
        <v>231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28653</v>
      </c>
      <c r="I50" s="131">
        <v>16</v>
      </c>
      <c r="J50" s="44" t="s">
        <v>3</v>
      </c>
      <c r="K50" s="198">
        <f>SUM(I50)</f>
        <v>16</v>
      </c>
      <c r="L50" s="353">
        <v>37520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5392</v>
      </c>
      <c r="I51" s="131">
        <v>26</v>
      </c>
      <c r="J51" s="44" t="s">
        <v>43</v>
      </c>
      <c r="K51" s="198">
        <f aca="true" t="shared" si="7" ref="K51:K59">SUM(I51)</f>
        <v>26</v>
      </c>
      <c r="L51" s="353">
        <v>3903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2121</v>
      </c>
      <c r="I52" s="131">
        <v>38</v>
      </c>
      <c r="J52" s="44" t="s">
        <v>52</v>
      </c>
      <c r="K52" s="198">
        <f t="shared" si="7"/>
        <v>38</v>
      </c>
      <c r="L52" s="353">
        <v>1179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211</v>
      </c>
      <c r="D53" s="85" t="s">
        <v>160</v>
      </c>
      <c r="E53" s="85" t="s">
        <v>75</v>
      </c>
      <c r="F53" s="85" t="s">
        <v>74</v>
      </c>
      <c r="G53" s="86" t="s">
        <v>76</v>
      </c>
      <c r="H53" s="61">
        <v>2087</v>
      </c>
      <c r="I53" s="131">
        <v>40</v>
      </c>
      <c r="J53" s="44" t="s">
        <v>2</v>
      </c>
      <c r="K53" s="198">
        <f t="shared" si="7"/>
        <v>40</v>
      </c>
      <c r="L53" s="353">
        <v>2208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28653</v>
      </c>
      <c r="D54" s="153">
        <f>SUM(L50)</f>
        <v>37520</v>
      </c>
      <c r="E54" s="75">
        <f aca="true" t="shared" si="8" ref="E54:E63">SUM(N67/M67*100)</f>
        <v>119.0007475703962</v>
      </c>
      <c r="F54" s="75">
        <f aca="true" t="shared" si="9" ref="F54:F61">SUM(C54/D54*100)</f>
        <v>76.36727078891258</v>
      </c>
      <c r="G54" s="88"/>
      <c r="H54" s="61">
        <v>1530</v>
      </c>
      <c r="I54" s="131">
        <v>33</v>
      </c>
      <c r="J54" s="44" t="s">
        <v>0</v>
      </c>
      <c r="K54" s="198">
        <f t="shared" si="7"/>
        <v>33</v>
      </c>
      <c r="L54" s="353">
        <v>549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5392</v>
      </c>
      <c r="D55" s="153">
        <f aca="true" t="shared" si="11" ref="D55:D63">SUM(L51)</f>
        <v>3903</v>
      </c>
      <c r="E55" s="75">
        <f t="shared" si="8"/>
        <v>131.67277167277166</v>
      </c>
      <c r="F55" s="75">
        <f t="shared" si="9"/>
        <v>138.15014091724314</v>
      </c>
      <c r="G55" s="88"/>
      <c r="H55" s="61">
        <v>1205</v>
      </c>
      <c r="I55" s="131">
        <v>36</v>
      </c>
      <c r="J55" s="44" t="s">
        <v>5</v>
      </c>
      <c r="K55" s="198">
        <f t="shared" si="7"/>
        <v>36</v>
      </c>
      <c r="L55" s="353">
        <v>1178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52</v>
      </c>
      <c r="C56" s="60">
        <f t="shared" si="10"/>
        <v>2121</v>
      </c>
      <c r="D56" s="153">
        <f t="shared" si="11"/>
        <v>1179</v>
      </c>
      <c r="E56" s="75">
        <f t="shared" si="8"/>
        <v>188.70106761565836</v>
      </c>
      <c r="F56" s="75">
        <f t="shared" si="9"/>
        <v>179.89821882951654</v>
      </c>
      <c r="G56" s="88"/>
      <c r="H56" s="140">
        <v>1055</v>
      </c>
      <c r="I56" s="131">
        <v>25</v>
      </c>
      <c r="J56" s="44" t="s">
        <v>42</v>
      </c>
      <c r="K56" s="198">
        <f t="shared" si="7"/>
        <v>25</v>
      </c>
      <c r="L56" s="353">
        <v>1412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2</v>
      </c>
      <c r="C57" s="60">
        <f t="shared" si="10"/>
        <v>2087</v>
      </c>
      <c r="D57" s="153">
        <f t="shared" si="11"/>
        <v>2208</v>
      </c>
      <c r="E57" s="75">
        <f t="shared" si="8"/>
        <v>123.27229769639693</v>
      </c>
      <c r="F57" s="75">
        <f t="shared" si="9"/>
        <v>94.51992753623189</v>
      </c>
      <c r="G57" s="88"/>
      <c r="H57" s="61">
        <v>1016</v>
      </c>
      <c r="I57" s="131">
        <v>34</v>
      </c>
      <c r="J57" s="44" t="s">
        <v>1</v>
      </c>
      <c r="K57" s="198">
        <f t="shared" si="7"/>
        <v>34</v>
      </c>
      <c r="L57" s="353">
        <v>880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0</v>
      </c>
      <c r="C58" s="60">
        <f t="shared" si="10"/>
        <v>1530</v>
      </c>
      <c r="D58" s="153">
        <f t="shared" si="11"/>
        <v>549</v>
      </c>
      <c r="E58" s="75">
        <f t="shared" si="8"/>
        <v>63.11881188118812</v>
      </c>
      <c r="F58" s="75">
        <f t="shared" si="9"/>
        <v>278.6885245901639</v>
      </c>
      <c r="G58" s="98"/>
      <c r="H58" s="61">
        <v>606</v>
      </c>
      <c r="I58" s="131">
        <v>24</v>
      </c>
      <c r="J58" s="44" t="s">
        <v>41</v>
      </c>
      <c r="K58" s="198">
        <f t="shared" si="7"/>
        <v>24</v>
      </c>
      <c r="L58" s="353">
        <v>321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5</v>
      </c>
      <c r="C59" s="60">
        <f t="shared" si="10"/>
        <v>1205</v>
      </c>
      <c r="D59" s="153">
        <f t="shared" si="11"/>
        <v>1178</v>
      </c>
      <c r="E59" s="75">
        <f t="shared" si="8"/>
        <v>118.7192118226601</v>
      </c>
      <c r="F59" s="75">
        <f t="shared" si="9"/>
        <v>102.29202037351443</v>
      </c>
      <c r="G59" s="88"/>
      <c r="H59" s="346">
        <v>451</v>
      </c>
      <c r="I59" s="230">
        <v>1</v>
      </c>
      <c r="J59" s="80" t="s">
        <v>4</v>
      </c>
      <c r="K59" s="379">
        <f t="shared" si="7"/>
        <v>1</v>
      </c>
      <c r="L59" s="354">
        <v>180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42</v>
      </c>
      <c r="C60" s="60">
        <f t="shared" si="10"/>
        <v>1055</v>
      </c>
      <c r="D60" s="153">
        <f t="shared" si="11"/>
        <v>1412</v>
      </c>
      <c r="E60" s="75">
        <f t="shared" si="8"/>
        <v>90.17094017094017</v>
      </c>
      <c r="F60" s="75">
        <f t="shared" si="9"/>
        <v>74.71671388101983</v>
      </c>
      <c r="G60" s="88"/>
      <c r="H60" s="61">
        <v>446</v>
      </c>
      <c r="I60" s="200">
        <v>19</v>
      </c>
      <c r="J60" s="79" t="s">
        <v>36</v>
      </c>
      <c r="K60" s="380" t="s">
        <v>9</v>
      </c>
      <c r="L60" s="381">
        <v>50862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1</v>
      </c>
      <c r="C61" s="60">
        <f t="shared" si="10"/>
        <v>1016</v>
      </c>
      <c r="D61" s="153">
        <f t="shared" si="11"/>
        <v>880</v>
      </c>
      <c r="E61" s="75">
        <f t="shared" si="8"/>
        <v>114.93212669683257</v>
      </c>
      <c r="F61" s="75">
        <f t="shared" si="9"/>
        <v>115.45454545454545</v>
      </c>
      <c r="G61" s="99"/>
      <c r="H61" s="61">
        <v>239</v>
      </c>
      <c r="I61" s="131">
        <v>31</v>
      </c>
      <c r="J61" s="44" t="s">
        <v>48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41</v>
      </c>
      <c r="C62" s="60">
        <f t="shared" si="10"/>
        <v>606</v>
      </c>
      <c r="D62" s="153">
        <f t="shared" si="11"/>
        <v>321</v>
      </c>
      <c r="E62" s="75">
        <f t="shared" si="8"/>
        <v>241.4342629482072</v>
      </c>
      <c r="F62" s="75">
        <f>SUM(C62/D62*100)</f>
        <v>188.78504672897196</v>
      </c>
      <c r="G62" s="98"/>
      <c r="H62" s="140">
        <v>215</v>
      </c>
      <c r="I62" s="131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</v>
      </c>
      <c r="C63" s="60">
        <f t="shared" si="10"/>
        <v>451</v>
      </c>
      <c r="D63" s="153">
        <f t="shared" si="11"/>
        <v>180</v>
      </c>
      <c r="E63" s="83">
        <f t="shared" si="8"/>
        <v>137.9204892966361</v>
      </c>
      <c r="F63" s="83">
        <f>SUM(C63/D63*100)</f>
        <v>250.55555555555554</v>
      </c>
      <c r="G63" s="101"/>
      <c r="H63" s="61">
        <v>157</v>
      </c>
      <c r="I63" s="131">
        <v>15</v>
      </c>
      <c r="J63" s="44" t="s">
        <v>33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45624</v>
      </c>
      <c r="D64" s="93">
        <f>SUM(L60)</f>
        <v>50862</v>
      </c>
      <c r="E64" s="96">
        <f>SUM(N77/M77*100)</f>
        <v>119.2909062385609</v>
      </c>
      <c r="F64" s="96">
        <f>SUM(C64/D64*100)</f>
        <v>89.7015453580276</v>
      </c>
      <c r="G64" s="97"/>
      <c r="H64" s="62">
        <v>126</v>
      </c>
      <c r="I64" s="131">
        <v>12</v>
      </c>
      <c r="J64" s="44" t="s">
        <v>31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118</v>
      </c>
      <c r="I65" s="131">
        <v>4</v>
      </c>
      <c r="J65" s="44" t="s">
        <v>23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116</v>
      </c>
      <c r="I66" s="131">
        <v>17</v>
      </c>
      <c r="J66" s="44" t="s">
        <v>34</v>
      </c>
      <c r="K66" s="1"/>
      <c r="L66" s="419" t="s">
        <v>178</v>
      </c>
      <c r="M66" s="174" t="s">
        <v>104</v>
      </c>
      <c r="N66" s="59" t="s">
        <v>114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0">
        <v>45</v>
      </c>
      <c r="I67" s="131">
        <v>9</v>
      </c>
      <c r="J67" s="44" t="s">
        <v>28</v>
      </c>
      <c r="K67" s="5">
        <f>SUM(I50)</f>
        <v>16</v>
      </c>
      <c r="L67" s="44" t="s">
        <v>3</v>
      </c>
      <c r="M67" s="375">
        <v>24078</v>
      </c>
      <c r="N67" s="141">
        <f>SUM(H50)</f>
        <v>28653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140">
        <v>45</v>
      </c>
      <c r="I68" s="131">
        <v>13</v>
      </c>
      <c r="J68" s="44" t="s">
        <v>7</v>
      </c>
      <c r="K68" s="5">
        <f aca="true" t="shared" si="12" ref="K68:K76">SUM(I51)</f>
        <v>26</v>
      </c>
      <c r="L68" s="44" t="s">
        <v>43</v>
      </c>
      <c r="M68" s="376">
        <v>4095</v>
      </c>
      <c r="N68" s="141">
        <f aca="true" t="shared" si="13" ref="N68:N76">SUM(H51)</f>
        <v>5392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140">
        <v>1</v>
      </c>
      <c r="I69" s="131">
        <v>23</v>
      </c>
      <c r="J69" s="44" t="s">
        <v>40</v>
      </c>
      <c r="K69" s="5">
        <f t="shared" si="12"/>
        <v>38</v>
      </c>
      <c r="L69" s="44" t="s">
        <v>52</v>
      </c>
      <c r="M69" s="376">
        <v>1124</v>
      </c>
      <c r="N69" s="141">
        <f t="shared" si="13"/>
        <v>2121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2</v>
      </c>
      <c r="J70" s="44" t="s">
        <v>6</v>
      </c>
      <c r="K70" s="5">
        <f t="shared" si="12"/>
        <v>40</v>
      </c>
      <c r="L70" s="44" t="s">
        <v>2</v>
      </c>
      <c r="M70" s="376">
        <v>1693</v>
      </c>
      <c r="N70" s="141">
        <f t="shared" si="13"/>
        <v>2087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3</v>
      </c>
      <c r="J71" s="44" t="s">
        <v>22</v>
      </c>
      <c r="K71" s="5">
        <f t="shared" si="12"/>
        <v>33</v>
      </c>
      <c r="L71" s="44" t="s">
        <v>0</v>
      </c>
      <c r="M71" s="376">
        <v>2424</v>
      </c>
      <c r="N71" s="141">
        <f t="shared" si="13"/>
        <v>1530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5</v>
      </c>
      <c r="J72" s="44" t="s">
        <v>24</v>
      </c>
      <c r="K72" s="5">
        <f t="shared" si="12"/>
        <v>36</v>
      </c>
      <c r="L72" s="44" t="s">
        <v>5</v>
      </c>
      <c r="M72" s="376">
        <v>1015</v>
      </c>
      <c r="N72" s="141">
        <f t="shared" si="13"/>
        <v>1205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6</v>
      </c>
      <c r="J73" s="44" t="s">
        <v>25</v>
      </c>
      <c r="K73" s="5">
        <f t="shared" si="12"/>
        <v>25</v>
      </c>
      <c r="L73" s="44" t="s">
        <v>42</v>
      </c>
      <c r="M73" s="376">
        <v>1170</v>
      </c>
      <c r="N73" s="141">
        <f t="shared" si="13"/>
        <v>1055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7</v>
      </c>
      <c r="J74" s="44" t="s">
        <v>26</v>
      </c>
      <c r="K74" s="5">
        <f t="shared" si="12"/>
        <v>34</v>
      </c>
      <c r="L74" s="44" t="s">
        <v>1</v>
      </c>
      <c r="M74" s="376">
        <v>884</v>
      </c>
      <c r="N74" s="141">
        <f t="shared" si="13"/>
        <v>1016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40">
        <v>0</v>
      </c>
      <c r="I75" s="131">
        <v>8</v>
      </c>
      <c r="J75" s="44" t="s">
        <v>27</v>
      </c>
      <c r="K75" s="5">
        <f t="shared" si="12"/>
        <v>24</v>
      </c>
      <c r="L75" s="44" t="s">
        <v>41</v>
      </c>
      <c r="M75" s="376">
        <v>251</v>
      </c>
      <c r="N75" s="141">
        <f t="shared" si="13"/>
        <v>606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10</v>
      </c>
      <c r="J76" s="44" t="s">
        <v>29</v>
      </c>
      <c r="K76" s="18">
        <f t="shared" si="12"/>
        <v>1</v>
      </c>
      <c r="L76" s="80" t="s">
        <v>4</v>
      </c>
      <c r="M76" s="377">
        <v>327</v>
      </c>
      <c r="N76" s="363">
        <f t="shared" si="13"/>
        <v>451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11</v>
      </c>
      <c r="J77" s="44" t="s">
        <v>30</v>
      </c>
      <c r="K77" s="5"/>
      <c r="L77" s="187" t="s">
        <v>92</v>
      </c>
      <c r="M77" s="382">
        <v>38246</v>
      </c>
      <c r="N77" s="378">
        <f>SUM(H90)</f>
        <v>45624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40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21</v>
      </c>
      <c r="J80" s="44" t="s">
        <v>108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0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40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5">
        <f>SUM(H50:H89)</f>
        <v>45624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7" t="s">
        <v>233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2" t="s">
        <v>221</v>
      </c>
      <c r="I2" s="5"/>
      <c r="J2" s="407" t="s">
        <v>233</v>
      </c>
      <c r="K2" s="129"/>
      <c r="L2" s="394" t="s">
        <v>222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231</v>
      </c>
      <c r="I3" s="5"/>
      <c r="J3" s="249" t="s">
        <v>21</v>
      </c>
      <c r="K3" s="129"/>
      <c r="L3" s="149" t="s">
        <v>231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56530</v>
      </c>
      <c r="I4" s="131">
        <v>33</v>
      </c>
      <c r="J4" s="337" t="s">
        <v>0</v>
      </c>
      <c r="K4" s="199">
        <f>SUM(I4)</f>
        <v>33</v>
      </c>
      <c r="L4" s="353">
        <v>49063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17678</v>
      </c>
      <c r="I5" s="131">
        <v>34</v>
      </c>
      <c r="J5" s="337" t="s">
        <v>1</v>
      </c>
      <c r="K5" s="199">
        <f aca="true" t="shared" si="0" ref="K5:K13">SUM(I5)</f>
        <v>34</v>
      </c>
      <c r="L5" s="383">
        <v>17320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17122</v>
      </c>
      <c r="I6" s="131">
        <v>40</v>
      </c>
      <c r="J6" s="337" t="s">
        <v>2</v>
      </c>
      <c r="K6" s="199">
        <f t="shared" si="0"/>
        <v>40</v>
      </c>
      <c r="L6" s="383">
        <v>9706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8876</v>
      </c>
      <c r="I7" s="131">
        <v>13</v>
      </c>
      <c r="J7" s="337" t="s">
        <v>7</v>
      </c>
      <c r="K7" s="199">
        <f t="shared" si="0"/>
        <v>13</v>
      </c>
      <c r="L7" s="383">
        <v>6016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6445</v>
      </c>
      <c r="I8" s="131">
        <v>24</v>
      </c>
      <c r="J8" s="337" t="s">
        <v>41</v>
      </c>
      <c r="K8" s="199">
        <f t="shared" si="0"/>
        <v>24</v>
      </c>
      <c r="L8" s="383">
        <v>6956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6372</v>
      </c>
      <c r="I9" s="131">
        <v>25</v>
      </c>
      <c r="J9" s="337" t="s">
        <v>42</v>
      </c>
      <c r="K9" s="199">
        <f t="shared" si="0"/>
        <v>25</v>
      </c>
      <c r="L9" s="383">
        <v>5160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3124</v>
      </c>
      <c r="I10" s="131">
        <v>14</v>
      </c>
      <c r="J10" s="337" t="s">
        <v>32</v>
      </c>
      <c r="K10" s="199">
        <f t="shared" si="0"/>
        <v>14</v>
      </c>
      <c r="L10" s="383">
        <v>2422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1969</v>
      </c>
      <c r="I11" s="131">
        <v>26</v>
      </c>
      <c r="J11" s="337" t="s">
        <v>43</v>
      </c>
      <c r="K11" s="199">
        <f t="shared" si="0"/>
        <v>26</v>
      </c>
      <c r="L11" s="383">
        <v>2169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1866</v>
      </c>
      <c r="I12" s="131">
        <v>12</v>
      </c>
      <c r="J12" s="337" t="s">
        <v>31</v>
      </c>
      <c r="K12" s="199">
        <f t="shared" si="0"/>
        <v>12</v>
      </c>
      <c r="L12" s="383">
        <v>2162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4">
        <v>1586</v>
      </c>
      <c r="I13" s="230">
        <v>20</v>
      </c>
      <c r="J13" s="342" t="s">
        <v>37</v>
      </c>
      <c r="K13" s="403">
        <f t="shared" si="0"/>
        <v>20</v>
      </c>
      <c r="L13" s="354">
        <v>307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1361</v>
      </c>
      <c r="I14" s="200">
        <v>9</v>
      </c>
      <c r="J14" s="426" t="s">
        <v>28</v>
      </c>
      <c r="K14" s="129" t="s">
        <v>9</v>
      </c>
      <c r="L14" s="406">
        <v>110167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1326</v>
      </c>
      <c r="I15" s="131">
        <v>22</v>
      </c>
      <c r="J15" s="337" t="s">
        <v>39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1026</v>
      </c>
      <c r="I16" s="131">
        <v>31</v>
      </c>
      <c r="J16" s="337" t="s">
        <v>48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1000</v>
      </c>
      <c r="I17" s="131">
        <v>17</v>
      </c>
      <c r="J17" s="337" t="s">
        <v>34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1">
        <v>819</v>
      </c>
      <c r="I18" s="131">
        <v>21</v>
      </c>
      <c r="J18" s="337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579</v>
      </c>
      <c r="I19" s="131">
        <v>36</v>
      </c>
      <c r="J19" s="337" t="s">
        <v>5</v>
      </c>
      <c r="K19" s="1"/>
      <c r="L19" s="74" t="s">
        <v>105</v>
      </c>
      <c r="M19" s="146" t="s">
        <v>93</v>
      </c>
      <c r="N19" s="59" t="s">
        <v>114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414</v>
      </c>
      <c r="I20" s="131">
        <v>6</v>
      </c>
      <c r="J20" s="337" t="s">
        <v>25</v>
      </c>
      <c r="K20" s="199">
        <f>SUM(I4)</f>
        <v>33</v>
      </c>
      <c r="L20" s="337" t="s">
        <v>0</v>
      </c>
      <c r="M20" s="348">
        <v>61687</v>
      </c>
      <c r="N20" s="141">
        <f>SUM(H4)</f>
        <v>56530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211</v>
      </c>
      <c r="D21" s="85" t="s">
        <v>160</v>
      </c>
      <c r="E21" s="85" t="s">
        <v>75</v>
      </c>
      <c r="F21" s="85" t="s">
        <v>74</v>
      </c>
      <c r="G21" s="86" t="s">
        <v>76</v>
      </c>
      <c r="H21" s="140">
        <v>226</v>
      </c>
      <c r="I21" s="131">
        <v>30</v>
      </c>
      <c r="J21" s="337" t="s">
        <v>47</v>
      </c>
      <c r="K21" s="199">
        <f aca="true" t="shared" si="1" ref="K21:K29">SUM(I5)</f>
        <v>34</v>
      </c>
      <c r="L21" s="337" t="s">
        <v>1</v>
      </c>
      <c r="M21" s="349">
        <v>16141</v>
      </c>
      <c r="N21" s="141">
        <f aca="true" t="shared" si="2" ref="N21:N29">SUM(H5)</f>
        <v>17678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7" t="s">
        <v>0</v>
      </c>
      <c r="C22" s="60">
        <f>SUM(H4)</f>
        <v>56530</v>
      </c>
      <c r="D22" s="153">
        <f>SUM(L4)</f>
        <v>49063</v>
      </c>
      <c r="E22" s="81">
        <f aca="true" t="shared" si="3" ref="E22:E31">SUM(N20/M20*100)</f>
        <v>91.64005382009175</v>
      </c>
      <c r="F22" s="75">
        <f aca="true" t="shared" si="4" ref="F22:F32">SUM(C22/D22*100)</f>
        <v>115.21920795711635</v>
      </c>
      <c r="G22" s="88"/>
      <c r="H22" s="140">
        <v>225</v>
      </c>
      <c r="I22" s="131">
        <v>32</v>
      </c>
      <c r="J22" s="337" t="s">
        <v>49</v>
      </c>
      <c r="K22" s="199">
        <f t="shared" si="1"/>
        <v>40</v>
      </c>
      <c r="L22" s="337" t="s">
        <v>2</v>
      </c>
      <c r="M22" s="349">
        <v>16589</v>
      </c>
      <c r="N22" s="141">
        <f t="shared" si="2"/>
        <v>17122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7" t="s">
        <v>1</v>
      </c>
      <c r="C23" s="60">
        <f aca="true" t="shared" si="5" ref="C23:C31">SUM(H5)</f>
        <v>17678</v>
      </c>
      <c r="D23" s="153">
        <f aca="true" t="shared" si="6" ref="D23:D31">SUM(L5)</f>
        <v>17320</v>
      </c>
      <c r="E23" s="81">
        <f t="shared" si="3"/>
        <v>109.52233442785453</v>
      </c>
      <c r="F23" s="75">
        <f t="shared" si="4"/>
        <v>102.06697459584295</v>
      </c>
      <c r="G23" s="88"/>
      <c r="H23" s="140">
        <v>199</v>
      </c>
      <c r="I23" s="131">
        <v>29</v>
      </c>
      <c r="J23" s="337" t="s">
        <v>204</v>
      </c>
      <c r="K23" s="199">
        <f t="shared" si="1"/>
        <v>13</v>
      </c>
      <c r="L23" s="337" t="s">
        <v>7</v>
      </c>
      <c r="M23" s="349">
        <v>8575</v>
      </c>
      <c r="N23" s="141">
        <f t="shared" si="2"/>
        <v>8876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7" t="s">
        <v>2</v>
      </c>
      <c r="C24" s="60">
        <f t="shared" si="5"/>
        <v>17122</v>
      </c>
      <c r="D24" s="153">
        <f t="shared" si="6"/>
        <v>9706</v>
      </c>
      <c r="E24" s="81">
        <f t="shared" si="3"/>
        <v>103.21297245162458</v>
      </c>
      <c r="F24" s="75">
        <f t="shared" si="4"/>
        <v>176.4063465897383</v>
      </c>
      <c r="G24" s="88"/>
      <c r="H24" s="140">
        <v>193</v>
      </c>
      <c r="I24" s="131">
        <v>1</v>
      </c>
      <c r="J24" s="337" t="s">
        <v>4</v>
      </c>
      <c r="K24" s="199">
        <f t="shared" si="1"/>
        <v>24</v>
      </c>
      <c r="L24" s="337" t="s">
        <v>41</v>
      </c>
      <c r="M24" s="349">
        <v>6026</v>
      </c>
      <c r="N24" s="141">
        <f t="shared" si="2"/>
        <v>6445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7" t="s">
        <v>7</v>
      </c>
      <c r="C25" s="60">
        <f t="shared" si="5"/>
        <v>8876</v>
      </c>
      <c r="D25" s="153">
        <f t="shared" si="6"/>
        <v>6016</v>
      </c>
      <c r="E25" s="81">
        <f t="shared" si="3"/>
        <v>103.51020408163265</v>
      </c>
      <c r="F25" s="75">
        <f t="shared" si="4"/>
        <v>147.53989361702128</v>
      </c>
      <c r="G25" s="88"/>
      <c r="H25" s="140">
        <v>136</v>
      </c>
      <c r="I25" s="131">
        <v>38</v>
      </c>
      <c r="J25" s="337" t="s">
        <v>52</v>
      </c>
      <c r="K25" s="199">
        <f t="shared" si="1"/>
        <v>25</v>
      </c>
      <c r="L25" s="337" t="s">
        <v>42</v>
      </c>
      <c r="M25" s="349">
        <v>5777</v>
      </c>
      <c r="N25" s="141">
        <f t="shared" si="2"/>
        <v>6372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7" t="s">
        <v>41</v>
      </c>
      <c r="C26" s="60">
        <f t="shared" si="5"/>
        <v>6445</v>
      </c>
      <c r="D26" s="153">
        <f t="shared" si="6"/>
        <v>6956</v>
      </c>
      <c r="E26" s="81">
        <f t="shared" si="3"/>
        <v>106.95320278791903</v>
      </c>
      <c r="F26" s="75">
        <f t="shared" si="4"/>
        <v>92.65382403680276</v>
      </c>
      <c r="G26" s="98"/>
      <c r="H26" s="140">
        <v>125</v>
      </c>
      <c r="I26" s="131">
        <v>39</v>
      </c>
      <c r="J26" s="337" t="s">
        <v>53</v>
      </c>
      <c r="K26" s="199">
        <f t="shared" si="1"/>
        <v>14</v>
      </c>
      <c r="L26" s="337" t="s">
        <v>32</v>
      </c>
      <c r="M26" s="349">
        <v>2514</v>
      </c>
      <c r="N26" s="141">
        <f t="shared" si="2"/>
        <v>3124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7" t="s">
        <v>42</v>
      </c>
      <c r="C27" s="60">
        <f t="shared" si="5"/>
        <v>6372</v>
      </c>
      <c r="D27" s="153">
        <f t="shared" si="6"/>
        <v>5160</v>
      </c>
      <c r="E27" s="81">
        <f t="shared" si="3"/>
        <v>110.29946338930242</v>
      </c>
      <c r="F27" s="75">
        <f t="shared" si="4"/>
        <v>123.48837209302326</v>
      </c>
      <c r="G27" s="102"/>
      <c r="H27" s="140">
        <v>116</v>
      </c>
      <c r="I27" s="131">
        <v>18</v>
      </c>
      <c r="J27" s="337" t="s">
        <v>35</v>
      </c>
      <c r="K27" s="199">
        <f t="shared" si="1"/>
        <v>26</v>
      </c>
      <c r="L27" s="337" t="s">
        <v>43</v>
      </c>
      <c r="M27" s="349">
        <v>2223</v>
      </c>
      <c r="N27" s="141">
        <f t="shared" si="2"/>
        <v>1969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7" t="s">
        <v>32</v>
      </c>
      <c r="C28" s="60">
        <f t="shared" si="5"/>
        <v>3124</v>
      </c>
      <c r="D28" s="153">
        <f t="shared" si="6"/>
        <v>2422</v>
      </c>
      <c r="E28" s="81">
        <f t="shared" si="3"/>
        <v>124.26412092283215</v>
      </c>
      <c r="F28" s="75">
        <f t="shared" si="4"/>
        <v>128.98431048720067</v>
      </c>
      <c r="G28" s="88"/>
      <c r="H28" s="140">
        <v>73</v>
      </c>
      <c r="I28" s="131">
        <v>11</v>
      </c>
      <c r="J28" s="337" t="s">
        <v>30</v>
      </c>
      <c r="K28" s="199">
        <f t="shared" si="1"/>
        <v>12</v>
      </c>
      <c r="L28" s="337" t="s">
        <v>31</v>
      </c>
      <c r="M28" s="349">
        <v>2169</v>
      </c>
      <c r="N28" s="141">
        <f t="shared" si="2"/>
        <v>1866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7" t="s">
        <v>43</v>
      </c>
      <c r="C29" s="60">
        <f t="shared" si="5"/>
        <v>1969</v>
      </c>
      <c r="D29" s="153">
        <f t="shared" si="6"/>
        <v>2169</v>
      </c>
      <c r="E29" s="81">
        <f t="shared" si="3"/>
        <v>88.5739991003149</v>
      </c>
      <c r="F29" s="75">
        <f t="shared" si="4"/>
        <v>90.77916090364224</v>
      </c>
      <c r="G29" s="99"/>
      <c r="H29" s="140">
        <v>70</v>
      </c>
      <c r="I29" s="131">
        <v>28</v>
      </c>
      <c r="J29" s="337" t="s">
        <v>45</v>
      </c>
      <c r="K29" s="403">
        <f t="shared" si="1"/>
        <v>20</v>
      </c>
      <c r="L29" s="342" t="s">
        <v>37</v>
      </c>
      <c r="M29" s="404">
        <v>2944</v>
      </c>
      <c r="N29" s="363">
        <f t="shared" si="2"/>
        <v>1586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87">
        <v>9</v>
      </c>
      <c r="B30" s="337" t="s">
        <v>31</v>
      </c>
      <c r="C30" s="60">
        <f t="shared" si="5"/>
        <v>1866</v>
      </c>
      <c r="D30" s="153">
        <f t="shared" si="6"/>
        <v>2162</v>
      </c>
      <c r="E30" s="81">
        <f t="shared" si="3"/>
        <v>86.03042876901799</v>
      </c>
      <c r="F30" s="75">
        <f t="shared" si="4"/>
        <v>86.30897317298798</v>
      </c>
      <c r="G30" s="98"/>
      <c r="H30" s="140">
        <v>60</v>
      </c>
      <c r="I30" s="131">
        <v>15</v>
      </c>
      <c r="J30" s="337" t="s">
        <v>33</v>
      </c>
      <c r="K30" s="187"/>
      <c r="L30" s="187" t="s">
        <v>92</v>
      </c>
      <c r="M30" s="405">
        <v>131721</v>
      </c>
      <c r="N30" s="435">
        <f>SUM(H44)</f>
        <v>129598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2" t="s">
        <v>37</v>
      </c>
      <c r="C31" s="60">
        <f t="shared" si="5"/>
        <v>1586</v>
      </c>
      <c r="D31" s="153">
        <f t="shared" si="6"/>
        <v>307</v>
      </c>
      <c r="E31" s="82">
        <f t="shared" si="3"/>
        <v>53.872282608695656</v>
      </c>
      <c r="F31" s="89">
        <f t="shared" si="4"/>
        <v>516.6123778501628</v>
      </c>
      <c r="G31" s="101"/>
      <c r="H31" s="140">
        <v>55</v>
      </c>
      <c r="I31" s="131">
        <v>2</v>
      </c>
      <c r="J31" s="337" t="s">
        <v>6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129598</v>
      </c>
      <c r="D32" s="93">
        <f>SUM(L14)</f>
        <v>110167</v>
      </c>
      <c r="E32" s="94">
        <f>SUM(N30/M30*100)</f>
        <v>98.3882600344668</v>
      </c>
      <c r="F32" s="89">
        <f t="shared" si="4"/>
        <v>117.63776811567892</v>
      </c>
      <c r="G32" s="97"/>
      <c r="H32" s="141">
        <v>26</v>
      </c>
      <c r="I32" s="131">
        <v>16</v>
      </c>
      <c r="J32" s="337" t="s">
        <v>3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1</v>
      </c>
      <c r="I33" s="131">
        <v>23</v>
      </c>
      <c r="J33" s="337" t="s">
        <v>40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1">
        <v>0</v>
      </c>
      <c r="I34" s="131">
        <v>3</v>
      </c>
      <c r="J34" s="337" t="s">
        <v>22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4</v>
      </c>
      <c r="J35" s="337" t="s">
        <v>23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5</v>
      </c>
      <c r="J36" s="337" t="s">
        <v>24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7</v>
      </c>
      <c r="J37" s="337" t="s">
        <v>26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8</v>
      </c>
      <c r="J38" s="337" t="s">
        <v>27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10</v>
      </c>
      <c r="J39" s="337" t="s">
        <v>29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19</v>
      </c>
      <c r="J40" s="337" t="s">
        <v>36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27</v>
      </c>
      <c r="J41" s="337" t="s">
        <v>44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35</v>
      </c>
      <c r="J42" s="337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37</v>
      </c>
      <c r="J43" s="337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5">
        <f>SUM(H4:H43)</f>
        <v>129598</v>
      </c>
      <c r="I44" s="5"/>
      <c r="J44" s="336" t="s">
        <v>238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9" t="s">
        <v>219</v>
      </c>
      <c r="I48" s="5"/>
      <c r="J48" s="396" t="s">
        <v>236</v>
      </c>
      <c r="K48" s="129"/>
      <c r="L48" s="420" t="s">
        <v>223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231</v>
      </c>
      <c r="I49" s="5"/>
      <c r="J49" s="249" t="s">
        <v>21</v>
      </c>
      <c r="K49" s="154"/>
      <c r="L49" s="148" t="s">
        <v>231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60118</v>
      </c>
      <c r="I50" s="337">
        <v>16</v>
      </c>
      <c r="J50" s="336" t="s">
        <v>3</v>
      </c>
      <c r="K50" s="202">
        <f>SUM(I50)</f>
        <v>16</v>
      </c>
      <c r="L50" s="421">
        <v>35482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37184</v>
      </c>
      <c r="I51" s="337">
        <v>26</v>
      </c>
      <c r="J51" s="336" t="s">
        <v>43</v>
      </c>
      <c r="K51" s="202">
        <f aca="true" t="shared" si="7" ref="K51:K59">SUM(I51)</f>
        <v>26</v>
      </c>
      <c r="L51" s="422">
        <v>30630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15297</v>
      </c>
      <c r="I52" s="337">
        <v>36</v>
      </c>
      <c r="J52" s="336" t="s">
        <v>5</v>
      </c>
      <c r="K52" s="202">
        <f t="shared" si="7"/>
        <v>36</v>
      </c>
      <c r="L52" s="422">
        <v>12244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13392</v>
      </c>
      <c r="I53" s="337">
        <v>33</v>
      </c>
      <c r="J53" s="336" t="s">
        <v>0</v>
      </c>
      <c r="K53" s="202">
        <f t="shared" si="7"/>
        <v>33</v>
      </c>
      <c r="L53" s="422">
        <v>7043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211</v>
      </c>
      <c r="D54" s="85" t="s">
        <v>160</v>
      </c>
      <c r="E54" s="85" t="s">
        <v>75</v>
      </c>
      <c r="F54" s="85" t="s">
        <v>74</v>
      </c>
      <c r="G54" s="86" t="s">
        <v>76</v>
      </c>
      <c r="H54" s="140">
        <v>9223</v>
      </c>
      <c r="I54" s="337">
        <v>24</v>
      </c>
      <c r="J54" s="336" t="s">
        <v>41</v>
      </c>
      <c r="K54" s="202">
        <f t="shared" si="7"/>
        <v>24</v>
      </c>
      <c r="L54" s="422">
        <v>10934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6" t="s">
        <v>3</v>
      </c>
      <c r="C55" s="60">
        <f>SUM(H50)</f>
        <v>60118</v>
      </c>
      <c r="D55" s="9">
        <f>SUM(L50)</f>
        <v>35482</v>
      </c>
      <c r="E55" s="75">
        <f>SUM(N66/M66*100)</f>
        <v>177.40203021718602</v>
      </c>
      <c r="F55" s="75">
        <f aca="true" t="shared" si="8" ref="F55:F65">SUM(C55/D55*100)</f>
        <v>169.4323882531988</v>
      </c>
      <c r="G55" s="88"/>
      <c r="H55" s="140">
        <v>9212</v>
      </c>
      <c r="I55" s="337">
        <v>38</v>
      </c>
      <c r="J55" s="336" t="s">
        <v>52</v>
      </c>
      <c r="K55" s="202">
        <f t="shared" si="7"/>
        <v>38</v>
      </c>
      <c r="L55" s="422">
        <v>17074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6" t="s">
        <v>43</v>
      </c>
      <c r="C56" s="60">
        <f aca="true" t="shared" si="9" ref="C56:C64">SUM(H51)</f>
        <v>37184</v>
      </c>
      <c r="D56" s="9">
        <f aca="true" t="shared" si="10" ref="D56:D64">SUM(L51)</f>
        <v>30630</v>
      </c>
      <c r="E56" s="75">
        <f aca="true" t="shared" si="11" ref="E56:E65">SUM(N67/M67*100)</f>
        <v>111.4828806140193</v>
      </c>
      <c r="F56" s="75">
        <f t="shared" si="8"/>
        <v>121.39732288605943</v>
      </c>
      <c r="G56" s="88"/>
      <c r="H56" s="140">
        <v>8711</v>
      </c>
      <c r="I56" s="337">
        <v>17</v>
      </c>
      <c r="J56" s="336" t="s">
        <v>34</v>
      </c>
      <c r="K56" s="202">
        <f t="shared" si="7"/>
        <v>17</v>
      </c>
      <c r="L56" s="422">
        <v>6374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6" t="s">
        <v>5</v>
      </c>
      <c r="C57" s="60">
        <f t="shared" si="9"/>
        <v>15297</v>
      </c>
      <c r="D57" s="9">
        <f t="shared" si="10"/>
        <v>12244</v>
      </c>
      <c r="E57" s="75">
        <f t="shared" si="11"/>
        <v>99.73919280172133</v>
      </c>
      <c r="F57" s="75">
        <f t="shared" si="8"/>
        <v>124.93466187520418</v>
      </c>
      <c r="G57" s="88"/>
      <c r="H57" s="140">
        <v>8487</v>
      </c>
      <c r="I57" s="337">
        <v>40</v>
      </c>
      <c r="J57" s="336" t="s">
        <v>2</v>
      </c>
      <c r="K57" s="202">
        <f t="shared" si="7"/>
        <v>40</v>
      </c>
      <c r="L57" s="422">
        <v>8305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6" t="s">
        <v>0</v>
      </c>
      <c r="C58" s="60">
        <f t="shared" si="9"/>
        <v>13392</v>
      </c>
      <c r="D58" s="9">
        <f t="shared" si="10"/>
        <v>7043</v>
      </c>
      <c r="E58" s="75">
        <f t="shared" si="11"/>
        <v>88.87709052296256</v>
      </c>
      <c r="F58" s="75">
        <f t="shared" si="8"/>
        <v>190.1462444980832</v>
      </c>
      <c r="G58" s="88"/>
      <c r="H58" s="239">
        <v>6026</v>
      </c>
      <c r="I58" s="340">
        <v>1</v>
      </c>
      <c r="J58" s="340" t="s">
        <v>4</v>
      </c>
      <c r="K58" s="202">
        <f t="shared" si="7"/>
        <v>1</v>
      </c>
      <c r="L58" s="422">
        <v>3317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6" t="s">
        <v>41</v>
      </c>
      <c r="C59" s="60">
        <f t="shared" si="9"/>
        <v>9223</v>
      </c>
      <c r="D59" s="9">
        <f t="shared" si="10"/>
        <v>10934</v>
      </c>
      <c r="E59" s="75">
        <f t="shared" si="11"/>
        <v>111.84816880911956</v>
      </c>
      <c r="F59" s="75">
        <f t="shared" si="8"/>
        <v>84.35156392902871</v>
      </c>
      <c r="G59" s="98"/>
      <c r="H59" s="231">
        <v>4694</v>
      </c>
      <c r="I59" s="342">
        <v>37</v>
      </c>
      <c r="J59" s="341" t="s">
        <v>51</v>
      </c>
      <c r="K59" s="202">
        <f t="shared" si="7"/>
        <v>37</v>
      </c>
      <c r="L59" s="423">
        <v>4160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6" t="s">
        <v>52</v>
      </c>
      <c r="C60" s="60">
        <f t="shared" si="9"/>
        <v>9212</v>
      </c>
      <c r="D60" s="9">
        <f t="shared" si="10"/>
        <v>17074</v>
      </c>
      <c r="E60" s="75">
        <f t="shared" si="11"/>
        <v>128.1045751633987</v>
      </c>
      <c r="F60" s="75">
        <f t="shared" si="8"/>
        <v>53.95337940728593</v>
      </c>
      <c r="G60" s="88"/>
      <c r="H60" s="140">
        <v>4454</v>
      </c>
      <c r="I60" s="426">
        <v>30</v>
      </c>
      <c r="J60" s="387" t="s">
        <v>228</v>
      </c>
      <c r="K60" s="129" t="s">
        <v>9</v>
      </c>
      <c r="L60" s="424">
        <v>154556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6" t="s">
        <v>34</v>
      </c>
      <c r="C61" s="60">
        <f t="shared" si="9"/>
        <v>8711</v>
      </c>
      <c r="D61" s="9">
        <f t="shared" si="10"/>
        <v>6374</v>
      </c>
      <c r="E61" s="75">
        <f t="shared" si="11"/>
        <v>110.37759756715661</v>
      </c>
      <c r="F61" s="75">
        <f t="shared" si="8"/>
        <v>136.66457483526827</v>
      </c>
      <c r="G61" s="88"/>
      <c r="H61" s="140">
        <v>3206</v>
      </c>
      <c r="I61" s="337">
        <v>35</v>
      </c>
      <c r="J61" s="336" t="s">
        <v>50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6" t="s">
        <v>2</v>
      </c>
      <c r="C62" s="60">
        <f t="shared" si="9"/>
        <v>8487</v>
      </c>
      <c r="D62" s="9">
        <f t="shared" si="10"/>
        <v>8305</v>
      </c>
      <c r="E62" s="75">
        <f t="shared" si="11"/>
        <v>96.4322236109533</v>
      </c>
      <c r="F62" s="75">
        <f t="shared" si="8"/>
        <v>102.19145093317279</v>
      </c>
      <c r="G62" s="99"/>
      <c r="H62" s="140">
        <v>2426</v>
      </c>
      <c r="I62" s="337">
        <v>29</v>
      </c>
      <c r="J62" s="336" t="s">
        <v>204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40" t="s">
        <v>4</v>
      </c>
      <c r="C63" s="60">
        <f t="shared" si="9"/>
        <v>6026</v>
      </c>
      <c r="D63" s="9">
        <f t="shared" si="10"/>
        <v>3317</v>
      </c>
      <c r="E63" s="75">
        <f t="shared" si="11"/>
        <v>125.62017927871587</v>
      </c>
      <c r="F63" s="75">
        <f t="shared" si="8"/>
        <v>181.67018390111548</v>
      </c>
      <c r="G63" s="98"/>
      <c r="H63" s="140">
        <v>2386</v>
      </c>
      <c r="I63" s="336">
        <v>15</v>
      </c>
      <c r="J63" s="336" t="s">
        <v>33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41" t="s">
        <v>51</v>
      </c>
      <c r="C64" s="60">
        <f t="shared" si="9"/>
        <v>4694</v>
      </c>
      <c r="D64" s="9">
        <f t="shared" si="10"/>
        <v>4160</v>
      </c>
      <c r="E64" s="83">
        <f t="shared" si="11"/>
        <v>100.49239991436522</v>
      </c>
      <c r="F64" s="83">
        <f t="shared" si="8"/>
        <v>112.83653846153847</v>
      </c>
      <c r="G64" s="101"/>
      <c r="H64" s="201">
        <v>1944</v>
      </c>
      <c r="I64" s="336">
        <v>25</v>
      </c>
      <c r="J64" s="336" t="s">
        <v>42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193013</v>
      </c>
      <c r="D65" s="93">
        <f>SUM(L60)</f>
        <v>154556</v>
      </c>
      <c r="E65" s="96">
        <f t="shared" si="11"/>
        <v>122.49582717193321</v>
      </c>
      <c r="F65" s="96">
        <f t="shared" si="8"/>
        <v>124.88224332927871</v>
      </c>
      <c r="G65" s="97"/>
      <c r="H65" s="141">
        <v>1884</v>
      </c>
      <c r="I65" s="337">
        <v>34</v>
      </c>
      <c r="J65" s="336" t="s">
        <v>1</v>
      </c>
      <c r="K65" s="1"/>
      <c r="L65" s="425" t="s">
        <v>236</v>
      </c>
      <c r="M65" s="244" t="s">
        <v>124</v>
      </c>
      <c r="N65" t="s">
        <v>114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1296</v>
      </c>
      <c r="I66" s="337">
        <v>14</v>
      </c>
      <c r="J66" s="336" t="s">
        <v>32</v>
      </c>
      <c r="K66" s="193">
        <f>SUM(I50)</f>
        <v>16</v>
      </c>
      <c r="L66" s="336" t="s">
        <v>3</v>
      </c>
      <c r="M66" s="357">
        <v>33888</v>
      </c>
      <c r="N66" s="141">
        <f>SUM(H50)</f>
        <v>60118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1195</v>
      </c>
      <c r="I67" s="336">
        <v>9</v>
      </c>
      <c r="J67" s="336" t="s">
        <v>28</v>
      </c>
      <c r="K67" s="193">
        <f aca="true" t="shared" si="12" ref="K67:K75">SUM(I51)</f>
        <v>26</v>
      </c>
      <c r="L67" s="336" t="s">
        <v>43</v>
      </c>
      <c r="M67" s="358">
        <v>33354</v>
      </c>
      <c r="N67" s="141">
        <f aca="true" t="shared" si="13" ref="N67:N75">SUM(H51)</f>
        <v>37184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671</v>
      </c>
      <c r="I68" s="336">
        <v>28</v>
      </c>
      <c r="J68" s="336" t="s">
        <v>45</v>
      </c>
      <c r="K68" s="193">
        <f t="shared" si="12"/>
        <v>36</v>
      </c>
      <c r="L68" s="336" t="s">
        <v>5</v>
      </c>
      <c r="M68" s="358">
        <v>15337</v>
      </c>
      <c r="N68" s="141">
        <f t="shared" si="13"/>
        <v>15297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414</v>
      </c>
      <c r="I69" s="336">
        <v>13</v>
      </c>
      <c r="J69" s="336" t="s">
        <v>7</v>
      </c>
      <c r="K69" s="193">
        <f t="shared" si="12"/>
        <v>33</v>
      </c>
      <c r="L69" s="336" t="s">
        <v>0</v>
      </c>
      <c r="M69" s="358">
        <v>15068</v>
      </c>
      <c r="N69" s="141">
        <f t="shared" si="13"/>
        <v>13392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285</v>
      </c>
      <c r="I70" s="336">
        <v>27</v>
      </c>
      <c r="J70" s="336" t="s">
        <v>44</v>
      </c>
      <c r="K70" s="193">
        <f t="shared" si="12"/>
        <v>24</v>
      </c>
      <c r="L70" s="336" t="s">
        <v>41</v>
      </c>
      <c r="M70" s="358">
        <v>8246</v>
      </c>
      <c r="N70" s="141">
        <f t="shared" si="13"/>
        <v>9223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262</v>
      </c>
      <c r="I71" s="336">
        <v>21</v>
      </c>
      <c r="J71" s="336" t="s">
        <v>38</v>
      </c>
      <c r="K71" s="193">
        <f t="shared" si="12"/>
        <v>38</v>
      </c>
      <c r="L71" s="336" t="s">
        <v>52</v>
      </c>
      <c r="M71" s="358">
        <v>7191</v>
      </c>
      <c r="N71" s="141">
        <f t="shared" si="13"/>
        <v>9212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60</v>
      </c>
      <c r="I72" s="336">
        <v>22</v>
      </c>
      <c r="J72" s="336" t="s">
        <v>39</v>
      </c>
      <c r="K72" s="193">
        <f t="shared" si="12"/>
        <v>17</v>
      </c>
      <c r="L72" s="336" t="s">
        <v>34</v>
      </c>
      <c r="M72" s="358">
        <v>7892</v>
      </c>
      <c r="N72" s="141">
        <f t="shared" si="13"/>
        <v>8711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55</v>
      </c>
      <c r="I73" s="336">
        <v>19</v>
      </c>
      <c r="J73" s="336" t="s">
        <v>36</v>
      </c>
      <c r="K73" s="193">
        <f t="shared" si="12"/>
        <v>40</v>
      </c>
      <c r="L73" s="336" t="s">
        <v>2</v>
      </c>
      <c r="M73" s="358">
        <v>8801</v>
      </c>
      <c r="N73" s="141">
        <f t="shared" si="13"/>
        <v>8487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45</v>
      </c>
      <c r="I74" s="336">
        <v>23</v>
      </c>
      <c r="J74" s="336" t="s">
        <v>40</v>
      </c>
      <c r="K74" s="193">
        <f t="shared" si="12"/>
        <v>1</v>
      </c>
      <c r="L74" s="340" t="s">
        <v>4</v>
      </c>
      <c r="M74" s="358">
        <v>4797</v>
      </c>
      <c r="N74" s="141">
        <f t="shared" si="13"/>
        <v>6026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40</v>
      </c>
      <c r="I75" s="336">
        <v>2</v>
      </c>
      <c r="J75" s="336" t="s">
        <v>6</v>
      </c>
      <c r="K75" s="193">
        <f t="shared" si="12"/>
        <v>37</v>
      </c>
      <c r="L75" s="341" t="s">
        <v>51</v>
      </c>
      <c r="M75" s="359">
        <v>4671</v>
      </c>
      <c r="N75" s="141">
        <f t="shared" si="13"/>
        <v>4694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0">
        <v>26</v>
      </c>
      <c r="I76" s="336">
        <v>5</v>
      </c>
      <c r="J76" s="336" t="s">
        <v>24</v>
      </c>
      <c r="K76" s="5"/>
      <c r="L76" s="5" t="s">
        <v>92</v>
      </c>
      <c r="M76" s="360">
        <v>157567</v>
      </c>
      <c r="N76" s="356">
        <f>SUM(H90)</f>
        <v>193013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13</v>
      </c>
      <c r="I77" s="336">
        <v>20</v>
      </c>
      <c r="J77" s="336" t="s">
        <v>37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5</v>
      </c>
      <c r="I78" s="336">
        <v>11</v>
      </c>
      <c r="J78" s="336" t="s">
        <v>30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2</v>
      </c>
      <c r="I79" s="336">
        <v>4</v>
      </c>
      <c r="J79" s="336" t="s">
        <v>23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1">
        <v>0</v>
      </c>
      <c r="I80" s="336">
        <v>3</v>
      </c>
      <c r="J80" s="336" t="s">
        <v>22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6">
        <v>6</v>
      </c>
      <c r="J81" s="336" t="s">
        <v>25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6">
        <v>7</v>
      </c>
      <c r="J82" s="336" t="s">
        <v>26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6">
        <v>8</v>
      </c>
      <c r="J83" s="336" t="s">
        <v>27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6">
        <v>10</v>
      </c>
      <c r="J84" s="336" t="s">
        <v>29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7">
        <v>12</v>
      </c>
      <c r="J85" s="337" t="s">
        <v>31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6">
        <v>18</v>
      </c>
      <c r="J86" s="336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6">
        <v>31</v>
      </c>
      <c r="J87" s="336" t="s">
        <v>48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6">
        <v>32</v>
      </c>
      <c r="J88" s="336" t="s">
        <v>49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6">
        <v>39</v>
      </c>
      <c r="J89" s="336" t="s">
        <v>53</v>
      </c>
      <c r="K89" s="63"/>
      <c r="L89" s="33"/>
    </row>
    <row r="90" spans="8:12" ht="13.5" customHeight="1">
      <c r="H90" s="195">
        <f>SUM(H50:H89)</f>
        <v>193013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6" t="s">
        <v>249</v>
      </c>
      <c r="B1" s="456"/>
      <c r="C1" s="456"/>
      <c r="D1" s="456"/>
      <c r="E1" s="456"/>
      <c r="F1" s="456"/>
      <c r="G1" s="456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6" t="s">
        <v>211</v>
      </c>
      <c r="J2" s="246" t="s">
        <v>224</v>
      </c>
      <c r="K2" s="243" t="s">
        <v>160</v>
      </c>
      <c r="L2" s="243" t="s">
        <v>225</v>
      </c>
    </row>
    <row r="3" spans="9:12" ht="13.5">
      <c r="I3" s="44" t="s">
        <v>119</v>
      </c>
      <c r="J3" s="194">
        <v>235986</v>
      </c>
      <c r="K3" s="44" t="s">
        <v>119</v>
      </c>
      <c r="L3" s="206">
        <v>220783</v>
      </c>
    </row>
    <row r="4" spans="9:12" ht="13.5">
      <c r="I4" s="44" t="s">
        <v>189</v>
      </c>
      <c r="J4" s="194">
        <v>88678</v>
      </c>
      <c r="K4" s="44" t="s">
        <v>189</v>
      </c>
      <c r="L4" s="206">
        <v>83024</v>
      </c>
    </row>
    <row r="5" spans="9:12" ht="13.5">
      <c r="I5" s="44" t="s">
        <v>186</v>
      </c>
      <c r="J5" s="194">
        <v>83919</v>
      </c>
      <c r="K5" s="44" t="s">
        <v>186</v>
      </c>
      <c r="L5" s="206">
        <v>67247</v>
      </c>
    </row>
    <row r="6" spans="9:12" ht="13.5">
      <c r="I6" s="44" t="s">
        <v>183</v>
      </c>
      <c r="J6" s="194">
        <v>82261</v>
      </c>
      <c r="K6" s="44" t="s">
        <v>183</v>
      </c>
      <c r="L6" s="206">
        <v>80704</v>
      </c>
    </row>
    <row r="7" spans="9:12" ht="13.5">
      <c r="I7" s="44" t="s">
        <v>122</v>
      </c>
      <c r="J7" s="194">
        <v>66583</v>
      </c>
      <c r="K7" s="44" t="s">
        <v>122</v>
      </c>
      <c r="L7" s="206">
        <v>67597</v>
      </c>
    </row>
    <row r="8" spans="9:12" ht="13.5">
      <c r="I8" s="44" t="s">
        <v>202</v>
      </c>
      <c r="J8" s="194">
        <v>51228</v>
      </c>
      <c r="K8" s="44" t="s">
        <v>202</v>
      </c>
      <c r="L8" s="206">
        <v>56054</v>
      </c>
    </row>
    <row r="9" spans="9:12" ht="13.5">
      <c r="I9" s="44" t="s">
        <v>187</v>
      </c>
      <c r="J9" s="194">
        <v>50166</v>
      </c>
      <c r="K9" s="44" t="s">
        <v>187</v>
      </c>
      <c r="L9" s="206">
        <v>63031</v>
      </c>
    </row>
    <row r="10" spans="9:12" ht="13.5">
      <c r="I10" s="5" t="s">
        <v>185</v>
      </c>
      <c r="J10" s="194">
        <v>45724</v>
      </c>
      <c r="K10" s="5" t="s">
        <v>185</v>
      </c>
      <c r="L10" s="206">
        <v>49396</v>
      </c>
    </row>
    <row r="11" spans="9:12" ht="13.5">
      <c r="I11" s="114" t="s">
        <v>198</v>
      </c>
      <c r="J11" s="194">
        <v>44276</v>
      </c>
      <c r="K11" s="114" t="s">
        <v>198</v>
      </c>
      <c r="L11" s="206">
        <v>41062</v>
      </c>
    </row>
    <row r="12" spans="9:12" ht="14.25" thickBot="1">
      <c r="I12" s="114" t="s">
        <v>200</v>
      </c>
      <c r="J12" s="203">
        <v>40878</v>
      </c>
      <c r="K12" s="114" t="s">
        <v>200</v>
      </c>
      <c r="L12" s="207">
        <v>46151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9">
        <v>1095834</v>
      </c>
      <c r="K13" s="39" t="s">
        <v>19</v>
      </c>
      <c r="L13" s="211">
        <v>1103018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226</v>
      </c>
      <c r="K23" t="s">
        <v>224</v>
      </c>
      <c r="L23" s="24" t="s">
        <v>93</v>
      </c>
      <c r="M23" s="8"/>
    </row>
    <row r="24" spans="9:14" ht="13.5">
      <c r="I24" s="194">
        <f>SUM(J3)</f>
        <v>235986</v>
      </c>
      <c r="J24" s="44" t="s">
        <v>119</v>
      </c>
      <c r="K24" s="194">
        <f>SUM(I24)</f>
        <v>235986</v>
      </c>
      <c r="L24" s="233">
        <v>240146</v>
      </c>
      <c r="M24" s="155"/>
      <c r="N24" s="1"/>
    </row>
    <row r="25" spans="9:14" ht="13.5">
      <c r="I25" s="194">
        <f aca="true" t="shared" si="0" ref="I25:I33">SUM(J4)</f>
        <v>88678</v>
      </c>
      <c r="J25" s="44" t="s">
        <v>189</v>
      </c>
      <c r="K25" s="194">
        <f aca="true" t="shared" si="1" ref="K25:K33">SUM(I25)</f>
        <v>88678</v>
      </c>
      <c r="L25" s="233">
        <v>66619</v>
      </c>
      <c r="M25" s="215"/>
      <c r="N25" s="1"/>
    </row>
    <row r="26" spans="9:14" ht="13.5">
      <c r="I26" s="194">
        <f t="shared" si="0"/>
        <v>83919</v>
      </c>
      <c r="J26" s="44" t="s">
        <v>186</v>
      </c>
      <c r="K26" s="194">
        <f t="shared" si="1"/>
        <v>83919</v>
      </c>
      <c r="L26" s="233">
        <v>73822</v>
      </c>
      <c r="M26" s="155"/>
      <c r="N26" s="1"/>
    </row>
    <row r="27" spans="9:14" ht="13.5">
      <c r="I27" s="194">
        <f t="shared" si="0"/>
        <v>82261</v>
      </c>
      <c r="J27" s="44" t="s">
        <v>183</v>
      </c>
      <c r="K27" s="194">
        <f t="shared" si="1"/>
        <v>82261</v>
      </c>
      <c r="L27" s="233">
        <v>84954</v>
      </c>
      <c r="M27" s="155"/>
      <c r="N27" s="1"/>
    </row>
    <row r="28" spans="9:14" ht="13.5">
      <c r="I28" s="194">
        <f t="shared" si="0"/>
        <v>66583</v>
      </c>
      <c r="J28" s="44" t="s">
        <v>122</v>
      </c>
      <c r="K28" s="194">
        <f t="shared" si="1"/>
        <v>66583</v>
      </c>
      <c r="L28" s="233">
        <v>65136</v>
      </c>
      <c r="M28" s="155"/>
      <c r="N28" s="2"/>
    </row>
    <row r="29" spans="9:14" ht="13.5">
      <c r="I29" s="194">
        <f t="shared" si="0"/>
        <v>51228</v>
      </c>
      <c r="J29" s="44" t="s">
        <v>202</v>
      </c>
      <c r="K29" s="194">
        <f t="shared" si="1"/>
        <v>51228</v>
      </c>
      <c r="L29" s="233">
        <v>51602</v>
      </c>
      <c r="M29" s="155"/>
      <c r="N29" s="1"/>
    </row>
    <row r="30" spans="9:14" ht="13.5">
      <c r="I30" s="194">
        <f t="shared" si="0"/>
        <v>50166</v>
      </c>
      <c r="J30" s="44" t="s">
        <v>187</v>
      </c>
      <c r="K30" s="194">
        <f t="shared" si="1"/>
        <v>50166</v>
      </c>
      <c r="L30" s="233">
        <v>48428</v>
      </c>
      <c r="M30" s="155"/>
      <c r="N30" s="1"/>
    </row>
    <row r="31" spans="9:14" ht="13.5">
      <c r="I31" s="194">
        <f t="shared" si="0"/>
        <v>45724</v>
      </c>
      <c r="J31" s="5" t="s">
        <v>185</v>
      </c>
      <c r="K31" s="194">
        <f t="shared" si="1"/>
        <v>45724</v>
      </c>
      <c r="L31" s="233">
        <v>58502</v>
      </c>
      <c r="M31" s="155"/>
      <c r="N31" s="1"/>
    </row>
    <row r="32" spans="9:14" ht="13.5">
      <c r="I32" s="194">
        <f t="shared" si="0"/>
        <v>44276</v>
      </c>
      <c r="J32" s="114" t="s">
        <v>198</v>
      </c>
      <c r="K32" s="194">
        <f t="shared" si="1"/>
        <v>44276</v>
      </c>
      <c r="L32" s="234">
        <v>37513</v>
      </c>
      <c r="M32" s="155"/>
      <c r="N32" s="41"/>
    </row>
    <row r="33" spans="9:14" ht="13.5">
      <c r="I33" s="194">
        <f t="shared" si="0"/>
        <v>40878</v>
      </c>
      <c r="J33" s="114" t="s">
        <v>200</v>
      </c>
      <c r="K33" s="194">
        <f t="shared" si="1"/>
        <v>40878</v>
      </c>
      <c r="L33" s="233">
        <v>37533</v>
      </c>
      <c r="M33" s="155"/>
      <c r="N33" s="41"/>
    </row>
    <row r="34" spans="8:12" ht="14.25" thickBot="1">
      <c r="H34" s="8"/>
      <c r="I34" s="204">
        <f>SUM(J13-(I24+I25+I26+I27+I28+I29+I30+I31+I32+I33))</f>
        <v>306135</v>
      </c>
      <c r="J34" s="205" t="s">
        <v>101</v>
      </c>
      <c r="K34" s="204">
        <f>SUM(I34)</f>
        <v>306135</v>
      </c>
      <c r="L34" s="204" t="s">
        <v>121</v>
      </c>
    </row>
    <row r="35" spans="8:12" ht="15.75" thickBot="1" thickTop="1">
      <c r="H35" s="8"/>
      <c r="I35" s="180">
        <f>SUM(I24:I34)</f>
        <v>1095834</v>
      </c>
      <c r="J35" s="228" t="s">
        <v>9</v>
      </c>
      <c r="K35" s="208">
        <f>SUM(J13)</f>
        <v>1095834</v>
      </c>
      <c r="L35" s="232">
        <v>1066746</v>
      </c>
    </row>
    <row r="36" ht="14.25" thickTop="1"/>
    <row r="37" spans="9:11" ht="13.5">
      <c r="I37" s="43" t="s">
        <v>227</v>
      </c>
      <c r="J37" s="43"/>
      <c r="K37" s="43" t="s">
        <v>225</v>
      </c>
    </row>
    <row r="38" spans="9:11" ht="13.5">
      <c r="I38" s="206">
        <f>SUM(L3)</f>
        <v>220783</v>
      </c>
      <c r="J38" s="44" t="s">
        <v>119</v>
      </c>
      <c r="K38" s="206">
        <f>SUM(I38)</f>
        <v>220783</v>
      </c>
    </row>
    <row r="39" spans="9:11" ht="13.5">
      <c r="I39" s="206">
        <f aca="true" t="shared" si="2" ref="I39:I47">SUM(L4)</f>
        <v>83024</v>
      </c>
      <c r="J39" s="44" t="s">
        <v>189</v>
      </c>
      <c r="K39" s="206">
        <f aca="true" t="shared" si="3" ref="K39:K47">SUM(I39)</f>
        <v>83024</v>
      </c>
    </row>
    <row r="40" spans="9:11" ht="13.5">
      <c r="I40" s="206">
        <f t="shared" si="2"/>
        <v>67247</v>
      </c>
      <c r="J40" s="44" t="s">
        <v>186</v>
      </c>
      <c r="K40" s="206">
        <f t="shared" si="3"/>
        <v>67247</v>
      </c>
    </row>
    <row r="41" spans="9:11" ht="13.5">
      <c r="I41" s="206">
        <f t="shared" si="2"/>
        <v>80704</v>
      </c>
      <c r="J41" s="44" t="s">
        <v>183</v>
      </c>
      <c r="K41" s="206">
        <f t="shared" si="3"/>
        <v>80704</v>
      </c>
    </row>
    <row r="42" spans="9:11" ht="13.5">
      <c r="I42" s="206">
        <f t="shared" si="2"/>
        <v>67597</v>
      </c>
      <c r="J42" s="44" t="s">
        <v>122</v>
      </c>
      <c r="K42" s="206">
        <f t="shared" si="3"/>
        <v>67597</v>
      </c>
    </row>
    <row r="43" spans="9:11" ht="13.5">
      <c r="I43" s="206">
        <f>SUM(L8)</f>
        <v>56054</v>
      </c>
      <c r="J43" s="44" t="s">
        <v>202</v>
      </c>
      <c r="K43" s="206">
        <f t="shared" si="3"/>
        <v>56054</v>
      </c>
    </row>
    <row r="44" spans="9:11" ht="13.5">
      <c r="I44" s="206">
        <f t="shared" si="2"/>
        <v>63031</v>
      </c>
      <c r="J44" s="44" t="s">
        <v>187</v>
      </c>
      <c r="K44" s="206">
        <f t="shared" si="3"/>
        <v>63031</v>
      </c>
    </row>
    <row r="45" spans="9:11" ht="13.5">
      <c r="I45" s="206">
        <f>SUM(L10)</f>
        <v>49396</v>
      </c>
      <c r="J45" s="5" t="s">
        <v>185</v>
      </c>
      <c r="K45" s="206">
        <f t="shared" si="3"/>
        <v>49396</v>
      </c>
    </row>
    <row r="46" spans="9:13" ht="13.5">
      <c r="I46" s="206">
        <f t="shared" si="2"/>
        <v>41062</v>
      </c>
      <c r="J46" s="114" t="s">
        <v>198</v>
      </c>
      <c r="K46" s="206">
        <f t="shared" si="3"/>
        <v>41062</v>
      </c>
      <c r="M46" s="8"/>
    </row>
    <row r="47" spans="9:13" ht="14.25" thickBot="1">
      <c r="I47" s="206">
        <f t="shared" si="2"/>
        <v>46151</v>
      </c>
      <c r="J47" s="114" t="s">
        <v>200</v>
      </c>
      <c r="K47" s="206">
        <f t="shared" si="3"/>
        <v>46151</v>
      </c>
      <c r="M47" s="8"/>
    </row>
    <row r="48" spans="9:11" ht="15" thickBot="1" thickTop="1">
      <c r="I48" s="176">
        <f>SUM(L13-(I38+I39+I40+I41+I42+I43+I44+I45+I46+I47))</f>
        <v>327969</v>
      </c>
      <c r="J48" s="205" t="s">
        <v>101</v>
      </c>
      <c r="K48" s="177">
        <f>SUM(I48)</f>
        <v>327969</v>
      </c>
    </row>
    <row r="49" spans="9:12" ht="15" thickBot="1" thickTop="1">
      <c r="I49" s="178">
        <f>SUM(I38:I48)</f>
        <v>1103018</v>
      </c>
      <c r="J49" s="179"/>
      <c r="K49" s="210">
        <f>SUM(L13)</f>
        <v>1103018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211</v>
      </c>
      <c r="D51" s="85" t="s">
        <v>160</v>
      </c>
      <c r="E51" s="30" t="s">
        <v>55</v>
      </c>
      <c r="F51" s="30" t="s">
        <v>63</v>
      </c>
      <c r="G51" s="30" t="s">
        <v>112</v>
      </c>
      <c r="I51" s="8"/>
    </row>
    <row r="52" spans="1:11" ht="13.5">
      <c r="A52" s="30">
        <v>1</v>
      </c>
      <c r="B52" s="44" t="s">
        <v>119</v>
      </c>
      <c r="C52" s="6">
        <f aca="true" t="shared" si="4" ref="C52:C62">SUM(J3)</f>
        <v>235986</v>
      </c>
      <c r="D52" s="6">
        <f aca="true" t="shared" si="5" ref="D52:D61">SUM(I38)</f>
        <v>220783</v>
      </c>
      <c r="E52" s="45">
        <f aca="true" t="shared" si="6" ref="E52:E61">SUM(K24/L24*100)</f>
        <v>98.2677204700474</v>
      </c>
      <c r="F52" s="45">
        <f aca="true" t="shared" si="7" ref="F52:F62">SUM(C52/D52*100)</f>
        <v>106.88594683467475</v>
      </c>
      <c r="G52" s="44"/>
      <c r="I52" s="8"/>
      <c r="K52" s="8"/>
    </row>
    <row r="53" spans="1:9" ht="13.5">
      <c r="A53" s="30">
        <v>2</v>
      </c>
      <c r="B53" s="44" t="s">
        <v>189</v>
      </c>
      <c r="C53" s="6">
        <f t="shared" si="4"/>
        <v>88678</v>
      </c>
      <c r="D53" s="6">
        <f t="shared" si="5"/>
        <v>83024</v>
      </c>
      <c r="E53" s="45">
        <f t="shared" si="6"/>
        <v>133.11217520527177</v>
      </c>
      <c r="F53" s="45">
        <f t="shared" si="7"/>
        <v>106.81007901329735</v>
      </c>
      <c r="G53" s="44"/>
      <c r="I53" s="8"/>
    </row>
    <row r="54" spans="1:9" ht="13.5">
      <c r="A54" s="30">
        <v>3</v>
      </c>
      <c r="B54" s="44" t="s">
        <v>186</v>
      </c>
      <c r="C54" s="6">
        <f t="shared" si="4"/>
        <v>83919</v>
      </c>
      <c r="D54" s="6">
        <f t="shared" si="5"/>
        <v>67247</v>
      </c>
      <c r="E54" s="45">
        <f t="shared" si="6"/>
        <v>113.67749451383055</v>
      </c>
      <c r="F54" s="45">
        <f t="shared" si="7"/>
        <v>124.79218403794965</v>
      </c>
      <c r="G54" s="44"/>
      <c r="I54" s="8"/>
    </row>
    <row r="55" spans="1:7" ht="13.5">
      <c r="A55" s="30">
        <v>4</v>
      </c>
      <c r="B55" s="44" t="s">
        <v>183</v>
      </c>
      <c r="C55" s="6">
        <f t="shared" si="4"/>
        <v>82261</v>
      </c>
      <c r="D55" s="6">
        <f t="shared" si="5"/>
        <v>80704</v>
      </c>
      <c r="E55" s="45">
        <f t="shared" si="6"/>
        <v>96.83004920309814</v>
      </c>
      <c r="F55" s="45">
        <f t="shared" si="7"/>
        <v>101.92927240285488</v>
      </c>
      <c r="G55" s="44"/>
    </row>
    <row r="56" spans="1:7" ht="13.5">
      <c r="A56" s="30">
        <v>5</v>
      </c>
      <c r="B56" s="44" t="s">
        <v>122</v>
      </c>
      <c r="C56" s="6">
        <f t="shared" si="4"/>
        <v>66583</v>
      </c>
      <c r="D56" s="6">
        <f t="shared" si="5"/>
        <v>67597</v>
      </c>
      <c r="E56" s="45">
        <f t="shared" si="6"/>
        <v>102.22150577253745</v>
      </c>
      <c r="F56" s="45">
        <f t="shared" si="7"/>
        <v>98.49993342899833</v>
      </c>
      <c r="G56" s="44"/>
    </row>
    <row r="57" spans="1:7" ht="13.5">
      <c r="A57" s="30">
        <v>6</v>
      </c>
      <c r="B57" s="44" t="s">
        <v>202</v>
      </c>
      <c r="C57" s="6">
        <f t="shared" si="4"/>
        <v>51228</v>
      </c>
      <c r="D57" s="6">
        <f t="shared" si="5"/>
        <v>56054</v>
      </c>
      <c r="E57" s="45">
        <f t="shared" si="6"/>
        <v>99.2752218906244</v>
      </c>
      <c r="F57" s="45">
        <f t="shared" si="7"/>
        <v>91.39044492810504</v>
      </c>
      <c r="G57" s="44"/>
    </row>
    <row r="58" spans="1:7" ht="13.5">
      <c r="A58" s="30">
        <v>7</v>
      </c>
      <c r="B58" s="44" t="s">
        <v>187</v>
      </c>
      <c r="C58" s="6">
        <f t="shared" si="4"/>
        <v>50166</v>
      </c>
      <c r="D58" s="6">
        <f t="shared" si="5"/>
        <v>63031</v>
      </c>
      <c r="E58" s="45">
        <f t="shared" si="6"/>
        <v>103.58883290658297</v>
      </c>
      <c r="F58" s="45">
        <f t="shared" si="7"/>
        <v>79.58940838634958</v>
      </c>
      <c r="G58" s="44"/>
    </row>
    <row r="59" spans="1:7" ht="13.5">
      <c r="A59" s="30">
        <v>8</v>
      </c>
      <c r="B59" s="5" t="s">
        <v>185</v>
      </c>
      <c r="C59" s="6">
        <f t="shared" si="4"/>
        <v>45724</v>
      </c>
      <c r="D59" s="6">
        <f t="shared" si="5"/>
        <v>49396</v>
      </c>
      <c r="E59" s="45">
        <f t="shared" si="6"/>
        <v>78.15801169190797</v>
      </c>
      <c r="F59" s="45">
        <f t="shared" si="7"/>
        <v>92.56619969228278</v>
      </c>
      <c r="G59" s="44"/>
    </row>
    <row r="60" spans="1:7" ht="13.5">
      <c r="A60" s="30">
        <v>9</v>
      </c>
      <c r="B60" s="114" t="s">
        <v>198</v>
      </c>
      <c r="C60" s="6">
        <f t="shared" si="4"/>
        <v>44276</v>
      </c>
      <c r="D60" s="6">
        <f t="shared" si="5"/>
        <v>41062</v>
      </c>
      <c r="E60" s="45">
        <f t="shared" si="6"/>
        <v>118.02841681550396</v>
      </c>
      <c r="F60" s="45">
        <f t="shared" si="7"/>
        <v>107.82718815449807</v>
      </c>
      <c r="G60" s="44"/>
    </row>
    <row r="61" spans="1:7" ht="14.25" thickBot="1">
      <c r="A61" s="119">
        <v>10</v>
      </c>
      <c r="B61" s="114" t="s">
        <v>200</v>
      </c>
      <c r="C61" s="123">
        <f t="shared" si="4"/>
        <v>40878</v>
      </c>
      <c r="D61" s="123">
        <f t="shared" si="5"/>
        <v>46151</v>
      </c>
      <c r="E61" s="113">
        <f t="shared" si="6"/>
        <v>108.91215730157462</v>
      </c>
      <c r="F61" s="113">
        <f t="shared" si="7"/>
        <v>88.57446209182899</v>
      </c>
      <c r="G61" s="114"/>
    </row>
    <row r="62" spans="1:7" ht="14.25" thickTop="1">
      <c r="A62" s="226"/>
      <c r="B62" s="187" t="s">
        <v>111</v>
      </c>
      <c r="C62" s="227">
        <f t="shared" si="4"/>
        <v>1095834</v>
      </c>
      <c r="D62" s="227">
        <f>SUM(L13)</f>
        <v>1103018</v>
      </c>
      <c r="E62" s="229">
        <f>SUM(C62/L35)*100</f>
        <v>102.72679719445865</v>
      </c>
      <c r="F62" s="229">
        <f t="shared" si="7"/>
        <v>99.34869603215904</v>
      </c>
      <c r="G62" s="241">
        <v>75.7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2007-12-05T06:01:58Z</cp:lastPrinted>
  <dcterms:created xsi:type="dcterms:W3CDTF">2004-08-12T01:21:30Z</dcterms:created>
  <dcterms:modified xsi:type="dcterms:W3CDTF">2007-12-17T02:35:49Z</dcterms:modified>
  <cp:category/>
  <cp:version/>
  <cp:contentType/>
  <cp:contentStatus/>
</cp:coreProperties>
</file>