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<sst xmlns="http://schemas.openxmlformats.org/spreadsheetml/2006/main" count="1216" uniqueCount="252">
  <si>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</si>
  <si>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</si>
  <si>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</si>
  <si>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</si>
  <si>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</si>
  <si>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</si>
  <si>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</si>
  <si>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</si>
  <si>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</si>
  <si>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</si>
  <si>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</si>
  <si>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</si>
  <si>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</si>
  <si>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</si>
  <si>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</si>
  <si>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</si>
  <si>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</si>
  <si>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</si>
  <si>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</si>
  <si>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</si>
  <si>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</si>
  <si>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</si>
  <si>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</si>
  <si>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</si>
  <si>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</si>
  <si>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</si>
  <si>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</si>
  <si>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</si>
  <si>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</si>
  <si>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</si>
  <si>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</si>
  <si>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</si>
  <si>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</si>
  <si>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</si>
  <si>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</si>
  <si>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</si>
  <si>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</si>
  <si>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</si>
  <si>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</si>
  <si>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</si>
  <si>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</si>
  <si>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</si>
  <si>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</si>
  <si>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</si>
  <si>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</si>
  <si>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</si>
  <si>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</si>
  <si>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</si>
  <si>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</si>
  <si>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</si>
  <si>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</si>
  <si>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</si>
  <si>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</si>
  <si>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</si>
  <si>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</si>
  <si>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</si>
  <si>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</si>
  <si>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</si>
  <si>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</si>
  <si>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</si>
  <si>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</si>
  <si>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</si>
  <si>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</si>
  <si>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</si>
  <si>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</si>
  <si>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</si>
  <si>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</si>
  <si>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</si>
  <si>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</si>
  <si>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</si>
  <si>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</si>
  <si>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</si>
  <si>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</si>
  <si>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</si>
  <si>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</si>
  <si>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</si>
  <si>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</si>
  <si>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</si>
  <si>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</si>
  <si>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</si>
  <si>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</si>
  <si>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</si>
  <si>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</si>
  <si>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</si>
  <si>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</si>
  <si>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</si>
  <si>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</si>
  <si>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</si>
  <si>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</si>
  <si>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</si>
  <si>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</si>
  <si>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</si>
  <si>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</si>
  <si>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</si>
  <si>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</si>
  <si>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</si>
  <si>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</si>
  <si>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</si>
  <si>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</si>
  <si>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</si>
  <si>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</si>
  <si>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</si>
  <si>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</si>
  <si>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</si>
  <si>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</si>
  <si>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</si>
  <si>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</si>
  <si>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</si>
  <si>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</si>
  <si>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</si>
  <si>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</si>
  <si>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</si>
  <si>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</si>
  <si>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</si>
  <si>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</si>
  <si>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</si>
  <si>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</si>
  <si>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</si>
  <si>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</si>
  <si>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</si>
  <si>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</si>
  <si>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</si>
  <si>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</si>
  <si>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</si>
  <si>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</si>
  <si>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</si>
  <si>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</si>
  <si>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</si>
  <si>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</si>
  <si>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</si>
  <si>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</si>
  <si>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</si>
  <si>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</si>
  <si>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</si>
  <si>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</si>
  <si>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</si>
  <si>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</si>
  <si>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</si>
  <si>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</si>
  <si>
    <t>平成１６年</t>
  </si>
  <si>
    <t>平成１７年</t>
  </si>
  <si>
    <t>平成9年</t>
  </si>
  <si>
    <t>平成10年</t>
  </si>
  <si>
    <t>平成11年</t>
  </si>
  <si>
    <t>平成12年</t>
  </si>
  <si>
    <t>平成13年</t>
  </si>
  <si>
    <t>平成16年</t>
  </si>
  <si>
    <t>保管残高</t>
  </si>
  <si>
    <t>所管面積</t>
  </si>
  <si>
    <t>平成１８年</t>
  </si>
  <si>
    <t>平成１７年</t>
  </si>
  <si>
    <t>平成１８年</t>
  </si>
  <si>
    <t>平成１７年</t>
  </si>
  <si>
    <t>平成１６年</t>
  </si>
  <si>
    <t>１月</t>
  </si>
  <si>
    <t>２月</t>
  </si>
  <si>
    <t>３月</t>
  </si>
  <si>
    <t>平成１５年</t>
  </si>
  <si>
    <t>平成１６年</t>
  </si>
  <si>
    <t>平成１７年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</si>
  <si>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</si>
  <si>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</si>
  <si>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</si>
  <si>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</si>
  <si>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</si>
  <si>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</si>
  <si>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</si>
  <si>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</si>
  <si>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</si>
  <si>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</si>
  <si>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</si>
  <si>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</si>
  <si>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</si>
  <si>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</si>
  <si>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</si>
  <si>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</si>
  <si>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</si>
  <si>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</si>
  <si>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</si>
  <si>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</si>
  <si>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</si>
  <si>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</si>
  <si>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</si>
  <si>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</si>
  <si>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</si>
  <si>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</si>
  <si>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</si>
  <si>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</si>
  <si>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</si>
  <si>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</si>
  <si>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</si>
  <si>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</si>
  <si>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</si>
  <si>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</si>
  <si>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</si>
  <si>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</si>
  <si>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</si>
  <si>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</si>
  <si>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</si>
  <si>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</si>
  <si>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</si>
  <si>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</si>
  <si>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</si>
  <si>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</si>
  <si>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</si>
  <si>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</si>
  <si>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ゴム製品</t>
  </si>
  <si>
    <t>会員数</t>
  </si>
  <si>
    <t>-1-</t>
  </si>
  <si>
    <t>平成15年</t>
  </si>
  <si>
    <t>平成14年</t>
  </si>
  <si>
    <t>平成17年</t>
  </si>
  <si>
    <t>平成１９年</t>
  </si>
  <si>
    <t>平成19年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</si>
  <si>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</si>
  <si>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１9年（値）</t>
  </si>
  <si>
    <t>１9年（％）</t>
  </si>
  <si>
    <t>１8年（値）</t>
  </si>
  <si>
    <t>１8年（％）</t>
  </si>
  <si>
    <t>合　　　　計</t>
  </si>
  <si>
    <t>平成19年</t>
  </si>
  <si>
    <t>平成１8年</t>
  </si>
  <si>
    <t>平成１9年</t>
  </si>
  <si>
    <t>平成１8年</t>
  </si>
  <si>
    <t>平成１8年</t>
  </si>
  <si>
    <t>１９年</t>
  </si>
  <si>
    <t>１８年</t>
  </si>
  <si>
    <t>1９年</t>
  </si>
  <si>
    <t>1８年</t>
  </si>
  <si>
    <t>その他の織物</t>
  </si>
  <si>
    <t>25，436 ㎡</t>
  </si>
  <si>
    <t>その他の農産物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</si>
  <si>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</si>
  <si>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</si>
  <si>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</si>
  <si>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</si>
  <si>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</si>
  <si>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</si>
  <si>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</si>
  <si>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</si>
  <si>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平成１７年</t>
  </si>
  <si>
    <t>平成１7年</t>
  </si>
  <si>
    <t>平成１６年</t>
  </si>
  <si>
    <t>平成１７年</t>
  </si>
  <si>
    <t>（平成１9年9月分倉庫統計）</t>
  </si>
  <si>
    <t>平成19年9月</t>
  </si>
  <si>
    <t>4，500　㎡</t>
  </si>
  <si>
    <r>
      <t>104，113 m</t>
    </r>
    <r>
      <rPr>
        <sz val="8"/>
        <rFont val="ＭＳ Ｐゴシック"/>
        <family val="3"/>
      </rPr>
      <t>3</t>
    </r>
  </si>
  <si>
    <t>6，421 ㎡</t>
  </si>
  <si>
    <r>
      <t>　　　　　　　　　　　　　　　　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</si>
  <si>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　　　　　　　　　　　　平成１９年９月末上位１０品目保管残高（県合計）　　　　　　　　　　静岡県倉庫協会</t>
  </si>
  <si>
    <t>非金属鉱物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</si>
</sst>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25"/>
      <name val="ＭＳ Ｐゴシック"/>
      <family val="3"/>
    </font>
    <font>
      <i/>
      <sz val="8"/>
      <name val="HG丸ｺﾞｼｯｸM-PRO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3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distributed"/>
    </xf>
    <xf numFmtId="0" fontId="46" fillId="0" borderId="35" xfId="0" applyFont="1" applyBorder="1" applyAlignment="1">
      <alignment/>
    </xf>
    <xf numFmtId="0" fontId="46" fillId="0" borderId="0" xfId="0" applyFont="1" applyAlignment="1">
      <alignment/>
    </xf>
    <xf numFmtId="58" fontId="48" fillId="0" borderId="14" xfId="0" applyNumberFormat="1" applyFont="1" applyBorder="1" applyAlignment="1">
      <alignment/>
    </xf>
    <xf numFmtId="58" fontId="48" fillId="0" borderId="0" xfId="0" applyNumberFormat="1" applyFont="1" applyBorder="1" applyAlignment="1">
      <alignment/>
    </xf>
    <xf numFmtId="58" fontId="48" fillId="0" borderId="35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Fill="1" applyAlignment="1">
      <alignment horizontal="left"/>
    </xf>
    <xf numFmtId="5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4" borderId="0" xfId="0" applyFont="1" applyFill="1" applyBorder="1" applyAlignment="1">
      <alignment horizontal="center"/>
    </xf>
    <xf numFmtId="58" fontId="48" fillId="0" borderId="0" xfId="0" applyNumberFormat="1" applyFont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8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6" fillId="0" borderId="9" xfId="0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6" fillId="0" borderId="36" xfId="0" applyFont="1" applyBorder="1" applyAlignment="1">
      <alignment/>
    </xf>
    <xf numFmtId="0" fontId="46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38" fontId="0" fillId="0" borderId="26" xfId="16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0" borderId="35" xfId="16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8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11" xfId="16" applyFill="1" applyBorder="1" applyAlignment="1">
      <alignment/>
    </xf>
    <xf numFmtId="38" fontId="39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8" fontId="0" fillId="0" borderId="2" xfId="16" applyBorder="1" applyAlignment="1">
      <alignment/>
    </xf>
    <xf numFmtId="0" fontId="4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 17８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1８２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21171796"/>
        <c:axId val="56328437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37193886"/>
        <c:axId val="66309519"/>
      </c:lineChart>
      <c:catAx>
        <c:axId val="3719388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9519"/>
        <c:crossesAt val="100"/>
        <c:auto val="1"/>
        <c:lblOffset val="100"/>
        <c:noMultiLvlLbl val="0"/>
      </c:catAx>
      <c:valAx>
        <c:axId val="66309519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93886"/>
        <c:crossesAt val="1"/>
        <c:crossBetween val="between"/>
        <c:dispUnits/>
        <c:majorUnit val="10"/>
        <c:minorUnit val="2"/>
      </c:valAx>
      <c:catAx>
        <c:axId val="21171796"/>
        <c:scaling>
          <c:orientation val="minMax"/>
        </c:scaling>
        <c:axPos val="b"/>
        <c:delete val="1"/>
        <c:majorTickMark val="in"/>
        <c:minorTickMark val="none"/>
        <c:tickLblPos val="nextTo"/>
        <c:crossAx val="56328437"/>
        <c:crosses val="autoZero"/>
        <c:auto val="1"/>
        <c:lblOffset val="100"/>
        <c:noMultiLvlLbl val="0"/>
      </c:catAx>
      <c:valAx>
        <c:axId val="56328437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71796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東部支部平成１9年9月入庫高上位１０品目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42744314"/>
        <c:axId val="49154507"/>
      </c:bar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54507"/>
        <c:crosses val="autoZero"/>
        <c:auto val="1"/>
        <c:lblOffset val="100"/>
        <c:noMultiLvlLbl val="0"/>
      </c:catAx>
      <c:valAx>
        <c:axId val="49154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4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15"/>
          <c:y val="0.1092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富士支部平成１9年9月入庫高上位１０品目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9737380"/>
        <c:axId val="22092101"/>
      </c:bar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37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375"/>
          <c:y val="0.1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清水支部平成１9年9月入庫高上位１０品目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64611182"/>
        <c:axId val="44629727"/>
      </c:bar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11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95"/>
          <c:y val="0.136"/>
          <c:w val="0.09"/>
          <c:h val="0.09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静岡支部平成１9年9月入庫高上位１０品目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123224"/>
        <c:axId val="58238105"/>
      </c:bar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8105"/>
        <c:crosses val="autoZero"/>
        <c:auto val="1"/>
        <c:lblOffset val="100"/>
        <c:noMultiLvlLbl val="0"/>
      </c:catAx>
      <c:valAx>
        <c:axId val="58238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23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駿遠支部平成１9年9月入庫高上位１０品目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54380898"/>
        <c:axId val="19666035"/>
      </c:bar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66035"/>
        <c:crosses val="autoZero"/>
        <c:auto val="1"/>
        <c:lblOffset val="100"/>
        <c:noMultiLvlLbl val="0"/>
      </c:catAx>
      <c:valAx>
        <c:axId val="19666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0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15"/>
          <c:y val="0.11725"/>
          <c:w val="0.086"/>
          <c:h val="0.1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西部支部平成１9年9月入庫高上位１０品目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2776588"/>
        <c:axId val="49444973"/>
      </c:bar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44973"/>
        <c:crosses val="autoZero"/>
        <c:auto val="1"/>
        <c:lblOffset val="100"/>
        <c:noMultiLvlLbl val="0"/>
      </c:catAx>
      <c:valAx>
        <c:axId val="49444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76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42351574"/>
        <c:axId val="45619847"/>
      </c:bar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19847"/>
        <c:crosses val="autoZero"/>
        <c:auto val="1"/>
        <c:lblOffset val="100"/>
        <c:noMultiLvlLbl val="0"/>
      </c:catAx>
      <c:valAx>
        <c:axId val="456198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51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"/>
          <c:y val="0.0362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平成１8年9月保管残高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平成１9年9月保管残高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東部支部平成１9年9月保管残高上位１０品目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7925440"/>
        <c:axId val="4220097"/>
      </c:barChart>
      <c:catAx>
        <c:axId val="7925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097"/>
        <c:crosses val="autoZero"/>
        <c:auto val="1"/>
        <c:lblOffset val="100"/>
        <c:noMultiLvlLbl val="0"/>
      </c:catAx>
      <c:valAx>
        <c:axId val="4220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5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富士支部平成１9年9月保管残高上位１０品目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980874"/>
        <c:axId val="6283547"/>
      </c:bar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547"/>
        <c:crosses val="autoZero"/>
        <c:auto val="1"/>
        <c:lblOffset val="100"/>
        <c:noMultiLvlLbl val="0"/>
      </c:catAx>
      <c:valAx>
        <c:axId val="6283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80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清水支部平成19年9月保管残高上位１０品目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05269"/>
        <c:crosses val="autoZero"/>
        <c:auto val="1"/>
        <c:lblOffset val="100"/>
        <c:noMultiLvlLbl val="0"/>
      </c:catAx>
      <c:valAx>
        <c:axId val="392052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1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5"/>
          <c:y val="0.09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静岡支部平成１9年9月保管残高上位１０品目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/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/>
            </c:numRef>
          </c:val>
        </c:ser>
        <c:axId val="17303102"/>
        <c:axId val="21510191"/>
      </c:bar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03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2587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駿遠支部平成19年9月保管残高上位１０品目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59373992"/>
        <c:axId val="64603881"/>
      </c:bar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73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西部支部平成19年9月保管残高上位１０品目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4564018"/>
        <c:axId val="65531843"/>
      </c:bar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31843"/>
        <c:crosses val="autoZero"/>
        <c:auto val="1"/>
        <c:lblOffset val="100"/>
        <c:noMultiLvlLbl val="0"/>
      </c:catAx>
      <c:valAx>
        <c:axId val="65531843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64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3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/>
            </c:strRef>
          </c:cat>
          <c:val>
            <c:numRef>
              <c:f>'12・東部推移 '!$B$46:$M$46</c:f>
              <c:numCache/>
            </c:numRef>
          </c:val>
          <c:smooth val="0"/>
        </c:ser>
        <c:marker val="1"/>
        <c:axId val="52915676"/>
        <c:axId val="6479037"/>
      </c:lineChart>
      <c:catAx>
        <c:axId val="529156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9037"/>
        <c:crosses val="autoZero"/>
        <c:auto val="1"/>
        <c:lblOffset val="100"/>
        <c:noMultiLvlLbl val="0"/>
      </c:catAx>
      <c:valAx>
        <c:axId val="6479037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56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'!$B$17:$M$17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'!$B$18:$M$18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'!$B$19:$M$19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'!$B$20:$M$20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/>
            </c:strRef>
          </c:cat>
          <c:val>
            <c:numRef>
              <c:f>'12・東部推移 '!$B$21:$M$21</c:f>
              <c:numCache/>
            </c:numRef>
          </c:val>
          <c:smooth val="0"/>
        </c:ser>
        <c:marker val="1"/>
        <c:axId val="58311334"/>
        <c:axId val="55039959"/>
      </c:lineChart>
      <c:catAx>
        <c:axId val="583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9959"/>
        <c:crosses val="autoZero"/>
        <c:auto val="1"/>
        <c:lblOffset val="100"/>
        <c:noMultiLvlLbl val="0"/>
      </c:catAx>
      <c:valAx>
        <c:axId val="55039959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1133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597584"/>
        <c:axId val="29051665"/>
      </c:lineChart>
      <c:catAx>
        <c:axId val="2559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51665"/>
        <c:crosses val="autoZero"/>
        <c:auto val="1"/>
        <c:lblOffset val="100"/>
        <c:noMultiLvlLbl val="0"/>
      </c:catAx>
      <c:valAx>
        <c:axId val="29051665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75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839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39371716"/>
        <c:axId val="18801125"/>
      </c:lineChart>
      <c:catAx>
        <c:axId val="393717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171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平成1９年９月倉庫使用状況(1～3類）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59914760"/>
        <c:axId val="2361929"/>
      </c:bar3DChart>
      <c:catAx>
        <c:axId val="5991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1929"/>
        <c:crosses val="autoZero"/>
        <c:auto val="1"/>
        <c:lblOffset val="100"/>
        <c:noMultiLvlLbl val="0"/>
      </c:catAx>
      <c:valAx>
        <c:axId val="23619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14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2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4992398"/>
        <c:axId val="46496127"/>
      </c:lineChart>
      <c:catAx>
        <c:axId val="349923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96127"/>
        <c:crosses val="autoZero"/>
        <c:auto val="1"/>
        <c:lblOffset val="100"/>
        <c:noMultiLvlLbl val="0"/>
      </c:catAx>
      <c:valAx>
        <c:axId val="46496127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923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15811960"/>
        <c:axId val="8089913"/>
      </c:lineChart>
      <c:catAx>
        <c:axId val="158119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9913"/>
        <c:crosses val="autoZero"/>
        <c:auto val="1"/>
        <c:lblOffset val="100"/>
        <c:noMultiLvlLbl val="0"/>
      </c:catAx>
      <c:valAx>
        <c:axId val="8089913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1196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5700354"/>
        <c:axId val="51303187"/>
      </c:lineChart>
      <c:catAx>
        <c:axId val="57003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03187"/>
        <c:crosses val="autoZero"/>
        <c:auto val="1"/>
        <c:lblOffset val="100"/>
        <c:noMultiLvlLbl val="0"/>
      </c:catAx>
      <c:valAx>
        <c:axId val="51303187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035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9075500"/>
        <c:axId val="61917453"/>
      </c:lineChart>
      <c:catAx>
        <c:axId val="590755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17453"/>
        <c:crosses val="autoZero"/>
        <c:auto val="1"/>
        <c:lblOffset val="100"/>
        <c:noMultiLvlLbl val="0"/>
      </c:catAx>
      <c:valAx>
        <c:axId val="61917453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755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'!$B$24:$M$24</c:f>
              <c:strCache/>
            </c:strRef>
          </c:cat>
          <c:val>
            <c:numRef>
              <c:f>'15・静岡推移 '!$B$29:$M$29</c:f>
              <c:numCache/>
            </c:numRef>
          </c:val>
          <c:smooth val="0"/>
        </c:ser>
        <c:marker val="1"/>
        <c:axId val="20386166"/>
        <c:axId val="49257767"/>
      </c:lineChart>
      <c:catAx>
        <c:axId val="203861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57767"/>
        <c:crosses val="autoZero"/>
        <c:auto val="1"/>
        <c:lblOffset val="100"/>
        <c:noMultiLvlLbl val="0"/>
      </c:catAx>
      <c:valAx>
        <c:axId val="49257767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8616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'!$B$53:$M$53</c:f>
              <c:strCache/>
            </c:strRef>
          </c:cat>
          <c:val>
            <c:numRef>
              <c:f>'15・静岡推移 '!$B$58:$M$58</c:f>
              <c:numCache/>
            </c:numRef>
          </c:val>
          <c:smooth val="0"/>
        </c:ser>
        <c:marker val="1"/>
        <c:axId val="40666720"/>
        <c:axId val="30456161"/>
      </c:lineChart>
      <c:catAx>
        <c:axId val="406667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6161"/>
        <c:crosses val="autoZero"/>
        <c:auto val="1"/>
        <c:lblOffset val="100"/>
        <c:noMultiLvlLbl val="0"/>
      </c:catAx>
      <c:valAx>
        <c:axId val="30456161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6672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3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69994"/>
        <c:axId val="51029947"/>
      </c:lineChart>
      <c:catAx>
        <c:axId val="56699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29947"/>
        <c:crosses val="autoZero"/>
        <c:auto val="1"/>
        <c:lblOffset val="100"/>
        <c:noMultiLvlLbl val="0"/>
      </c:catAx>
      <c:valAx>
        <c:axId val="51029947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999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56616340"/>
        <c:axId val="39785013"/>
      </c:lineChart>
      <c:catAx>
        <c:axId val="566163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85013"/>
        <c:crosses val="autoZero"/>
        <c:auto val="1"/>
        <c:lblOffset val="100"/>
        <c:noMultiLvlLbl val="0"/>
      </c:catAx>
      <c:valAx>
        <c:axId val="3978501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1634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22520798"/>
        <c:axId val="1360591"/>
      </c:lineChart>
      <c:catAx>
        <c:axId val="225207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0591"/>
        <c:crosses val="autoZero"/>
        <c:auto val="1"/>
        <c:lblOffset val="100"/>
        <c:noMultiLvlLbl val="0"/>
      </c:catAx>
      <c:valAx>
        <c:axId val="1360591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2079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245320"/>
        <c:axId val="43099017"/>
      </c:lineChart>
      <c:catAx>
        <c:axId val="122453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9017"/>
        <c:crosses val="autoZero"/>
        <c:auto val="1"/>
        <c:lblOffset val="100"/>
        <c:noMultiLvlLbl val="0"/>
      </c:catAx>
      <c:valAx>
        <c:axId val="43099017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4532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21257362"/>
        <c:axId val="57098531"/>
      </c:lineChart>
      <c:catAx>
        <c:axId val="21257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98531"/>
        <c:crosses val="autoZero"/>
        <c:auto val="1"/>
        <c:lblOffset val="100"/>
        <c:noMultiLvlLbl val="0"/>
      </c:catAx>
      <c:valAx>
        <c:axId val="57098531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573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/>
            </c:strRef>
          </c:cat>
          <c:val>
            <c:numRef>
              <c:f>'17・西部推移 '!$B$29:$M$29</c:f>
              <c:numCache/>
            </c:numRef>
          </c:val>
          <c:smooth val="0"/>
        </c:ser>
        <c:marker val="1"/>
        <c:axId val="52346834"/>
        <c:axId val="1359459"/>
      </c:lineChart>
      <c:catAx>
        <c:axId val="523468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459"/>
        <c:crosses val="autoZero"/>
        <c:auto val="1"/>
        <c:lblOffset val="100"/>
        <c:noMultiLvlLbl val="0"/>
      </c:catAx>
      <c:valAx>
        <c:axId val="1359459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4683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/>
            </c:strRef>
          </c:cat>
          <c:val>
            <c:numRef>
              <c:f>'17・西部推移 '!$B$58:$M$58</c:f>
              <c:numCache/>
            </c:numRef>
          </c:val>
          <c:smooth val="0"/>
        </c:ser>
        <c:marker val="1"/>
        <c:axId val="12235132"/>
        <c:axId val="43007325"/>
      </c:lineChart>
      <c:catAx>
        <c:axId val="122351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07325"/>
        <c:crosses val="autoZero"/>
        <c:auto val="1"/>
        <c:lblOffset val="100"/>
        <c:noMultiLvlLbl val="0"/>
      </c:catAx>
      <c:valAx>
        <c:axId val="43007325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3513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521606"/>
        <c:axId val="61041271"/>
      </c:lineChart>
      <c:catAx>
        <c:axId val="515216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41271"/>
        <c:crosses val="autoZero"/>
        <c:auto val="1"/>
        <c:lblOffset val="100"/>
        <c:noMultiLvlLbl val="0"/>
      </c:catAx>
      <c:valAx>
        <c:axId val="61041271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216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44124732"/>
        <c:axId val="61578269"/>
      </c:lineChart>
      <c:catAx>
        <c:axId val="4412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78269"/>
        <c:crosses val="autoZero"/>
        <c:auto val="1"/>
        <c:lblOffset val="100"/>
        <c:noMultiLvlLbl val="0"/>
      </c:catAx>
      <c:valAx>
        <c:axId val="61578269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2473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333510"/>
        <c:axId val="21783863"/>
      </c:lineChart>
      <c:catAx>
        <c:axId val="17333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83863"/>
        <c:crosses val="autoZero"/>
        <c:auto val="1"/>
        <c:lblOffset val="100"/>
        <c:noMultiLvlLbl val="0"/>
      </c:catAx>
      <c:valAx>
        <c:axId val="21783863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335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61837040"/>
        <c:axId val="19662449"/>
      </c:bar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62449"/>
        <c:crosses val="autoZero"/>
        <c:auto val="1"/>
        <c:lblOffset val="100"/>
        <c:noMultiLvlLbl val="0"/>
      </c:catAx>
      <c:valAx>
        <c:axId val="19662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37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725"/>
          <c:y val="0.281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平成19年9月入庫高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平成18年9月入庫高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750,838ｔ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0.63675</cdr:x>
      <cdr:y>0.528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766,760ｔ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</cdr:y>
    </cdr:from>
    <cdr:to>
      <cdr:x>0.96325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9340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0.44225</cdr:x>
      <cdr:y>0.982</cdr:y>
    </cdr:from>
    <cdr:to>
      <cdr:x>0.465</cdr:x>
      <cdr:y>0.99325</cdr:y>
    </cdr:to>
    <cdr:sp>
      <cdr:nvSpPr>
        <cdr:cNvPr id="2" name="TextBox 2"/>
        <cdr:cNvSpPr txBox="1">
          <a:spLocks noChangeArrowheads="1"/>
        </cdr:cNvSpPr>
      </cdr:nvSpPr>
      <cdr:spPr>
        <a:xfrm>
          <a:off x="3219450" y="3333750"/>
          <a:ext cx="161925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</cdr:x>
      <cdr:y>0.006</cdr:y>
    </cdr:from>
    <cdr:to>
      <cdr:x>0.9005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0.00875</cdr:y>
    </cdr:from>
    <cdr:to>
      <cdr:x>0.9195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6007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0.02175</cdr:y>
    </cdr:from>
    <cdr:to>
      <cdr:x>0.74225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24125" y="123825"/>
          <a:ext cx="4676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0.7505</cdr:x>
      <cdr:y>0.0555</cdr:y>
    </cdr:from>
    <cdr:to>
      <cdr:x>0.905</cdr:x>
      <cdr:y>0.12325</cdr:y>
    </cdr:to>
    <cdr:sp>
      <cdr:nvSpPr>
        <cdr:cNvPr id="2" name="TextBox 3"/>
        <cdr:cNvSpPr txBox="1">
          <a:spLocks noChangeArrowheads="1"/>
        </cdr:cNvSpPr>
      </cdr:nvSpPr>
      <cdr:spPr>
        <a:xfrm>
          <a:off x="7277100" y="314325"/>
          <a:ext cx="14954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0.42975</cdr:x>
      <cdr:y>0.22775</cdr:y>
    </cdr:from>
    <cdr:to>
      <cdr:x>0.68025</cdr:x>
      <cdr:y>0.31675</cdr:y>
    </cdr:to>
    <cdr:sp>
      <cdr:nvSpPr>
        <cdr:cNvPr id="3" name="TextBox 4"/>
        <cdr:cNvSpPr txBox="1">
          <a:spLocks noChangeArrowheads="1"/>
        </cdr:cNvSpPr>
      </cdr:nvSpPr>
      <cdr:spPr>
        <a:xfrm>
          <a:off x="4162425" y="1304925"/>
          <a:ext cx="242887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所　管　面　積 ・㎡　（12月末）</a:t>
          </a:r>
        </a:p>
      </cdr:txBody>
    </cdr:sp>
  </cdr:relSizeAnchor>
  <cdr:relSizeAnchor xmlns:cdr="http://schemas.openxmlformats.org/drawingml/2006/chartDrawing">
    <cdr:from>
      <cdr:x>0.5295</cdr:x>
      <cdr:y>0.85975</cdr:y>
    </cdr:from>
    <cdr:to>
      <cdr:x>0.82925</cdr:x>
      <cdr:y>0.91725</cdr:y>
    </cdr:to>
    <cdr:sp>
      <cdr:nvSpPr>
        <cdr:cNvPr id="4" name="TextBox 5"/>
        <cdr:cNvSpPr txBox="1">
          <a:spLocks noChangeArrowheads="1"/>
        </cdr:cNvSpPr>
      </cdr:nvSpPr>
      <cdr:spPr>
        <a:xfrm>
          <a:off x="5133975" y="4953000"/>
          <a:ext cx="2905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トン</a:t>
          </a:r>
        </a:p>
      </cdr:txBody>
    </cdr:sp>
  </cdr:relSizeAnchor>
  <cdr:relSizeAnchor xmlns:cdr="http://schemas.openxmlformats.org/drawingml/2006/chartDrawing">
    <cdr:from>
      <cdr:x>0.89575</cdr:x>
      <cdr:y>0.0555</cdr:y>
    </cdr:from>
    <cdr:to>
      <cdr:x>0.99975</cdr:x>
      <cdr:y>0.12275</cdr:y>
    </cdr:to>
    <cdr:sp>
      <cdr:nvSpPr>
        <cdr:cNvPr id="5" name="TextBox 7"/>
        <cdr:cNvSpPr txBox="1">
          <a:spLocks noChangeArrowheads="1"/>
        </cdr:cNvSpPr>
      </cdr:nvSpPr>
      <cdr:spPr>
        <a:xfrm>
          <a:off x="8686800" y="314325"/>
          <a:ext cx="10096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</cdr:y>
    </cdr:from>
    <cdr:to>
      <cdr:x>0.97325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1，095，835トン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1，066，746トン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</cdr:y>
    </cdr:from>
    <cdr:to>
      <cdr:x>0.94425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6578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705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0.021</cdr:y>
    </cdr:from>
    <cdr:to>
      <cdr:x>0.97425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</cdr:x>
      <cdr:y>0.65475</cdr:y>
    </cdr:from>
    <cdr:to>
      <cdr:x>0.99675</cdr:x>
      <cdr:y>0.7195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0" y="1819275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0.91675</cdr:x>
      <cdr:y>0.56325</cdr:y>
    </cdr:from>
    <cdr:to>
      <cdr:x>1</cdr:x>
      <cdr:y>0.628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15716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0.7465</cdr:x>
      <cdr:y>0.609</cdr:y>
    </cdr:from>
    <cdr:to>
      <cdr:x>0.8175</cdr:x>
      <cdr:y>0.67375</cdr:y>
    </cdr:to>
    <cdr:sp>
      <cdr:nvSpPr>
        <cdr:cNvPr id="3" name="TextBox 3"/>
        <cdr:cNvSpPr txBox="1">
          <a:spLocks noChangeArrowheads="1"/>
        </cdr:cNvSpPr>
      </cdr:nvSpPr>
      <cdr:spPr>
        <a:xfrm>
          <a:off x="5610225" y="1695450"/>
          <a:ext cx="533400" cy="180975"/>
        </a:xfrm>
        <a:prstGeom prst="rect">
          <a:avLst/>
        </a:prstGeom>
        <a:solidFill>
          <a:srgbClr val="CC99FF">
            <a:alpha val="55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0.912</cdr:x>
      <cdr:y>0.44025</cdr:y>
    </cdr:from>
    <cdr:to>
      <cdr:x>0.983</cdr:x>
      <cdr:y>0.505</cdr:y>
    </cdr:to>
    <cdr:sp>
      <cdr:nvSpPr>
        <cdr:cNvPr id="4" name="TextBox 4"/>
        <cdr:cNvSpPr txBox="1">
          <a:spLocks noChangeArrowheads="1"/>
        </cdr:cNvSpPr>
      </cdr:nvSpPr>
      <cdr:spPr>
        <a:xfrm>
          <a:off x="6858000" y="12192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平成１5年</a:t>
          </a:r>
        </a:p>
      </cdr:txBody>
    </cdr:sp>
  </cdr:relSizeAnchor>
  <cdr:relSizeAnchor xmlns:cdr="http://schemas.openxmlformats.org/drawingml/2006/chartDrawing">
    <cdr:from>
      <cdr:x>0.8075</cdr:x>
      <cdr:y>0.025</cdr:y>
    </cdr:from>
    <cdr:to>
      <cdr:x>0.95175</cdr:x>
      <cdr:y>0.1035</cdr:y>
    </cdr:to>
    <cdr:sp>
      <cdr:nvSpPr>
        <cdr:cNvPr id="5" name="TextBox 5"/>
        <cdr:cNvSpPr txBox="1">
          <a:spLocks noChangeArrowheads="1"/>
        </cdr:cNvSpPr>
      </cdr:nvSpPr>
      <cdr:spPr>
        <a:xfrm>
          <a:off x="60674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0.91675</cdr:x>
      <cdr:y>0.743</cdr:y>
    </cdr:from>
    <cdr:to>
      <cdr:x>1</cdr:x>
      <cdr:y>0.80775</cdr:y>
    </cdr:to>
    <cdr:sp>
      <cdr:nvSpPr>
        <cdr:cNvPr id="6" name="TextBox 6"/>
        <cdr:cNvSpPr txBox="1">
          <a:spLocks noChangeArrowheads="1"/>
        </cdr:cNvSpPr>
      </cdr:nvSpPr>
      <cdr:spPr>
        <a:xfrm>
          <a:off x="6896100" y="20669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0.008</cdr:y>
    </cdr:from>
    <cdr:to>
      <cdr:x>0.99225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181725" y="1905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0.72825</cdr:x>
      <cdr:y>0.524</cdr:y>
    </cdr:from>
    <cdr:to>
      <cdr:x>0.811</cdr:x>
      <cdr:y>0.6385</cdr:y>
    </cdr:to>
    <cdr:sp>
      <cdr:nvSpPr>
        <cdr:cNvPr id="2" name="TextBox 2"/>
        <cdr:cNvSpPr txBox="1">
          <a:spLocks noChangeArrowheads="1"/>
        </cdr:cNvSpPr>
      </cdr:nvSpPr>
      <cdr:spPr>
        <a:xfrm>
          <a:off x="5476875" y="1295400"/>
          <a:ext cx="619125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0.93425</cdr:x>
      <cdr:y>0.524</cdr:y>
    </cdr:from>
    <cdr:to>
      <cdr:x>1</cdr:x>
      <cdr:y>0.5995</cdr:y>
    </cdr:to>
    <cdr:sp>
      <cdr:nvSpPr>
        <cdr:cNvPr id="3" name="TextBox 3"/>
        <cdr:cNvSpPr txBox="1">
          <a:spLocks noChangeArrowheads="1"/>
        </cdr:cNvSpPr>
      </cdr:nvSpPr>
      <cdr:spPr>
        <a:xfrm>
          <a:off x="7029450" y="1295400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0.92875</cdr:x>
      <cdr:y>0.57925</cdr:y>
    </cdr:from>
    <cdr:to>
      <cdr:x>1</cdr:x>
      <cdr:y>0.66475</cdr:y>
    </cdr:to>
    <cdr:sp>
      <cdr:nvSpPr>
        <cdr:cNvPr id="4" name="TextBox 4"/>
        <cdr:cNvSpPr txBox="1">
          <a:spLocks noChangeArrowheads="1"/>
        </cdr:cNvSpPr>
      </cdr:nvSpPr>
      <cdr:spPr>
        <a:xfrm>
          <a:off x="6981825" y="1438275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0.923</cdr:x>
      <cdr:y>0.643</cdr:y>
    </cdr:from>
    <cdr:to>
      <cdr:x>0.9995</cdr:x>
      <cdr:y>0.72775</cdr:y>
    </cdr:to>
    <cdr:sp>
      <cdr:nvSpPr>
        <cdr:cNvPr id="5" name="TextBox 5"/>
        <cdr:cNvSpPr txBox="1">
          <a:spLocks noChangeArrowheads="1"/>
        </cdr:cNvSpPr>
      </cdr:nvSpPr>
      <cdr:spPr>
        <a:xfrm>
          <a:off x="6943725" y="1590675"/>
          <a:ext cx="571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0.9315</cdr:x>
      <cdr:y>0.72625</cdr:y>
    </cdr:from>
    <cdr:to>
      <cdr:x>0.99875</cdr:x>
      <cdr:y>0.78</cdr:y>
    </cdr:to>
    <cdr:sp>
      <cdr:nvSpPr>
        <cdr:cNvPr id="6" name="TextBox 6"/>
        <cdr:cNvSpPr txBox="1">
          <a:spLocks noChangeArrowheads="1"/>
        </cdr:cNvSpPr>
      </cdr:nvSpPr>
      <cdr:spPr>
        <a:xfrm>
          <a:off x="7000875" y="1800225"/>
          <a:ext cx="5048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0.84775</cdr:x>
      <cdr:y>0</cdr:y>
    </cdr:from>
    <cdr:to>
      <cdr:x>0.998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6391275" y="0"/>
          <a:ext cx="1133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0.7475</cdr:x>
      <cdr:y>0.39375</cdr:y>
    </cdr:from>
    <cdr:to>
      <cdr:x>0.8335</cdr:x>
      <cdr:y>0.45975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1114425"/>
          <a:ext cx="647700" cy="1905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0.93075</cdr:x>
      <cdr:y>0.3025</cdr:y>
    </cdr:from>
    <cdr:to>
      <cdr:x>0.99675</cdr:x>
      <cdr:y>0.3685</cdr:y>
    </cdr:to>
    <cdr:sp>
      <cdr:nvSpPr>
        <cdr:cNvPr id="3" name="TextBox 3"/>
        <cdr:cNvSpPr txBox="1">
          <a:spLocks noChangeArrowheads="1"/>
        </cdr:cNvSpPr>
      </cdr:nvSpPr>
      <cdr:spPr>
        <a:xfrm>
          <a:off x="7019925" y="857250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0.93825</cdr:x>
      <cdr:y>0.45975</cdr:y>
    </cdr:from>
    <cdr:to>
      <cdr:x>0.998</cdr:x>
      <cdr:y>0.537</cdr:y>
    </cdr:to>
    <cdr:sp>
      <cdr:nvSpPr>
        <cdr:cNvPr id="4" name="TextBox 4"/>
        <cdr:cNvSpPr txBox="1">
          <a:spLocks noChangeArrowheads="1"/>
        </cdr:cNvSpPr>
      </cdr:nvSpPr>
      <cdr:spPr>
        <a:xfrm>
          <a:off x="7077075" y="1304925"/>
          <a:ext cx="447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0.92325</cdr:x>
      <cdr:y>0.537</cdr:y>
    </cdr:from>
    <cdr:to>
      <cdr:x>0.998</cdr:x>
      <cdr:y>0.61</cdr:y>
    </cdr:to>
    <cdr:sp>
      <cdr:nvSpPr>
        <cdr:cNvPr id="5" name="TextBox 5"/>
        <cdr:cNvSpPr txBox="1">
          <a:spLocks noChangeArrowheads="1"/>
        </cdr:cNvSpPr>
      </cdr:nvSpPr>
      <cdr:spPr>
        <a:xfrm>
          <a:off x="6962775" y="1524000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0.92325</cdr:x>
      <cdr:y>0.61</cdr:y>
    </cdr:from>
    <cdr:to>
      <cdr:x>1</cdr:x>
      <cdr:y>0.676</cdr:y>
    </cdr:to>
    <cdr:sp>
      <cdr:nvSpPr>
        <cdr:cNvPr id="6" name="TextBox 6"/>
        <cdr:cNvSpPr txBox="1">
          <a:spLocks noChangeArrowheads="1"/>
        </cdr:cNvSpPr>
      </cdr:nvSpPr>
      <cdr:spPr>
        <a:xfrm>
          <a:off x="6962775" y="173355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0.62775</cdr:y>
    </cdr:from>
    <cdr:to>
      <cdr:x>0.98975</cdr:x>
      <cdr:y>0.69075</cdr:y>
    </cdr:to>
    <cdr:sp>
      <cdr:nvSpPr>
        <cdr:cNvPr id="1" name="TextBox 1"/>
        <cdr:cNvSpPr txBox="1">
          <a:spLocks noChangeArrowheads="1"/>
        </cdr:cNvSpPr>
      </cdr:nvSpPr>
      <cdr:spPr>
        <a:xfrm>
          <a:off x="6877050" y="1800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0.66875</cdr:y>
    </cdr:from>
    <cdr:to>
      <cdr:x>0.9965</cdr:x>
      <cdr:y>0.73175</cdr:y>
    </cdr:to>
    <cdr:sp>
      <cdr:nvSpPr>
        <cdr:cNvPr id="3" name="TextBox 3"/>
        <cdr:cNvSpPr txBox="1">
          <a:spLocks noChangeArrowheads="1"/>
        </cdr:cNvSpPr>
      </cdr:nvSpPr>
      <cdr:spPr>
        <a:xfrm>
          <a:off x="6934200" y="19145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0.72375</cdr:x>
      <cdr:y>0.5355</cdr:y>
    </cdr:from>
    <cdr:to>
      <cdr:x>0.81</cdr:x>
      <cdr:y>0.595</cdr:y>
    </cdr:to>
    <cdr:sp>
      <cdr:nvSpPr>
        <cdr:cNvPr id="4" name="TextBox 4"/>
        <cdr:cNvSpPr txBox="1">
          <a:spLocks noChangeArrowheads="1"/>
        </cdr:cNvSpPr>
      </cdr:nvSpPr>
      <cdr:spPr>
        <a:xfrm>
          <a:off x="5438775" y="1533525"/>
          <a:ext cx="647700" cy="1714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
</a:t>
          </a:r>
        </a:p>
      </cdr:txBody>
    </cdr:sp>
  </cdr:relSizeAnchor>
  <cdr:relSizeAnchor xmlns:cdr="http://schemas.openxmlformats.org/drawingml/2006/chartDrawing">
    <cdr:from>
      <cdr:x>0.90675</cdr:x>
      <cdr:y>0.57</cdr:y>
    </cdr:from>
    <cdr:to>
      <cdr:x>0.99675</cdr:x>
      <cdr:y>0.6295</cdr:y>
    </cdr:to>
    <cdr:sp>
      <cdr:nvSpPr>
        <cdr:cNvPr id="5" name="TextBox 5"/>
        <cdr:cNvSpPr txBox="1">
          <a:spLocks noChangeArrowheads="1"/>
        </cdr:cNvSpPr>
      </cdr:nvSpPr>
      <cdr:spPr>
        <a:xfrm>
          <a:off x="6810375" y="1638300"/>
          <a:ext cx="676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0.838</cdr:x>
      <cdr:y>0</cdr:y>
    </cdr:from>
    <cdr:to>
      <cdr:x>0.9965</cdr:x>
      <cdr:y>0.07625</cdr:y>
    </cdr:to>
    <cdr:sp>
      <cdr:nvSpPr>
        <cdr:cNvPr id="6" name="TextBox 6"/>
        <cdr:cNvSpPr txBox="1">
          <a:spLocks noChangeArrowheads="1"/>
        </cdr:cNvSpPr>
      </cdr:nvSpPr>
      <cdr:spPr>
        <a:xfrm>
          <a:off x="6296025" y="0"/>
          <a:ext cx="11906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0.91625</cdr:x>
      <cdr:y>0.47475</cdr:y>
    </cdr:from>
    <cdr:to>
      <cdr:x>0.98975</cdr:x>
      <cdr:y>0.53775</cdr:y>
    </cdr:to>
    <cdr:sp>
      <cdr:nvSpPr>
        <cdr:cNvPr id="7" name="TextBox 7"/>
        <cdr:cNvSpPr txBox="1">
          <a:spLocks noChangeArrowheads="1"/>
        </cdr:cNvSpPr>
      </cdr:nvSpPr>
      <cdr:spPr>
        <a:xfrm>
          <a:off x="6877050" y="13620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0.9955</cdr:x>
      <cdr:y>0.6945</cdr:y>
    </cdr:from>
    <cdr:to>
      <cdr:x>1</cdr:x>
      <cdr:y>0.7625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1838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0.99675</cdr:x>
      <cdr:y>0.89125</cdr:y>
    </cdr:from>
    <cdr:to>
      <cdr:x>1</cdr:x>
      <cdr:y>0.95925</cdr:y>
    </cdr:to>
    <cdr:sp>
      <cdr:nvSpPr>
        <cdr:cNvPr id="3" name="TextBox 3"/>
        <cdr:cNvSpPr txBox="1">
          <a:spLocks noChangeArrowheads="1"/>
        </cdr:cNvSpPr>
      </cdr:nvSpPr>
      <cdr:spPr>
        <a:xfrm>
          <a:off x="7505700" y="23622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0.72525</cdr:x>
      <cdr:y>0.5335</cdr:y>
    </cdr:from>
    <cdr:to>
      <cdr:x>0.7985</cdr:x>
      <cdr:y>0.6015</cdr:y>
    </cdr:to>
    <cdr:sp>
      <cdr:nvSpPr>
        <cdr:cNvPr id="4" name="TextBox 4"/>
        <cdr:cNvSpPr txBox="1">
          <a:spLocks noChangeArrowheads="1"/>
        </cdr:cNvSpPr>
      </cdr:nvSpPr>
      <cdr:spPr>
        <a:xfrm>
          <a:off x="5457825" y="1409700"/>
          <a:ext cx="55245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0.83175</cdr:x>
      <cdr:y>0</cdr:y>
    </cdr:from>
    <cdr:to>
      <cdr:x>0.97575</cdr:x>
      <cdr:y>0.0825</cdr:y>
    </cdr:to>
    <cdr:sp>
      <cdr:nvSpPr>
        <cdr:cNvPr id="5" name="TextBox 5"/>
        <cdr:cNvSpPr txBox="1">
          <a:spLocks noChangeArrowheads="1"/>
        </cdr:cNvSpPr>
      </cdr:nvSpPr>
      <cdr:spPr>
        <a:xfrm>
          <a:off x="62579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0.99675</cdr:x>
      <cdr:y>0.7975</cdr:y>
    </cdr:from>
    <cdr:to>
      <cdr:x>1</cdr:x>
      <cdr:y>0.91575</cdr:y>
    </cdr:to>
    <cdr:sp>
      <cdr:nvSpPr>
        <cdr:cNvPr id="6" name="TextBox 6"/>
        <cdr:cNvSpPr txBox="1">
          <a:spLocks noChangeArrowheads="1"/>
        </cdr:cNvSpPr>
      </cdr:nvSpPr>
      <cdr:spPr>
        <a:xfrm>
          <a:off x="7505700" y="21145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0.9955</cdr:x>
      <cdr:y>0.6015</cdr:y>
    </cdr:from>
    <cdr:to>
      <cdr:x>1</cdr:x>
      <cdr:y>0.6975</cdr:y>
    </cdr:to>
    <cdr:sp>
      <cdr:nvSpPr>
        <cdr:cNvPr id="7" name="TextBox 7"/>
        <cdr:cNvSpPr txBox="1">
          <a:spLocks noChangeArrowheads="1"/>
        </cdr:cNvSpPr>
      </cdr:nvSpPr>
      <cdr:spPr>
        <a:xfrm>
          <a:off x="7496175" y="1590675"/>
          <a:ext cx="38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0.91025</cdr:x>
      <cdr:y>0.4775</cdr:y>
    </cdr:from>
    <cdr:to>
      <cdr:x>0.99625</cdr:x>
      <cdr:y>0.556</cdr:y>
    </cdr:to>
    <cdr:sp>
      <cdr:nvSpPr>
        <cdr:cNvPr id="8" name="TextBox 8"/>
        <cdr:cNvSpPr txBox="1">
          <a:spLocks noChangeArrowheads="1"/>
        </cdr:cNvSpPr>
      </cdr:nvSpPr>
      <cdr:spPr>
        <a:xfrm>
          <a:off x="6858000" y="1266825"/>
          <a:ext cx="647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0.92425</cdr:x>
      <cdr:y>0.5335</cdr:y>
    </cdr:from>
    <cdr:to>
      <cdr:x>0.9975</cdr:x>
      <cdr:y>0.6105</cdr:y>
    </cdr:to>
    <cdr:sp>
      <cdr:nvSpPr>
        <cdr:cNvPr id="9" name="TextBox 9"/>
        <cdr:cNvSpPr txBox="1">
          <a:spLocks noChangeArrowheads="1"/>
        </cdr:cNvSpPr>
      </cdr:nvSpPr>
      <cdr:spPr>
        <a:xfrm>
          <a:off x="6962775" y="1409700"/>
          <a:ext cx="552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0.91225</cdr:x>
      <cdr:y>0.61125</cdr:y>
    </cdr:from>
    <cdr:to>
      <cdr:x>1</cdr:x>
      <cdr:y>0.696</cdr:y>
    </cdr:to>
    <cdr:sp>
      <cdr:nvSpPr>
        <cdr:cNvPr id="10" name="TextBox 10"/>
        <cdr:cNvSpPr txBox="1">
          <a:spLocks noChangeArrowheads="1"/>
        </cdr:cNvSpPr>
      </cdr:nvSpPr>
      <cdr:spPr>
        <a:xfrm>
          <a:off x="6867525" y="1619250"/>
          <a:ext cx="657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0.916</cdr:x>
      <cdr:y>0.6815</cdr:y>
    </cdr:from>
    <cdr:to>
      <cdr:x>1</cdr:x>
      <cdr:y>0.76325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896100" y="1809750"/>
          <a:ext cx="628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２,０６３,５６５㎡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0.66175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85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平成１9年9月所管面積（1～3類）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0.66825</cdr:y>
    </cdr:from>
    <cdr:to>
      <cdr:x>0.99675</cdr:x>
      <cdr:y>0.732</cdr:y>
    </cdr:to>
    <cdr:sp>
      <cdr:nvSpPr>
        <cdr:cNvPr id="1" name="TextBox 1"/>
        <cdr:cNvSpPr txBox="1">
          <a:spLocks noChangeArrowheads="1"/>
        </cdr:cNvSpPr>
      </cdr:nvSpPr>
      <cdr:spPr>
        <a:xfrm>
          <a:off x="6905625" y="18954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0.745</cdr:x>
      <cdr:y>0.613</cdr:y>
    </cdr:from>
    <cdr:to>
      <cdr:x>0.81875</cdr:x>
      <cdr:y>0.67675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1733550"/>
          <a:ext cx="55245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0.9295</cdr:x>
      <cdr:y>0.5175</cdr:y>
    </cdr:from>
    <cdr:to>
      <cdr:x>1</cdr:x>
      <cdr:y>0.58125</cdr:y>
    </cdr:to>
    <cdr:sp>
      <cdr:nvSpPr>
        <cdr:cNvPr id="3" name="TextBox 3"/>
        <cdr:cNvSpPr txBox="1">
          <a:spLocks noChangeArrowheads="1"/>
        </cdr:cNvSpPr>
      </cdr:nvSpPr>
      <cdr:spPr>
        <a:xfrm>
          <a:off x="6953250" y="1466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0.937</cdr:x>
      <cdr:y>0.716</cdr:y>
    </cdr:from>
    <cdr:to>
      <cdr:x>1</cdr:x>
      <cdr:y>0.77975</cdr:y>
    </cdr:to>
    <cdr:sp>
      <cdr:nvSpPr>
        <cdr:cNvPr id="4" name="TextBox 4"/>
        <cdr:cNvSpPr txBox="1">
          <a:spLocks noChangeArrowheads="1"/>
        </cdr:cNvSpPr>
      </cdr:nvSpPr>
      <cdr:spPr>
        <a:xfrm>
          <a:off x="7010400" y="2028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86650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0.832</cdr:x>
      <cdr:y>0.00375</cdr:y>
    </cdr:from>
    <cdr:to>
      <cdr:x>1</cdr:x>
      <cdr:y>0.081</cdr:y>
    </cdr:to>
    <cdr:sp>
      <cdr:nvSpPr>
        <cdr:cNvPr id="6" name="TextBox 6"/>
        <cdr:cNvSpPr txBox="1">
          <a:spLocks noChangeArrowheads="1"/>
        </cdr:cNvSpPr>
      </cdr:nvSpPr>
      <cdr:spPr>
        <a:xfrm>
          <a:off x="6219825" y="9525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0.9295</cdr:x>
      <cdr:y>0.59125</cdr:y>
    </cdr:from>
    <cdr:to>
      <cdr:x>1</cdr:x>
      <cdr:y>0.655</cdr:y>
    </cdr:to>
    <cdr:sp>
      <cdr:nvSpPr>
        <cdr:cNvPr id="7" name="TextBox 7"/>
        <cdr:cNvSpPr txBox="1">
          <a:spLocks noChangeArrowheads="1"/>
        </cdr:cNvSpPr>
      </cdr:nvSpPr>
      <cdr:spPr>
        <a:xfrm>
          <a:off x="6953250" y="1676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0.532</cdr:y>
    </cdr:from>
    <cdr:to>
      <cdr:x>0.9855</cdr:x>
      <cdr:y>0.59825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4478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0.914</cdr:x>
      <cdr:y>0.7845</cdr:y>
    </cdr:from>
    <cdr:to>
      <cdr:x>0.98175</cdr:x>
      <cdr:y>0.85075</cdr:y>
    </cdr:to>
    <cdr:sp>
      <cdr:nvSpPr>
        <cdr:cNvPr id="6" name="TextBox 6"/>
        <cdr:cNvSpPr txBox="1">
          <a:spLocks noChangeArrowheads="1"/>
        </cdr:cNvSpPr>
      </cdr:nvSpPr>
      <cdr:spPr>
        <a:xfrm>
          <a:off x="6943725" y="21431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0.91775</cdr:x>
      <cdr:y>0.62625</cdr:y>
    </cdr:from>
    <cdr:to>
      <cdr:x>0.9855</cdr:x>
      <cdr:y>0.6925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704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0.914</cdr:x>
      <cdr:y>0.70525</cdr:y>
    </cdr:from>
    <cdr:to>
      <cdr:x>0.98175</cdr:x>
      <cdr:y>0.7715</cdr:y>
    </cdr:to>
    <cdr:sp>
      <cdr:nvSpPr>
        <cdr:cNvPr id="8" name="TextBox 9"/>
        <cdr:cNvSpPr txBox="1">
          <a:spLocks noChangeArrowheads="1"/>
        </cdr:cNvSpPr>
      </cdr:nvSpPr>
      <cdr:spPr>
        <a:xfrm>
          <a:off x="6943725" y="1924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0.82775</cdr:x>
      <cdr:y>0.007</cdr:y>
    </cdr:from>
    <cdr:to>
      <cdr:x>0.98125</cdr:x>
      <cdr:y>0.079</cdr:y>
    </cdr:to>
    <cdr:sp>
      <cdr:nvSpPr>
        <cdr:cNvPr id="9" name="TextBox 10"/>
        <cdr:cNvSpPr txBox="1">
          <a:spLocks noChangeArrowheads="1"/>
        </cdr:cNvSpPr>
      </cdr:nvSpPr>
      <cdr:spPr>
        <a:xfrm>
          <a:off x="6286500" y="19050"/>
          <a:ext cx="11620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0.734</cdr:x>
      <cdr:y>0.7225</cdr:y>
    </cdr:from>
    <cdr:to>
      <cdr:x>0.80975</cdr:x>
      <cdr:y>0.82525</cdr:y>
    </cdr:to>
    <cdr:sp>
      <cdr:nvSpPr>
        <cdr:cNvPr id="10" name="TextBox 11"/>
        <cdr:cNvSpPr txBox="1">
          <a:spLocks noChangeArrowheads="1"/>
        </cdr:cNvSpPr>
      </cdr:nvSpPr>
      <cdr:spPr>
        <a:xfrm>
          <a:off x="5572125" y="1971675"/>
          <a:ext cx="571500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0.01075</cdr:y>
    </cdr:from>
    <cdr:to>
      <cdr:x>0.96425</cdr:x>
      <cdr:y>0.092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0.98825</cdr:x>
      <cdr:y>0.91475</cdr:y>
    </cdr:from>
    <cdr:to>
      <cdr:x>0.99825</cdr:x>
      <cdr:y>0.982</cdr:y>
    </cdr:to>
    <cdr:sp>
      <cdr:nvSpPr>
        <cdr:cNvPr id="4" name="TextBox 4"/>
        <cdr:cNvSpPr txBox="1">
          <a:spLocks noChangeArrowheads="1"/>
        </cdr:cNvSpPr>
      </cdr:nvSpPr>
      <cdr:spPr>
        <a:xfrm>
          <a:off x="7505700" y="2457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0.972</cdr:x>
      <cdr:y>0.56125</cdr:y>
    </cdr:from>
    <cdr:to>
      <cdr:x>1</cdr:x>
      <cdr:y>0.6285</cdr:y>
    </cdr:to>
    <cdr:sp>
      <cdr:nvSpPr>
        <cdr:cNvPr id="5" name="TextBox 5"/>
        <cdr:cNvSpPr txBox="1">
          <a:spLocks noChangeArrowheads="1"/>
        </cdr:cNvSpPr>
      </cdr:nvSpPr>
      <cdr:spPr>
        <a:xfrm>
          <a:off x="7381875" y="1504950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0.98825</cdr:x>
      <cdr:y>0.6825</cdr:y>
    </cdr:from>
    <cdr:to>
      <cdr:x>0.99825</cdr:x>
      <cdr:y>0.74975</cdr:y>
    </cdr:to>
    <cdr:sp>
      <cdr:nvSpPr>
        <cdr:cNvPr id="6" name="TextBox 6"/>
        <cdr:cNvSpPr txBox="1">
          <a:spLocks noChangeArrowheads="1"/>
        </cdr:cNvSpPr>
      </cdr:nvSpPr>
      <cdr:spPr>
        <a:xfrm>
          <a:off x="7505700" y="1838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0.98525</cdr:x>
      <cdr:y>0.7895</cdr:y>
    </cdr:from>
    <cdr:to>
      <cdr:x>0.99525</cdr:x>
      <cdr:y>0.85675</cdr:y>
    </cdr:to>
    <cdr:sp>
      <cdr:nvSpPr>
        <cdr:cNvPr id="7" name="TextBox 7"/>
        <cdr:cNvSpPr txBox="1">
          <a:spLocks noChangeArrowheads="1"/>
        </cdr:cNvSpPr>
      </cdr:nvSpPr>
      <cdr:spPr>
        <a:xfrm>
          <a:off x="7486650" y="21240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0.93425</cdr:x>
      <cdr:y>0.4745</cdr:y>
    </cdr:from>
    <cdr:to>
      <cdr:x>0.99875</cdr:x>
      <cdr:y>0.55875</cdr:y>
    </cdr:to>
    <cdr:sp>
      <cdr:nvSpPr>
        <cdr:cNvPr id="8" name="TextBox 9"/>
        <cdr:cNvSpPr txBox="1">
          <a:spLocks noChangeArrowheads="1"/>
        </cdr:cNvSpPr>
      </cdr:nvSpPr>
      <cdr:spPr>
        <a:xfrm>
          <a:off x="7096125" y="12763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0.93425</cdr:x>
      <cdr:y>0.584</cdr:y>
    </cdr:from>
    <cdr:to>
      <cdr:x>0.99875</cdr:x>
      <cdr:y>0.65675</cdr:y>
    </cdr:to>
    <cdr:sp>
      <cdr:nvSpPr>
        <cdr:cNvPr id="9" name="TextBox 10"/>
        <cdr:cNvSpPr txBox="1">
          <a:spLocks noChangeArrowheads="1"/>
        </cdr:cNvSpPr>
      </cdr:nvSpPr>
      <cdr:spPr>
        <a:xfrm>
          <a:off x="7096125" y="1571625"/>
          <a:ext cx="485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0.93325</cdr:x>
      <cdr:y>0.65675</cdr:y>
    </cdr:from>
    <cdr:to>
      <cdr:x>1</cdr:x>
      <cdr:y>0.7115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86600" y="1762125"/>
          <a:ext cx="504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0.93325</cdr:x>
      <cdr:y>0.7335</cdr:y>
    </cdr:from>
    <cdr:to>
      <cdr:x>1</cdr:x>
      <cdr:y>0.788</cdr:y>
    </cdr:to>
    <cdr:sp>
      <cdr:nvSpPr>
        <cdr:cNvPr id="11" name="TextBox 12"/>
        <cdr:cNvSpPr txBox="1">
          <a:spLocks noChangeArrowheads="1"/>
        </cdr:cNvSpPr>
      </cdr:nvSpPr>
      <cdr:spPr>
        <a:xfrm>
          <a:off x="7086600" y="1971675"/>
          <a:ext cx="504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0.82925</cdr:x>
      <cdr:y>0.01075</cdr:y>
    </cdr:from>
    <cdr:to>
      <cdr:x>0.9845</cdr:x>
      <cdr:y>0.09125</cdr:y>
    </cdr:to>
    <cdr:sp>
      <cdr:nvSpPr>
        <cdr:cNvPr id="12" name="TextBox 13"/>
        <cdr:cNvSpPr txBox="1">
          <a:spLocks noChangeArrowheads="1"/>
        </cdr:cNvSpPr>
      </cdr:nvSpPr>
      <cdr:spPr>
        <a:xfrm>
          <a:off x="6296025" y="28575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0.716</cdr:x>
      <cdr:y>0.562</cdr:y>
    </cdr:from>
    <cdr:to>
      <cdr:x>0.79375</cdr:x>
      <cdr:y>0.628</cdr:y>
    </cdr:to>
    <cdr:sp>
      <cdr:nvSpPr>
        <cdr:cNvPr id="13" name="TextBox 14"/>
        <cdr:cNvSpPr txBox="1">
          <a:spLocks noChangeArrowheads="1"/>
        </cdr:cNvSpPr>
      </cdr:nvSpPr>
      <cdr:spPr>
        <a:xfrm>
          <a:off x="5438775" y="1514475"/>
          <a:ext cx="59055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</cdr:x>
      <cdr:y>0.01425</cdr:y>
    </cdr:from>
    <cdr:to>
      <cdr:x>0.99675</cdr:x>
      <cdr:y>0.09375</cdr:y>
    </cdr:to>
    <cdr:sp>
      <cdr:nvSpPr>
        <cdr:cNvPr id="1" name="TextBox 1"/>
        <cdr:cNvSpPr txBox="1">
          <a:spLocks noChangeArrowheads="1"/>
        </cdr:cNvSpPr>
      </cdr:nvSpPr>
      <cdr:spPr>
        <a:xfrm>
          <a:off x="649605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0.98275</cdr:x>
      <cdr:y>0.71075</cdr:y>
    </cdr:from>
    <cdr:to>
      <cdr:x>1</cdr:x>
      <cdr:y>0.76275</cdr:y>
    </cdr:to>
    <cdr:sp>
      <cdr:nvSpPr>
        <cdr:cNvPr id="2" name="TextBox 2"/>
        <cdr:cNvSpPr txBox="1">
          <a:spLocks noChangeArrowheads="1"/>
        </cdr:cNvSpPr>
      </cdr:nvSpPr>
      <cdr:spPr>
        <a:xfrm>
          <a:off x="7477125" y="19526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0.99325</cdr:x>
      <cdr:y>0.90625</cdr:y>
    </cdr:from>
    <cdr:to>
      <cdr:x>1</cdr:x>
      <cdr:y>0.94775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4860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0.9945</cdr:x>
      <cdr:y>0.81475</cdr:y>
    </cdr:from>
    <cdr:to>
      <cdr:x>1</cdr:x>
      <cdr:y>0.8805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23837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0.61275</cdr:x>
      <cdr:y>0.73725</cdr:y>
    </cdr:from>
    <cdr:to>
      <cdr:x>0.6965</cdr:x>
      <cdr:y>0.803</cdr:y>
    </cdr:to>
    <cdr:sp>
      <cdr:nvSpPr>
        <cdr:cNvPr id="6" name="TextBox 6"/>
        <cdr:cNvSpPr txBox="1">
          <a:spLocks noChangeArrowheads="1"/>
        </cdr:cNvSpPr>
      </cdr:nvSpPr>
      <cdr:spPr>
        <a:xfrm>
          <a:off x="4657725" y="20288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0.9945</cdr:x>
      <cdr:y>0.97325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62850" y="26765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0.9345</cdr:x>
      <cdr:y>0.55275</cdr:y>
    </cdr:from>
    <cdr:to>
      <cdr:x>0.9985</cdr:x>
      <cdr:y>0.63325</cdr:y>
    </cdr:to>
    <cdr:sp>
      <cdr:nvSpPr>
        <cdr:cNvPr id="8" name="TextBox 8"/>
        <cdr:cNvSpPr txBox="1">
          <a:spLocks noChangeArrowheads="1"/>
        </cdr:cNvSpPr>
      </cdr:nvSpPr>
      <cdr:spPr>
        <a:xfrm>
          <a:off x="7105650" y="151447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0.9345</cdr:x>
      <cdr:y>0.63325</cdr:y>
    </cdr:from>
    <cdr:to>
      <cdr:x>0.9985</cdr:x>
      <cdr:y>0.70275</cdr:y>
    </cdr:to>
    <cdr:sp>
      <cdr:nvSpPr>
        <cdr:cNvPr id="9" name="TextBox 9"/>
        <cdr:cNvSpPr txBox="1">
          <a:spLocks noChangeArrowheads="1"/>
        </cdr:cNvSpPr>
      </cdr:nvSpPr>
      <cdr:spPr>
        <a:xfrm>
          <a:off x="7105650" y="174307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0.93825</cdr:x>
      <cdr:y>0.70275</cdr:y>
    </cdr:from>
    <cdr:to>
      <cdr:x>0.9985</cdr:x>
      <cdr:y>0.76775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134225" y="1933575"/>
          <a:ext cx="457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0.93825</cdr:x>
      <cdr:y>0.76775</cdr:y>
    </cdr:from>
    <cdr:to>
      <cdr:x>0.997</cdr:x>
      <cdr:y>0.86</cdr:y>
    </cdr:to>
    <cdr:sp>
      <cdr:nvSpPr>
        <cdr:cNvPr id="11" name="TextBox 11"/>
        <cdr:cNvSpPr txBox="1">
          <a:spLocks noChangeArrowheads="1"/>
        </cdr:cNvSpPr>
      </cdr:nvSpPr>
      <cdr:spPr>
        <a:xfrm>
          <a:off x="7134225" y="2105025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0.7385</cdr:x>
      <cdr:y>0.71375</cdr:y>
    </cdr:from>
    <cdr:to>
      <cdr:x>0.81325</cdr:x>
      <cdr:y>0.803</cdr:y>
    </cdr:to>
    <cdr:sp>
      <cdr:nvSpPr>
        <cdr:cNvPr id="12" name="TextBox 12"/>
        <cdr:cNvSpPr txBox="1">
          <a:spLocks noChangeArrowheads="1"/>
        </cdr:cNvSpPr>
      </cdr:nvSpPr>
      <cdr:spPr>
        <a:xfrm>
          <a:off x="5619750" y="1962150"/>
          <a:ext cx="571500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0.9995</cdr:x>
      <cdr:y>0.94825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5527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0.866</cdr:y>
    </cdr:from>
    <cdr:to>
      <cdr:x>0.66025</cdr:x>
      <cdr:y>0.93325</cdr:y>
    </cdr:to>
    <cdr:sp>
      <cdr:nvSpPr>
        <cdr:cNvPr id="2" name="TextBox 2"/>
        <cdr:cNvSpPr txBox="1">
          <a:spLocks noChangeArrowheads="1"/>
        </cdr:cNvSpPr>
      </cdr:nvSpPr>
      <cdr:spPr>
        <a:xfrm>
          <a:off x="4895850" y="2333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0.99725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0.9865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0.97575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3533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0.8005</cdr:y>
    </cdr:from>
    <cdr:to>
      <cdr:x>1</cdr:x>
      <cdr:y>0.86775</cdr:y>
    </cdr:to>
    <cdr:sp>
      <cdr:nvSpPr>
        <cdr:cNvPr id="7" name="TextBox 7"/>
        <cdr:cNvSpPr txBox="1">
          <a:spLocks noChangeArrowheads="1"/>
        </cdr:cNvSpPr>
      </cdr:nvSpPr>
      <cdr:spPr>
        <a:xfrm>
          <a:off x="7534275" y="21526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0.85075</cdr:x>
      <cdr:y>0.01475</cdr:y>
    </cdr:from>
    <cdr:to>
      <cdr:x>0.99625</cdr:x>
      <cdr:y>0.0875</cdr:y>
    </cdr:to>
    <cdr:sp>
      <cdr:nvSpPr>
        <cdr:cNvPr id="8" name="TextBox 9"/>
        <cdr:cNvSpPr txBox="1">
          <a:spLocks noChangeArrowheads="1"/>
        </cdr:cNvSpPr>
      </cdr:nvSpPr>
      <cdr:spPr>
        <a:xfrm>
          <a:off x="6410325" y="38100"/>
          <a:ext cx="1095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0.71875</cdr:x>
      <cdr:y>0.68225</cdr:y>
    </cdr:from>
    <cdr:to>
      <cdr:x>0.794</cdr:x>
      <cdr:y>0.75575</cdr:y>
    </cdr:to>
    <cdr:sp>
      <cdr:nvSpPr>
        <cdr:cNvPr id="9" name="TextBox 10"/>
        <cdr:cNvSpPr txBox="1">
          <a:spLocks noChangeArrowheads="1"/>
        </cdr:cNvSpPr>
      </cdr:nvSpPr>
      <cdr:spPr>
        <a:xfrm>
          <a:off x="5419725" y="1838325"/>
          <a:ext cx="571500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0.92025</cdr:x>
      <cdr:y>0.5185</cdr:y>
    </cdr:from>
    <cdr:to>
      <cdr:x>0.992</cdr:x>
      <cdr:y>0.58375</cdr:y>
    </cdr:to>
    <cdr:sp>
      <cdr:nvSpPr>
        <cdr:cNvPr id="10" name="TextBox 11"/>
        <cdr:cNvSpPr txBox="1">
          <a:spLocks noChangeArrowheads="1"/>
        </cdr:cNvSpPr>
      </cdr:nvSpPr>
      <cdr:spPr>
        <a:xfrm>
          <a:off x="6934200" y="139065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0.91575</cdr:x>
      <cdr:y>0.58375</cdr:y>
    </cdr:from>
    <cdr:to>
      <cdr:x>0.9985</cdr:x>
      <cdr:y>0.65725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05625" y="1571625"/>
          <a:ext cx="628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0.92025</cdr:x>
      <cdr:y>0.65725</cdr:y>
    </cdr:from>
    <cdr:to>
      <cdr:x>0.99575</cdr:x>
      <cdr:y>0.7155</cdr:y>
    </cdr:to>
    <cdr:sp>
      <cdr:nvSpPr>
        <cdr:cNvPr id="12" name="TextBox 13"/>
        <cdr:cNvSpPr txBox="1">
          <a:spLocks noChangeArrowheads="1"/>
        </cdr:cNvSpPr>
      </cdr:nvSpPr>
      <cdr:spPr>
        <a:xfrm>
          <a:off x="6934200" y="1771650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0.9295</cdr:x>
      <cdr:y>0.7155</cdr:y>
    </cdr:from>
    <cdr:to>
      <cdr:x>1</cdr:x>
      <cdr:y>0.792</cdr:y>
    </cdr:to>
    <cdr:sp>
      <cdr:nvSpPr>
        <cdr:cNvPr id="13" name="TextBox 14"/>
        <cdr:cNvSpPr txBox="1">
          <a:spLocks noChangeArrowheads="1"/>
        </cdr:cNvSpPr>
      </cdr:nvSpPr>
      <cdr:spPr>
        <a:xfrm>
          <a:off x="7010400" y="19240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0.97525</cdr:x>
      <cdr:y>0.0075</cdr:y>
    </cdr:from>
    <cdr:to>
      <cdr:x>0.9855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0.99925</cdr:x>
      <cdr:y>0.9955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66700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0.98825</cdr:y>
    </cdr:from>
    <cdr:to>
      <cdr:x>0.66925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0" y="2647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0.99825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765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0.84975</cdr:y>
    </cdr:from>
    <cdr:to>
      <cdr:x>1</cdr:x>
      <cdr:y>0.91725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276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0.96725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5908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0.81675</cdr:x>
      <cdr:y>0.03325</cdr:y>
    </cdr:from>
    <cdr:to>
      <cdr:x>0.97575</cdr:x>
      <cdr:y>0.1065</cdr:y>
    </cdr:to>
    <cdr:sp>
      <cdr:nvSpPr>
        <cdr:cNvPr id="8" name="TextBox 8"/>
        <cdr:cNvSpPr txBox="1">
          <a:spLocks noChangeArrowheads="1"/>
        </cdr:cNvSpPr>
      </cdr:nvSpPr>
      <cdr:spPr>
        <a:xfrm>
          <a:off x="6143625" y="8572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0.73</cdr:x>
      <cdr:y>0.663</cdr:y>
    </cdr:from>
    <cdr:to>
      <cdr:x>0.81775</cdr:x>
      <cdr:y>0.7695</cdr:y>
    </cdr:to>
    <cdr:sp>
      <cdr:nvSpPr>
        <cdr:cNvPr id="9" name="TextBox 9"/>
        <cdr:cNvSpPr txBox="1">
          <a:spLocks noChangeArrowheads="1"/>
        </cdr:cNvSpPr>
      </cdr:nvSpPr>
      <cdr:spPr>
        <a:xfrm>
          <a:off x="5486400" y="1771650"/>
          <a:ext cx="657225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0.90525</cdr:x>
      <cdr:y>0.5165</cdr:y>
    </cdr:from>
    <cdr:to>
      <cdr:x>1</cdr:x>
      <cdr:y>0.59325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810375" y="1381125"/>
          <a:ext cx="714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</cdr:x>
      <cdr:y>0.61925</cdr:y>
    </cdr:from>
    <cdr:to>
      <cdr:x>1</cdr:x>
      <cdr:y>0.692</cdr:y>
    </cdr:to>
    <cdr:sp>
      <cdr:nvSpPr>
        <cdr:cNvPr id="11" name="TextBox 11"/>
        <cdr:cNvSpPr txBox="1">
          <a:spLocks noChangeArrowheads="1"/>
        </cdr:cNvSpPr>
      </cdr:nvSpPr>
      <cdr:spPr>
        <a:xfrm>
          <a:off x="6838950" y="1657350"/>
          <a:ext cx="676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</cdr:x>
      <cdr:y>0.692</cdr:y>
    </cdr:from>
    <cdr:to>
      <cdr:x>1</cdr:x>
      <cdr:y>0.762</cdr:y>
    </cdr:to>
    <cdr:sp>
      <cdr:nvSpPr>
        <cdr:cNvPr id="12" name="TextBox 12"/>
        <cdr:cNvSpPr txBox="1">
          <a:spLocks noChangeArrowheads="1"/>
        </cdr:cNvSpPr>
      </cdr:nvSpPr>
      <cdr:spPr>
        <a:xfrm>
          <a:off x="6838950" y="1857375"/>
          <a:ext cx="676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</cdr:x>
      <cdr:y>0.762</cdr:y>
    </cdr:from>
    <cdr:to>
      <cdr:x>0.97775</cdr:x>
      <cdr:y>0.8245</cdr:y>
    </cdr:to>
    <cdr:sp>
      <cdr:nvSpPr>
        <cdr:cNvPr id="13" name="TextBox 13"/>
        <cdr:cNvSpPr txBox="1">
          <a:spLocks noChangeArrowheads="1"/>
        </cdr:cNvSpPr>
      </cdr:nvSpPr>
      <cdr:spPr>
        <a:xfrm>
          <a:off x="6838950" y="2038350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0.97125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315200" y="28575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0.99925</cdr:x>
      <cdr:y>0.9585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670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0.99925</cdr:x>
      <cdr:y>0.99925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781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0.7635</cdr:y>
    </cdr:from>
    <cdr:to>
      <cdr:x>0.71425</cdr:x>
      <cdr:y>0.818</cdr:y>
    </cdr:to>
    <cdr:sp>
      <cdr:nvSpPr>
        <cdr:cNvPr id="5" name="TextBox 5"/>
        <cdr:cNvSpPr txBox="1">
          <a:spLocks noChangeArrowheads="1"/>
        </cdr:cNvSpPr>
      </cdr:nvSpPr>
      <cdr:spPr>
        <a:xfrm>
          <a:off x="4810125" y="212407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0.99925</cdr:x>
      <cdr:y>0.99725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781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0.04925</cdr:y>
    </cdr:from>
    <cdr:to>
      <cdr:x>0.99675</cdr:x>
      <cdr:y>0.1195</cdr:y>
    </cdr:to>
    <cdr:sp>
      <cdr:nvSpPr>
        <cdr:cNvPr id="7" name="TextBox 8"/>
        <cdr:cNvSpPr txBox="1">
          <a:spLocks noChangeArrowheads="1"/>
        </cdr:cNvSpPr>
      </cdr:nvSpPr>
      <cdr:spPr>
        <a:xfrm>
          <a:off x="6324600" y="133350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0.942</cdr:x>
      <cdr:y>0.57075</cdr:y>
    </cdr:from>
    <cdr:to>
      <cdr:x>0.99675</cdr:x>
      <cdr:y>0.70175</cdr:y>
    </cdr:to>
    <cdr:sp>
      <cdr:nvSpPr>
        <cdr:cNvPr id="8" name="TextBox 9"/>
        <cdr:cNvSpPr txBox="1">
          <a:spLocks noChangeArrowheads="1"/>
        </cdr:cNvSpPr>
      </cdr:nvSpPr>
      <cdr:spPr>
        <a:xfrm>
          <a:off x="7096125" y="1590675"/>
          <a:ext cx="4095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0.942</cdr:x>
      <cdr:y>0.6825</cdr:y>
    </cdr:from>
    <cdr:to>
      <cdr:x>0.99675</cdr:x>
      <cdr:y>0.78925</cdr:y>
    </cdr:to>
    <cdr:sp>
      <cdr:nvSpPr>
        <cdr:cNvPr id="9" name="TextBox 10"/>
        <cdr:cNvSpPr txBox="1">
          <a:spLocks noChangeArrowheads="1"/>
        </cdr:cNvSpPr>
      </cdr:nvSpPr>
      <cdr:spPr>
        <a:xfrm>
          <a:off x="7096125" y="1895475"/>
          <a:ext cx="409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0.942</cdr:x>
      <cdr:y>0.782</cdr:y>
    </cdr:from>
    <cdr:to>
      <cdr:x>0.9965</cdr:x>
      <cdr:y>0.88575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96125" y="2181225"/>
          <a:ext cx="4095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0.944</cdr:x>
      <cdr:y>0.8825</cdr:y>
    </cdr:from>
    <cdr:to>
      <cdr:x>0.99975</cdr:x>
      <cdr:y>0.95975</cdr:y>
    </cdr:to>
    <cdr:sp>
      <cdr:nvSpPr>
        <cdr:cNvPr id="11" name="TextBox 12"/>
        <cdr:cNvSpPr txBox="1">
          <a:spLocks noChangeArrowheads="1"/>
        </cdr:cNvSpPr>
      </cdr:nvSpPr>
      <cdr:spPr>
        <a:xfrm>
          <a:off x="7105650" y="2457450"/>
          <a:ext cx="419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0.731</cdr:x>
      <cdr:y>0.70175</cdr:y>
    </cdr:from>
    <cdr:to>
      <cdr:x>0.811</cdr:x>
      <cdr:y>0.80725</cdr:y>
    </cdr:to>
    <cdr:sp>
      <cdr:nvSpPr>
        <cdr:cNvPr id="12" name="TextBox 13"/>
        <cdr:cNvSpPr txBox="1">
          <a:spLocks noChangeArrowheads="1"/>
        </cdr:cNvSpPr>
      </cdr:nvSpPr>
      <cdr:spPr>
        <a:xfrm>
          <a:off x="5505450" y="1952625"/>
          <a:ext cx="600075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0.993</cdr:x>
      <cdr:y>0.585</cdr:y>
    </cdr:from>
    <cdr:to>
      <cdr:x>1</cdr:x>
      <cdr:y>0.651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6002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0.99625</cdr:x>
      <cdr:y>0.81975</cdr:y>
    </cdr:from>
    <cdr:to>
      <cdr:x>1</cdr:x>
      <cdr:y>0.89275</cdr:y>
    </cdr:to>
    <cdr:sp>
      <cdr:nvSpPr>
        <cdr:cNvPr id="3" name="TextBox 4"/>
        <cdr:cNvSpPr txBox="1">
          <a:spLocks noChangeArrowheads="1"/>
        </cdr:cNvSpPr>
      </cdr:nvSpPr>
      <cdr:spPr>
        <a:xfrm>
          <a:off x="7562850" y="22479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0.621</cdr:x>
      <cdr:y>0.678</cdr:y>
    </cdr:from>
    <cdr:to>
      <cdr:x>0.69375</cdr:x>
      <cdr:y>0.744</cdr:y>
    </cdr:to>
    <cdr:sp>
      <cdr:nvSpPr>
        <cdr:cNvPr id="4" name="TextBox 5"/>
        <cdr:cNvSpPr txBox="1">
          <a:spLocks noChangeArrowheads="1"/>
        </cdr:cNvSpPr>
      </cdr:nvSpPr>
      <cdr:spPr>
        <a:xfrm>
          <a:off x="4705350" y="18573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9142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0.934</cdr:x>
      <cdr:y>0</cdr:y>
    </cdr:from>
    <cdr:to>
      <cdr:x>0.944</cdr:x>
      <cdr:y>0.07975</cdr:y>
    </cdr:to>
    <cdr:sp>
      <cdr:nvSpPr>
        <cdr:cNvPr id="6" name="TextBox 7"/>
        <cdr:cNvSpPr txBox="1">
          <a:spLocks noChangeArrowheads="1"/>
        </cdr:cNvSpPr>
      </cdr:nvSpPr>
      <cdr:spPr>
        <a:xfrm>
          <a:off x="708660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0.993</cdr:x>
      <cdr:y>0.70475</cdr:y>
    </cdr:from>
    <cdr:to>
      <cdr:x>1</cdr:x>
      <cdr:y>0.77075</cdr:y>
    </cdr:to>
    <cdr:sp>
      <cdr:nvSpPr>
        <cdr:cNvPr id="7" name="TextBox 8"/>
        <cdr:cNvSpPr txBox="1">
          <a:spLocks noChangeArrowheads="1"/>
        </cdr:cNvSpPr>
      </cdr:nvSpPr>
      <cdr:spPr>
        <a:xfrm>
          <a:off x="7534275" y="1924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0.8035</cdr:x>
      <cdr:y>0</cdr:y>
    </cdr:from>
    <cdr:to>
      <cdr:x>0.97575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096000" y="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0.93325</cdr:x>
      <cdr:y>0.4335</cdr:y>
    </cdr:from>
    <cdr:to>
      <cdr:x>0.9975</cdr:x>
      <cdr:y>0.503</cdr:y>
    </cdr:to>
    <cdr:sp>
      <cdr:nvSpPr>
        <cdr:cNvPr id="9" name="TextBox 10"/>
        <cdr:cNvSpPr txBox="1">
          <a:spLocks noChangeArrowheads="1"/>
        </cdr:cNvSpPr>
      </cdr:nvSpPr>
      <cdr:spPr>
        <a:xfrm>
          <a:off x="7077075" y="1181100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0.9295</cdr:x>
      <cdr:y>0.5015</cdr:y>
    </cdr:from>
    <cdr:to>
      <cdr:x>1</cdr:x>
      <cdr:y>0.572</cdr:y>
    </cdr:to>
    <cdr:sp>
      <cdr:nvSpPr>
        <cdr:cNvPr id="10" name="TextBox 11"/>
        <cdr:cNvSpPr txBox="1">
          <a:spLocks noChangeArrowheads="1"/>
        </cdr:cNvSpPr>
      </cdr:nvSpPr>
      <cdr:spPr>
        <a:xfrm>
          <a:off x="7048500" y="137160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0.93325</cdr:x>
      <cdr:y>0.58075</cdr:y>
    </cdr:from>
    <cdr:to>
      <cdr:x>0.9975</cdr:x>
      <cdr:y>0.64975</cdr:y>
    </cdr:to>
    <cdr:sp>
      <cdr:nvSpPr>
        <cdr:cNvPr id="11" name="TextBox 12"/>
        <cdr:cNvSpPr txBox="1">
          <a:spLocks noChangeArrowheads="1"/>
        </cdr:cNvSpPr>
      </cdr:nvSpPr>
      <cdr:spPr>
        <a:xfrm>
          <a:off x="7077075" y="159067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0.9275</cdr:x>
      <cdr:y>0.649</cdr:y>
    </cdr:from>
    <cdr:to>
      <cdr:x>1</cdr:x>
      <cdr:y>0.742</cdr:y>
    </cdr:to>
    <cdr:sp>
      <cdr:nvSpPr>
        <cdr:cNvPr id="12" name="TextBox 13"/>
        <cdr:cNvSpPr txBox="1">
          <a:spLocks noChangeArrowheads="1"/>
        </cdr:cNvSpPr>
      </cdr:nvSpPr>
      <cdr:spPr>
        <a:xfrm>
          <a:off x="7038975" y="1771650"/>
          <a:ext cx="552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0.71975</cdr:x>
      <cdr:y>0.4335</cdr:y>
    </cdr:from>
    <cdr:to>
      <cdr:x>0.8035</cdr:x>
      <cdr:y>0.5275</cdr:y>
    </cdr:to>
    <cdr:sp>
      <cdr:nvSpPr>
        <cdr:cNvPr id="13" name="TextBox 14"/>
        <cdr:cNvSpPr txBox="1">
          <a:spLocks noChangeArrowheads="1"/>
        </cdr:cNvSpPr>
      </cdr:nvSpPr>
      <cdr:spPr>
        <a:xfrm>
          <a:off x="5457825" y="1181100"/>
          <a:ext cx="63817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0.997</cdr:x>
      <cdr:y>0.5635</cdr:y>
    </cdr:from>
    <cdr:to>
      <cdr:x>1</cdr:x>
      <cdr:y>0.63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15335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</cdr:x>
      <cdr:y>0.91725</cdr:y>
    </cdr:from>
    <cdr:to>
      <cdr:x>1</cdr:x>
      <cdr:y>0.98375</cdr:y>
    </cdr:to>
    <cdr:sp>
      <cdr:nvSpPr>
        <cdr:cNvPr id="3" name="TextBox 3"/>
        <cdr:cNvSpPr txBox="1">
          <a:spLocks noChangeArrowheads="1"/>
        </cdr:cNvSpPr>
      </cdr:nvSpPr>
      <cdr:spPr>
        <a:xfrm>
          <a:off x="7581900" y="2495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0.66075</cdr:y>
    </cdr:from>
    <cdr:to>
      <cdr:x>0.70175</cdr:x>
      <cdr:y>0.72725</cdr:y>
    </cdr:to>
    <cdr:sp>
      <cdr:nvSpPr>
        <cdr:cNvPr id="4" name="TextBox 4"/>
        <cdr:cNvSpPr txBox="1">
          <a:spLocks noChangeArrowheads="1"/>
        </cdr:cNvSpPr>
      </cdr:nvSpPr>
      <cdr:spPr>
        <a:xfrm>
          <a:off x="4772025" y="17907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0.998</cdr:x>
      <cdr:y>0.68375</cdr:y>
    </cdr:from>
    <cdr:to>
      <cdr:x>1</cdr:x>
      <cdr:y>0.75025</cdr:y>
    </cdr:to>
    <cdr:sp>
      <cdr:nvSpPr>
        <cdr:cNvPr id="5" name="TextBox 5"/>
        <cdr:cNvSpPr txBox="1">
          <a:spLocks noChangeArrowheads="1"/>
        </cdr:cNvSpPr>
      </cdr:nvSpPr>
      <cdr:spPr>
        <a:xfrm>
          <a:off x="7572375" y="18573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1151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</cdr:x>
      <cdr:y>0.8015</cdr:y>
    </cdr:from>
    <cdr:to>
      <cdr:x>1</cdr:x>
      <cdr:y>0.868</cdr:y>
    </cdr:to>
    <cdr:sp>
      <cdr:nvSpPr>
        <cdr:cNvPr id="7" name="TextBox 7"/>
        <cdr:cNvSpPr txBox="1">
          <a:spLocks noChangeArrowheads="1"/>
        </cdr:cNvSpPr>
      </cdr:nvSpPr>
      <cdr:spPr>
        <a:xfrm>
          <a:off x="7581900" y="21812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0.718</cdr:x>
      <cdr:y>0.516</cdr:y>
    </cdr:from>
    <cdr:to>
      <cdr:x>0.80025</cdr:x>
      <cdr:y>0.58725</cdr:y>
    </cdr:to>
    <cdr:sp>
      <cdr:nvSpPr>
        <cdr:cNvPr id="8" name="TextBox 10"/>
        <cdr:cNvSpPr txBox="1">
          <a:spLocks noChangeArrowheads="1"/>
        </cdr:cNvSpPr>
      </cdr:nvSpPr>
      <cdr:spPr>
        <a:xfrm>
          <a:off x="5448300" y="1400175"/>
          <a:ext cx="628650" cy="1905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0.891</cdr:x>
      <cdr:y>0.4335</cdr:y>
    </cdr:from>
    <cdr:to>
      <cdr:x>0.98275</cdr:x>
      <cdr:y>0.516</cdr:y>
    </cdr:to>
    <cdr:sp>
      <cdr:nvSpPr>
        <cdr:cNvPr id="9" name="TextBox 15"/>
        <cdr:cNvSpPr txBox="1">
          <a:spLocks noChangeArrowheads="1"/>
        </cdr:cNvSpPr>
      </cdr:nvSpPr>
      <cdr:spPr>
        <a:xfrm>
          <a:off x="6762750" y="1171575"/>
          <a:ext cx="695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0.887</cdr:x>
      <cdr:y>0.50525</cdr:y>
    </cdr:from>
    <cdr:to>
      <cdr:x>0.98475</cdr:x>
      <cdr:y>0.588</cdr:y>
    </cdr:to>
    <cdr:sp>
      <cdr:nvSpPr>
        <cdr:cNvPr id="10" name="TextBox 16"/>
        <cdr:cNvSpPr txBox="1">
          <a:spLocks noChangeArrowheads="1"/>
        </cdr:cNvSpPr>
      </cdr:nvSpPr>
      <cdr:spPr>
        <a:xfrm>
          <a:off x="6724650" y="1371600"/>
          <a:ext cx="742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0.887</cdr:x>
      <cdr:y>0.585</cdr:y>
    </cdr:from>
    <cdr:to>
      <cdr:x>0.98475</cdr:x>
      <cdr:y>0.66825</cdr:y>
    </cdr:to>
    <cdr:sp>
      <cdr:nvSpPr>
        <cdr:cNvPr id="11" name="TextBox 17"/>
        <cdr:cNvSpPr txBox="1">
          <a:spLocks noChangeArrowheads="1"/>
        </cdr:cNvSpPr>
      </cdr:nvSpPr>
      <cdr:spPr>
        <a:xfrm>
          <a:off x="6724650" y="1590675"/>
          <a:ext cx="742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0.90875</cdr:x>
      <cdr:y>0.6285</cdr:y>
    </cdr:from>
    <cdr:to>
      <cdr:x>0.98475</cdr:x>
      <cdr:y>0.682</cdr:y>
    </cdr:to>
    <cdr:sp>
      <cdr:nvSpPr>
        <cdr:cNvPr id="12" name="TextBox 18"/>
        <cdr:cNvSpPr txBox="1">
          <a:spLocks noChangeArrowheads="1"/>
        </cdr:cNvSpPr>
      </cdr:nvSpPr>
      <cdr:spPr>
        <a:xfrm>
          <a:off x="6896100" y="1704975"/>
          <a:ext cx="581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0.85125</cdr:x>
      <cdr:y>0.02525</cdr:y>
    </cdr:from>
    <cdr:to>
      <cdr:x>1</cdr:x>
      <cdr:y>0.09725</cdr:y>
    </cdr:to>
    <cdr:sp>
      <cdr:nvSpPr>
        <cdr:cNvPr id="13" name="TextBox 19"/>
        <cdr:cNvSpPr txBox="1">
          <a:spLocks noChangeArrowheads="1"/>
        </cdr:cNvSpPr>
      </cdr:nvSpPr>
      <cdr:spPr>
        <a:xfrm>
          <a:off x="6457950" y="66675"/>
          <a:ext cx="1133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0.687</cdr:y>
    </cdr:from>
    <cdr:to>
      <cdr:x>1</cdr:x>
      <cdr:y>0.75175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19145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0.6205</cdr:y>
    </cdr:from>
    <cdr:to>
      <cdr:x>1</cdr:x>
      <cdr:y>0.68525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17335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0.90975</cdr:y>
    </cdr:from>
    <cdr:to>
      <cdr:x>1</cdr:x>
      <cdr:y>0.9745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5431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0.6205</cdr:y>
    </cdr:from>
    <cdr:to>
      <cdr:x>0.665</cdr:x>
      <cdr:y>0.68525</cdr:y>
    </cdr:to>
    <cdr:sp>
      <cdr:nvSpPr>
        <cdr:cNvPr id="4" name="TextBox 4"/>
        <cdr:cNvSpPr txBox="1">
          <a:spLocks noChangeArrowheads="1"/>
        </cdr:cNvSpPr>
      </cdr:nvSpPr>
      <cdr:spPr>
        <a:xfrm>
          <a:off x="4981575" y="1733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0.28</cdr:y>
    </cdr:from>
    <cdr:to>
      <cdr:x>1</cdr:x>
      <cdr:y>0.34475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781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0.94675</cdr:x>
      <cdr:y>0</cdr:y>
    </cdr:from>
    <cdr:to>
      <cdr:x>0.95675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20090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0.511</cdr:y>
    </cdr:from>
    <cdr:to>
      <cdr:x>1</cdr:x>
      <cdr:y>0.57575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14287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0.73975</cdr:x>
      <cdr:y>0.25075</cdr:y>
    </cdr:from>
    <cdr:to>
      <cdr:x>0.8255</cdr:x>
      <cdr:y>0.34575</cdr:y>
    </cdr:to>
    <cdr:sp>
      <cdr:nvSpPr>
        <cdr:cNvPr id="8" name="TextBox 11"/>
        <cdr:cNvSpPr txBox="1">
          <a:spLocks noChangeArrowheads="1"/>
        </cdr:cNvSpPr>
      </cdr:nvSpPr>
      <cdr:spPr>
        <a:xfrm>
          <a:off x="5629275" y="695325"/>
          <a:ext cx="657225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0.93325</cdr:x>
      <cdr:y>0.22075</cdr:y>
    </cdr:from>
    <cdr:to>
      <cdr:x>1</cdr:x>
      <cdr:y>0.31475</cdr:y>
    </cdr:to>
    <cdr:sp>
      <cdr:nvSpPr>
        <cdr:cNvPr id="9" name="TextBox 15"/>
        <cdr:cNvSpPr txBox="1">
          <a:spLocks noChangeArrowheads="1"/>
        </cdr:cNvSpPr>
      </cdr:nvSpPr>
      <cdr:spPr>
        <a:xfrm>
          <a:off x="7096125" y="609600"/>
          <a:ext cx="504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0.93325</cdr:x>
      <cdr:y>0.42025</cdr:y>
    </cdr:from>
    <cdr:to>
      <cdr:x>1</cdr:x>
      <cdr:y>0.5135</cdr:y>
    </cdr:to>
    <cdr:sp>
      <cdr:nvSpPr>
        <cdr:cNvPr id="10" name="TextBox 16"/>
        <cdr:cNvSpPr txBox="1">
          <a:spLocks noChangeArrowheads="1"/>
        </cdr:cNvSpPr>
      </cdr:nvSpPr>
      <cdr:spPr>
        <a:xfrm>
          <a:off x="7096125" y="1171575"/>
          <a:ext cx="504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0.92675</cdr:x>
      <cdr:y>0.52875</cdr:y>
    </cdr:from>
    <cdr:to>
      <cdr:x>1</cdr:x>
      <cdr:y>0.62275</cdr:y>
    </cdr:to>
    <cdr:sp>
      <cdr:nvSpPr>
        <cdr:cNvPr id="11" name="TextBox 17"/>
        <cdr:cNvSpPr txBox="1">
          <a:spLocks noChangeArrowheads="1"/>
        </cdr:cNvSpPr>
      </cdr:nvSpPr>
      <cdr:spPr>
        <a:xfrm>
          <a:off x="7048500" y="1476375"/>
          <a:ext cx="5619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0.938</cdr:x>
      <cdr:y>0.61875</cdr:y>
    </cdr:from>
    <cdr:to>
      <cdr:x>0.9995</cdr:x>
      <cdr:y>0.71275</cdr:y>
    </cdr:to>
    <cdr:sp>
      <cdr:nvSpPr>
        <cdr:cNvPr id="12" name="TextBox 18"/>
        <cdr:cNvSpPr txBox="1">
          <a:spLocks noChangeArrowheads="1"/>
        </cdr:cNvSpPr>
      </cdr:nvSpPr>
      <cdr:spPr>
        <a:xfrm>
          <a:off x="7134225" y="1724025"/>
          <a:ext cx="466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0.88375</cdr:x>
      <cdr:y>0</cdr:y>
    </cdr:from>
    <cdr:to>
      <cdr:x>1</cdr:x>
      <cdr:y>0.077</cdr:y>
    </cdr:to>
    <cdr:sp>
      <cdr:nvSpPr>
        <cdr:cNvPr id="13" name="TextBox 19"/>
        <cdr:cNvSpPr txBox="1">
          <a:spLocks noChangeArrowheads="1"/>
        </cdr:cNvSpPr>
      </cdr:nvSpPr>
      <cdr:spPr>
        <a:xfrm>
          <a:off x="6724650" y="0"/>
          <a:ext cx="885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91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0.614</cdr:y>
    </cdr:from>
    <cdr:to>
      <cdr:x>1</cdr:x>
      <cdr:y>0.67875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17145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0.7265</cdr:y>
    </cdr:from>
    <cdr:to>
      <cdr:x>1</cdr:x>
      <cdr:y>0.79125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028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0.6575</cdr:x>
      <cdr:y>0.1545</cdr:y>
    </cdr:from>
    <cdr:to>
      <cdr:x>0.6675</cdr:x>
      <cdr:y>0.21925</cdr:y>
    </cdr:to>
    <cdr:sp>
      <cdr:nvSpPr>
        <cdr:cNvPr id="3" name="TextBox 3"/>
        <cdr:cNvSpPr txBox="1">
          <a:spLocks noChangeArrowheads="1"/>
        </cdr:cNvSpPr>
      </cdr:nvSpPr>
      <cdr:spPr>
        <a:xfrm>
          <a:off x="4962525" y="428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0.3595</cdr:y>
    </cdr:from>
    <cdr:to>
      <cdr:x>1</cdr:x>
      <cdr:y>0.42075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10001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0.97775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3818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0.47825</cdr:y>
    </cdr:from>
    <cdr:to>
      <cdr:x>1</cdr:x>
      <cdr:y>0.543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13335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0.0035</cdr:y>
    </cdr:from>
    <cdr:to>
      <cdr:x>1</cdr:x>
      <cdr:y>0.07375</cdr:y>
    </cdr:to>
    <cdr:sp>
      <cdr:nvSpPr>
        <cdr:cNvPr id="8" name="TextBox 8"/>
        <cdr:cNvSpPr txBox="1">
          <a:spLocks noChangeArrowheads="1"/>
        </cdr:cNvSpPr>
      </cdr:nvSpPr>
      <cdr:spPr>
        <a:xfrm>
          <a:off x="6181725" y="9525"/>
          <a:ext cx="1371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0.73125</cdr:x>
      <cdr:y>0.41725</cdr:y>
    </cdr:from>
    <cdr:to>
      <cdr:x>0.8105</cdr:x>
      <cdr:y>0.5185</cdr:y>
    </cdr:to>
    <cdr:sp>
      <cdr:nvSpPr>
        <cdr:cNvPr id="9" name="TextBox 9"/>
        <cdr:cNvSpPr txBox="1">
          <a:spLocks noChangeArrowheads="1"/>
        </cdr:cNvSpPr>
      </cdr:nvSpPr>
      <cdr:spPr>
        <a:xfrm>
          <a:off x="5514975" y="1162050"/>
          <a:ext cx="600075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0.92675</cdr:x>
      <cdr:y>0.4365</cdr:y>
    </cdr:from>
    <cdr:to>
      <cdr:x>1</cdr:x>
      <cdr:y>0.516</cdr:y>
    </cdr:to>
    <cdr:sp>
      <cdr:nvSpPr>
        <cdr:cNvPr id="10" name="TextBox 10"/>
        <cdr:cNvSpPr txBox="1">
          <a:spLocks noChangeArrowheads="1"/>
        </cdr:cNvSpPr>
      </cdr:nvSpPr>
      <cdr:spPr>
        <a:xfrm>
          <a:off x="6991350" y="1219200"/>
          <a:ext cx="552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0.92675</cdr:x>
      <cdr:y>0.51675</cdr:y>
    </cdr:from>
    <cdr:to>
      <cdr:x>1</cdr:x>
      <cdr:y>0.60375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91350" y="1438275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0.92675</cdr:x>
      <cdr:y>0.5925</cdr:y>
    </cdr:from>
    <cdr:to>
      <cdr:x>1</cdr:x>
      <cdr:y>0.68075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91350" y="1657350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0.92875</cdr:x>
      <cdr:y>0.71625</cdr:y>
    </cdr:from>
    <cdr:to>
      <cdr:x>1</cdr:x>
      <cdr:y>0.831</cdr:y>
    </cdr:to>
    <cdr:sp>
      <cdr:nvSpPr>
        <cdr:cNvPr id="13" name="TextBox 13"/>
        <cdr:cNvSpPr txBox="1">
          <a:spLocks noChangeArrowheads="1"/>
        </cdr:cNvSpPr>
      </cdr:nvSpPr>
      <cdr:spPr>
        <a:xfrm>
          <a:off x="7010400" y="2000250"/>
          <a:ext cx="5429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0.94775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5146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384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0.80025</cdr:y>
    </cdr:from>
    <cdr:to>
      <cdr:x>1</cdr:x>
      <cdr:y>0.879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1240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0.81925</cdr:y>
    </cdr:from>
    <cdr:to>
      <cdr:x>0.669</cdr:x>
      <cdr:y>0.88725</cdr:y>
    </cdr:to>
    <cdr:sp>
      <cdr:nvSpPr>
        <cdr:cNvPr id="4" name="TextBox 4"/>
        <cdr:cNvSpPr txBox="1">
          <a:spLocks noChangeArrowheads="1"/>
        </cdr:cNvSpPr>
      </cdr:nvSpPr>
      <cdr:spPr>
        <a:xfrm>
          <a:off x="4972050" y="21717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0.99825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47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0.9945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05700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0.01475</cdr:y>
    </cdr:from>
    <cdr:to>
      <cdr:x>0.96425</cdr:x>
      <cdr:y>0.09625</cdr:y>
    </cdr:to>
    <cdr:sp>
      <cdr:nvSpPr>
        <cdr:cNvPr id="7" name="TextBox 7"/>
        <cdr:cNvSpPr txBox="1">
          <a:spLocks noChangeArrowheads="1"/>
        </cdr:cNvSpPr>
      </cdr:nvSpPr>
      <cdr:spPr>
        <a:xfrm>
          <a:off x="6096000" y="38100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0.7235</cdr:x>
      <cdr:y>0.522</cdr:y>
    </cdr:from>
    <cdr:to>
      <cdr:x>0.80775</cdr:x>
      <cdr:y>0.63375</cdr:y>
    </cdr:to>
    <cdr:sp>
      <cdr:nvSpPr>
        <cdr:cNvPr id="8" name="TextBox 8"/>
        <cdr:cNvSpPr txBox="1">
          <a:spLocks noChangeArrowheads="1"/>
        </cdr:cNvSpPr>
      </cdr:nvSpPr>
      <cdr:spPr>
        <a:xfrm>
          <a:off x="5457825" y="1381125"/>
          <a:ext cx="638175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0.92575</cdr:x>
      <cdr:y>0.52275</cdr:y>
    </cdr:from>
    <cdr:to>
      <cdr:x>1</cdr:x>
      <cdr:y>0.62975</cdr:y>
    </cdr:to>
    <cdr:sp>
      <cdr:nvSpPr>
        <cdr:cNvPr id="9" name="TextBox 9"/>
        <cdr:cNvSpPr txBox="1">
          <a:spLocks noChangeArrowheads="1"/>
        </cdr:cNvSpPr>
      </cdr:nvSpPr>
      <cdr:spPr>
        <a:xfrm>
          <a:off x="6991350" y="1381125"/>
          <a:ext cx="5619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0.92575</cdr:x>
      <cdr:y>0.629</cdr:y>
    </cdr:from>
    <cdr:to>
      <cdr:x>1</cdr:x>
      <cdr:y>0.713</cdr:y>
    </cdr:to>
    <cdr:sp>
      <cdr:nvSpPr>
        <cdr:cNvPr id="10" name="TextBox 10"/>
        <cdr:cNvSpPr txBox="1">
          <a:spLocks noChangeArrowheads="1"/>
        </cdr:cNvSpPr>
      </cdr:nvSpPr>
      <cdr:spPr>
        <a:xfrm>
          <a:off x="6991350" y="1666875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0.92575</cdr:x>
      <cdr:y>0.71375</cdr:y>
    </cdr:from>
    <cdr:to>
      <cdr:x>1</cdr:x>
      <cdr:y>0.812</cdr:y>
    </cdr:to>
    <cdr:sp>
      <cdr:nvSpPr>
        <cdr:cNvPr id="11" name="TextBox 11"/>
        <cdr:cNvSpPr txBox="1">
          <a:spLocks noChangeArrowheads="1"/>
        </cdr:cNvSpPr>
      </cdr:nvSpPr>
      <cdr:spPr>
        <a:xfrm>
          <a:off x="6991350" y="1895475"/>
          <a:ext cx="561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0.92575</cdr:x>
      <cdr:y>0.81525</cdr:y>
    </cdr:from>
    <cdr:to>
      <cdr:x>1</cdr:x>
      <cdr:y>0.8975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91350" y="2162175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0.594</cdr:y>
    </cdr:from>
    <cdr:to>
      <cdr:x>1</cdr:x>
      <cdr:y>0.65825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16668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0.792</cdr:y>
    </cdr:from>
    <cdr:to>
      <cdr:x>1</cdr:x>
      <cdr:y>0.85625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228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0.6475</cdr:x>
      <cdr:y>0.299</cdr:y>
    </cdr:from>
    <cdr:to>
      <cdr:x>0.6575</cdr:x>
      <cdr:y>0.36325</cdr:y>
    </cdr:to>
    <cdr:sp>
      <cdr:nvSpPr>
        <cdr:cNvPr id="3" name="TextBox 3"/>
        <cdr:cNvSpPr txBox="1">
          <a:spLocks noChangeArrowheads="1"/>
        </cdr:cNvSpPr>
      </cdr:nvSpPr>
      <cdr:spPr>
        <a:xfrm>
          <a:off x="4895850" y="8382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0.324</cdr:y>
    </cdr:from>
    <cdr:to>
      <cdr:x>1</cdr:x>
      <cdr:y>0.38825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9048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0.492</cdr:y>
    </cdr:from>
    <cdr:to>
      <cdr:x>1</cdr:x>
      <cdr:y>0.55625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1381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0.9665</cdr:x>
      <cdr:y>0</cdr:y>
    </cdr:from>
    <cdr:to>
      <cdr:x>0.9765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3056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0.74325</cdr:x>
      <cdr:y>0.2605</cdr:y>
    </cdr:from>
    <cdr:to>
      <cdr:x>0.8235</cdr:x>
      <cdr:y>0.3615</cdr:y>
    </cdr:to>
    <cdr:sp>
      <cdr:nvSpPr>
        <cdr:cNvPr id="7" name="TextBox 7"/>
        <cdr:cNvSpPr txBox="1">
          <a:spLocks noChangeArrowheads="1"/>
        </cdr:cNvSpPr>
      </cdr:nvSpPr>
      <cdr:spPr>
        <a:xfrm>
          <a:off x="5619750" y="733425"/>
          <a:ext cx="609600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0.84375</cdr:x>
      <cdr:y>0</cdr:y>
    </cdr:from>
    <cdr:to>
      <cdr:x>0.99975</cdr:x>
      <cdr:y>0.07675</cdr:y>
    </cdr:to>
    <cdr:sp>
      <cdr:nvSpPr>
        <cdr:cNvPr id="8" name="TextBox 8"/>
        <cdr:cNvSpPr txBox="1">
          <a:spLocks noChangeArrowheads="1"/>
        </cdr:cNvSpPr>
      </cdr:nvSpPr>
      <cdr:spPr>
        <a:xfrm>
          <a:off x="6372225" y="0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</cdr:x>
      <cdr:y>0.29825</cdr:y>
    </cdr:from>
    <cdr:to>
      <cdr:x>0.99775</cdr:x>
      <cdr:y>0.366</cdr:y>
    </cdr:to>
    <cdr:sp>
      <cdr:nvSpPr>
        <cdr:cNvPr id="9" name="TextBox 9"/>
        <cdr:cNvSpPr txBox="1">
          <a:spLocks noChangeArrowheads="1"/>
        </cdr:cNvSpPr>
      </cdr:nvSpPr>
      <cdr:spPr>
        <a:xfrm>
          <a:off x="6991350" y="838200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0.922</cdr:x>
      <cdr:y>0.42425</cdr:y>
    </cdr:from>
    <cdr:to>
      <cdr:x>0.99775</cdr:x>
      <cdr:y>0.5305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72300" y="1190625"/>
          <a:ext cx="571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0.92975</cdr:x>
      <cdr:y>0.55375</cdr:y>
    </cdr:from>
    <cdr:to>
      <cdr:x>0.9965</cdr:x>
      <cdr:y>0.63</cdr:y>
    </cdr:to>
    <cdr:sp>
      <cdr:nvSpPr>
        <cdr:cNvPr id="11" name="TextBox 11"/>
        <cdr:cNvSpPr txBox="1">
          <a:spLocks noChangeArrowheads="1"/>
        </cdr:cNvSpPr>
      </cdr:nvSpPr>
      <cdr:spPr>
        <a:xfrm>
          <a:off x="7029450" y="155257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0.92975</cdr:x>
      <cdr:y>0.67975</cdr:y>
    </cdr:from>
    <cdr:to>
      <cdr:x>0.9965</cdr:x>
      <cdr:y>0.7465</cdr:y>
    </cdr:to>
    <cdr:sp>
      <cdr:nvSpPr>
        <cdr:cNvPr id="12" name="TextBox 12"/>
        <cdr:cNvSpPr txBox="1">
          <a:spLocks noChangeArrowheads="1"/>
        </cdr:cNvSpPr>
      </cdr:nvSpPr>
      <cdr:spPr>
        <a:xfrm>
          <a:off x="7029450" y="1914525"/>
          <a:ext cx="504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0.83175</cdr:x>
      <cdr:y>0.007</cdr:y>
    </cdr:from>
    <cdr:to>
      <cdr:x>0.9875</cdr:x>
      <cdr:y>0.07925</cdr:y>
    </cdr:to>
    <cdr:sp>
      <cdr:nvSpPr>
        <cdr:cNvPr id="1" name="TextBox 3"/>
        <cdr:cNvSpPr txBox="1">
          <a:spLocks noChangeArrowheads="1"/>
        </cdr:cNvSpPr>
      </cdr:nvSpPr>
      <cdr:spPr>
        <a:xfrm>
          <a:off x="6210300" y="19050"/>
          <a:ext cx="1162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0.91125</cdr:x>
      <cdr:y>0.4535</cdr:y>
    </cdr:from>
    <cdr:to>
      <cdr:x>0.991</cdr:x>
      <cdr:y>0.5155</cdr:y>
    </cdr:to>
    <cdr:sp>
      <cdr:nvSpPr>
        <cdr:cNvPr id="2" name="TextBox 4"/>
        <cdr:cNvSpPr txBox="1">
          <a:spLocks noChangeArrowheads="1"/>
        </cdr:cNvSpPr>
      </cdr:nvSpPr>
      <cdr:spPr>
        <a:xfrm>
          <a:off x="6810375" y="1295400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0.92225</cdr:x>
      <cdr:y>0.5155</cdr:y>
    </cdr:from>
    <cdr:to>
      <cdr:x>0.9905</cdr:x>
      <cdr:y>0.577</cdr:y>
    </cdr:to>
    <cdr:sp>
      <cdr:nvSpPr>
        <cdr:cNvPr id="3" name="TextBox 5"/>
        <cdr:cNvSpPr txBox="1">
          <a:spLocks noChangeArrowheads="1"/>
        </cdr:cNvSpPr>
      </cdr:nvSpPr>
      <cdr:spPr>
        <a:xfrm>
          <a:off x="6886575" y="1466850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0.91775</cdr:x>
      <cdr:y>0.577</cdr:y>
    </cdr:from>
    <cdr:to>
      <cdr:x>0.9965</cdr:x>
      <cdr:y>0.656</cdr:y>
    </cdr:to>
    <cdr:sp>
      <cdr:nvSpPr>
        <cdr:cNvPr id="4" name="TextBox 6"/>
        <cdr:cNvSpPr txBox="1">
          <a:spLocks noChangeArrowheads="1"/>
        </cdr:cNvSpPr>
      </cdr:nvSpPr>
      <cdr:spPr>
        <a:xfrm>
          <a:off x="6858000" y="1647825"/>
          <a:ext cx="5905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0.91875</cdr:x>
      <cdr:y>0.61825</cdr:y>
    </cdr:from>
    <cdr:to>
      <cdr:x>0.987</cdr:x>
      <cdr:y>0.68025</cdr:y>
    </cdr:to>
    <cdr:sp>
      <cdr:nvSpPr>
        <cdr:cNvPr id="5" name="TextBox 7"/>
        <cdr:cNvSpPr txBox="1">
          <a:spLocks noChangeArrowheads="1"/>
        </cdr:cNvSpPr>
      </cdr:nvSpPr>
      <cdr:spPr>
        <a:xfrm>
          <a:off x="6867525" y="17621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0.72525</cdr:x>
      <cdr:y>0.55675</cdr:y>
    </cdr:from>
    <cdr:to>
      <cdr:x>0.82325</cdr:x>
      <cdr:y>0.619</cdr:y>
    </cdr:to>
    <cdr:sp>
      <cdr:nvSpPr>
        <cdr:cNvPr id="6" name="TextBox 8"/>
        <cdr:cNvSpPr txBox="1">
          <a:spLocks noChangeArrowheads="1"/>
        </cdr:cNvSpPr>
      </cdr:nvSpPr>
      <cdr:spPr>
        <a:xfrm>
          <a:off x="5419725" y="1590675"/>
          <a:ext cx="733425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</cdr:y>
    </cdr:from>
    <cdr:to>
      <cdr:x>0.99575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6229350" y="0"/>
          <a:ext cx="1190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0.91725</cdr:x>
      <cdr:y>0.50475</cdr:y>
    </cdr:from>
    <cdr:to>
      <cdr:x>1</cdr:x>
      <cdr:y>0.556</cdr:y>
    </cdr:to>
    <cdr:sp>
      <cdr:nvSpPr>
        <cdr:cNvPr id="2" name="TextBox 2"/>
        <cdr:cNvSpPr txBox="1">
          <a:spLocks noChangeArrowheads="1"/>
        </cdr:cNvSpPr>
      </cdr:nvSpPr>
      <cdr:spPr>
        <a:xfrm>
          <a:off x="6838950" y="1409700"/>
          <a:ext cx="6191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0.92925</cdr:x>
      <cdr:y>0.626</cdr:y>
    </cdr:from>
    <cdr:to>
      <cdr:x>1</cdr:x>
      <cdr:y>0.679</cdr:y>
    </cdr:to>
    <cdr:sp>
      <cdr:nvSpPr>
        <cdr:cNvPr id="3" name="TextBox 3"/>
        <cdr:cNvSpPr txBox="1">
          <a:spLocks noChangeArrowheads="1"/>
        </cdr:cNvSpPr>
      </cdr:nvSpPr>
      <cdr:spPr>
        <a:xfrm>
          <a:off x="6924675" y="1752600"/>
          <a:ext cx="5238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0.91725</cdr:x>
      <cdr:y>0.67825</cdr:y>
    </cdr:from>
    <cdr:to>
      <cdr:x>1</cdr:x>
      <cdr:y>0.727</cdr:y>
    </cdr:to>
    <cdr:sp>
      <cdr:nvSpPr>
        <cdr:cNvPr id="4" name="TextBox 4"/>
        <cdr:cNvSpPr txBox="1">
          <a:spLocks noChangeArrowheads="1"/>
        </cdr:cNvSpPr>
      </cdr:nvSpPr>
      <cdr:spPr>
        <a:xfrm>
          <a:off x="6838950" y="1905000"/>
          <a:ext cx="6191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0.92925</cdr:x>
      <cdr:y>0.8085</cdr:y>
    </cdr:from>
    <cdr:to>
      <cdr:x>1</cdr:x>
      <cdr:y>0.8615</cdr:y>
    </cdr:to>
    <cdr:sp>
      <cdr:nvSpPr>
        <cdr:cNvPr id="5" name="TextBox 5"/>
        <cdr:cNvSpPr txBox="1">
          <a:spLocks noChangeArrowheads="1"/>
        </cdr:cNvSpPr>
      </cdr:nvSpPr>
      <cdr:spPr>
        <a:xfrm>
          <a:off x="6924675" y="2266950"/>
          <a:ext cx="5238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0.733</cdr:x>
      <cdr:y>0.67825</cdr:y>
    </cdr:from>
    <cdr:to>
      <cdr:x>0.82275</cdr:x>
      <cdr:y>0.74575</cdr:y>
    </cdr:to>
    <cdr:sp>
      <cdr:nvSpPr>
        <cdr:cNvPr id="6" name="TextBox 6"/>
        <cdr:cNvSpPr txBox="1">
          <a:spLocks noChangeArrowheads="1"/>
        </cdr:cNvSpPr>
      </cdr:nvSpPr>
      <cdr:spPr>
        <a:xfrm>
          <a:off x="5457825" y="1905000"/>
          <a:ext cx="666750" cy="1905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0.00325</cdr:y>
    </cdr:from>
    <cdr:to>
      <cdr:x>0.99975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6372225" y="0"/>
          <a:ext cx="1095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0.94625</cdr:x>
      <cdr:y>0.479</cdr:y>
    </cdr:from>
    <cdr:to>
      <cdr:x>1</cdr:x>
      <cdr:y>0.53975</cdr:y>
    </cdr:to>
    <cdr:sp>
      <cdr:nvSpPr>
        <cdr:cNvPr id="2" name="TextBox 2"/>
        <cdr:cNvSpPr txBox="1">
          <a:spLocks noChangeArrowheads="1"/>
        </cdr:cNvSpPr>
      </cdr:nvSpPr>
      <cdr:spPr>
        <a:xfrm>
          <a:off x="7058025" y="1314450"/>
          <a:ext cx="400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0.94625</cdr:x>
      <cdr:y>0.53975</cdr:y>
    </cdr:from>
    <cdr:to>
      <cdr:x>0.99975</cdr:x>
      <cdr:y>0.59625</cdr:y>
    </cdr:to>
    <cdr:sp>
      <cdr:nvSpPr>
        <cdr:cNvPr id="3" name="TextBox 3"/>
        <cdr:cNvSpPr txBox="1">
          <a:spLocks noChangeArrowheads="1"/>
        </cdr:cNvSpPr>
      </cdr:nvSpPr>
      <cdr:spPr>
        <a:xfrm>
          <a:off x="7058025" y="1476375"/>
          <a:ext cx="4000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0.94625</cdr:x>
      <cdr:y>0.59275</cdr:y>
    </cdr:from>
    <cdr:to>
      <cdr:x>1</cdr:x>
      <cdr:y>0.66125</cdr:y>
    </cdr:to>
    <cdr:sp>
      <cdr:nvSpPr>
        <cdr:cNvPr id="4" name="TextBox 4"/>
        <cdr:cNvSpPr txBox="1">
          <a:spLocks noChangeArrowheads="1"/>
        </cdr:cNvSpPr>
      </cdr:nvSpPr>
      <cdr:spPr>
        <a:xfrm>
          <a:off x="7058025" y="1628775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0.94925</cdr:x>
      <cdr:y>0.66575</cdr:y>
    </cdr:from>
    <cdr:to>
      <cdr:x>0.99975</cdr:x>
      <cdr:y>0.735</cdr:y>
    </cdr:to>
    <cdr:sp>
      <cdr:nvSpPr>
        <cdr:cNvPr id="5" name="TextBox 5"/>
        <cdr:cNvSpPr txBox="1">
          <a:spLocks noChangeArrowheads="1"/>
        </cdr:cNvSpPr>
      </cdr:nvSpPr>
      <cdr:spPr>
        <a:xfrm>
          <a:off x="7086600" y="1828800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0.7385</cdr:x>
      <cdr:y>0.4775</cdr:y>
    </cdr:from>
    <cdr:to>
      <cdr:x>0.83225</cdr:x>
      <cdr:y>0.57275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05450" y="1304925"/>
          <a:ext cx="704850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47625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610475"/>
        <a:ext cx="74676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5" customWidth="1"/>
    <col min="2" max="2" width="7.25390625" style="322" customWidth="1"/>
    <col min="3" max="3" width="9.625" style="281" customWidth="1"/>
    <col min="4" max="4" width="9.00390625" style="275" customWidth="1"/>
    <col min="5" max="5" width="20.00390625" style="275" bestFit="1" customWidth="1"/>
    <col min="6" max="6" width="18.625" style="275" customWidth="1"/>
    <col min="7" max="7" width="7.75390625" style="275" customWidth="1"/>
    <col min="8" max="8" width="2.375" style="275" customWidth="1"/>
    <col min="9" max="9" width="7.75390625" style="275" customWidth="1"/>
    <col min="10" max="16384" width="9.00390625" style="275" customWidth="1"/>
  </cols>
  <sheetData>
    <row r="1" spans="1:8" ht="21" customHeight="1">
      <c r="A1" s="271"/>
      <c r="B1" s="301"/>
      <c r="C1" s="273"/>
      <c r="D1" s="272"/>
      <c r="E1" s="272"/>
      <c r="F1" s="272"/>
      <c r="G1" s="272"/>
      <c r="H1" s="274"/>
    </row>
    <row r="2" spans="1:8" ht="24">
      <c r="A2" s="434" t="s">
        <v>165</v>
      </c>
      <c r="B2" s="435"/>
      <c r="C2" s="435"/>
      <c r="D2" s="435"/>
      <c r="E2" s="435"/>
      <c r="F2" s="435"/>
      <c r="G2" s="435"/>
      <c r="H2" s="436"/>
    </row>
    <row r="3" spans="1:8" ht="30" customHeight="1">
      <c r="A3" s="437" t="s">
        <v>244</v>
      </c>
      <c r="B3" s="435"/>
      <c r="C3" s="435"/>
      <c r="D3" s="435"/>
      <c r="E3" s="435"/>
      <c r="F3" s="435"/>
      <c r="G3" s="435"/>
      <c r="H3" s="436"/>
    </row>
    <row r="4" spans="1:8" ht="17.25">
      <c r="A4" s="155"/>
      <c r="B4" s="302"/>
      <c r="C4" s="277"/>
      <c r="D4" s="42"/>
      <c r="E4" s="42"/>
      <c r="F4" s="42"/>
      <c r="G4" s="42"/>
      <c r="H4" s="278"/>
    </row>
    <row r="5" spans="1:8" ht="17.25">
      <c r="A5" s="333"/>
      <c r="B5" s="334"/>
      <c r="C5" s="334"/>
      <c r="D5" s="334"/>
      <c r="E5" s="334"/>
      <c r="F5" s="334"/>
      <c r="G5" s="334"/>
      <c r="H5" s="335"/>
    </row>
    <row r="6" spans="1:8" ht="23.25" customHeight="1">
      <c r="A6" s="329"/>
      <c r="B6" s="331" t="s">
        <v>180</v>
      </c>
      <c r="C6" s="330"/>
      <c r="D6" s="332" t="s">
        <v>181</v>
      </c>
      <c r="E6" s="332"/>
      <c r="F6" s="276"/>
      <c r="G6" s="276"/>
      <c r="H6" s="278"/>
    </row>
    <row r="7" spans="1:8" s="286" customFormat="1" ht="16.5" customHeight="1">
      <c r="A7" s="282"/>
      <c r="B7" s="303">
        <v>1</v>
      </c>
      <c r="C7" s="293"/>
      <c r="D7" s="276" t="s">
        <v>161</v>
      </c>
      <c r="E7" s="276"/>
      <c r="F7" s="276"/>
      <c r="G7" s="284"/>
      <c r="H7" s="285"/>
    </row>
    <row r="8" spans="1:8" s="286" customFormat="1" ht="16.5" customHeight="1">
      <c r="A8" s="282"/>
      <c r="B8" s="304"/>
      <c r="C8" s="293"/>
      <c r="D8" s="276"/>
      <c r="E8" s="276"/>
      <c r="F8" s="276"/>
      <c r="G8" s="276"/>
      <c r="H8" s="285"/>
    </row>
    <row r="9" spans="1:8" s="286" customFormat="1" ht="16.5" customHeight="1">
      <c r="A9" s="282"/>
      <c r="B9" s="305">
        <v>2</v>
      </c>
      <c r="C9" s="293"/>
      <c r="D9" s="276" t="s">
        <v>162</v>
      </c>
      <c r="E9" s="276"/>
      <c r="F9" s="276"/>
      <c r="G9" s="284"/>
      <c r="H9" s="285"/>
    </row>
    <row r="10" spans="1:8" s="286" customFormat="1" ht="16.5" customHeight="1">
      <c r="A10" s="282"/>
      <c r="B10" s="304"/>
      <c r="C10" s="293"/>
      <c r="D10" s="276"/>
      <c r="E10" s="276"/>
      <c r="F10" s="276"/>
      <c r="G10" s="276"/>
      <c r="H10" s="285"/>
    </row>
    <row r="11" spans="1:8" s="286" customFormat="1" ht="16.5" customHeight="1">
      <c r="A11" s="282"/>
      <c r="B11" s="306">
        <v>3</v>
      </c>
      <c r="C11" s="293"/>
      <c r="D11" s="276" t="s">
        <v>163</v>
      </c>
      <c r="E11" s="276"/>
      <c r="F11" s="276"/>
      <c r="G11" s="284"/>
      <c r="H11" s="285"/>
    </row>
    <row r="12" spans="1:8" s="286" customFormat="1" ht="16.5" customHeight="1">
      <c r="A12" s="282"/>
      <c r="B12" s="304"/>
      <c r="C12" s="293"/>
      <c r="D12" s="276"/>
      <c r="E12" s="276"/>
      <c r="F12" s="276"/>
      <c r="G12" s="276"/>
      <c r="H12" s="285"/>
    </row>
    <row r="13" spans="1:8" s="286" customFormat="1" ht="16.5" customHeight="1">
      <c r="A13" s="282"/>
      <c r="B13" s="307">
        <v>4</v>
      </c>
      <c r="C13" s="293"/>
      <c r="D13" s="276" t="s">
        <v>164</v>
      </c>
      <c r="E13" s="276"/>
      <c r="F13" s="276"/>
      <c r="G13" s="284"/>
      <c r="H13" s="285"/>
    </row>
    <row r="14" spans="1:8" s="286" customFormat="1" ht="16.5" customHeight="1">
      <c r="A14" s="282"/>
      <c r="B14" s="304" t="s">
        <v>88</v>
      </c>
      <c r="C14" s="293"/>
      <c r="D14" s="276"/>
      <c r="E14" s="276"/>
      <c r="F14" s="276"/>
      <c r="G14" s="276"/>
      <c r="H14" s="285"/>
    </row>
    <row r="15" spans="1:8" s="286" customFormat="1" ht="16.5" customHeight="1">
      <c r="A15" s="282"/>
      <c r="B15" s="308">
        <v>5</v>
      </c>
      <c r="C15" s="297"/>
      <c r="D15" s="276" t="s">
        <v>167</v>
      </c>
      <c r="E15" s="276"/>
      <c r="F15" s="276"/>
      <c r="G15" s="284"/>
      <c r="H15" s="285"/>
    </row>
    <row r="16" spans="1:8" s="286" customFormat="1" ht="16.5" customHeight="1">
      <c r="A16" s="282"/>
      <c r="B16" s="304"/>
      <c r="C16" s="293"/>
      <c r="D16" s="276"/>
      <c r="E16" s="276"/>
      <c r="F16" s="276"/>
      <c r="G16" s="276"/>
      <c r="H16" s="285"/>
    </row>
    <row r="17" spans="1:8" s="286" customFormat="1" ht="16.5" customHeight="1">
      <c r="A17" s="282"/>
      <c r="B17" s="309">
        <v>6</v>
      </c>
      <c r="C17" s="293"/>
      <c r="D17" s="276" t="s">
        <v>168</v>
      </c>
      <c r="E17" s="276"/>
      <c r="F17" s="276"/>
      <c r="G17" s="276"/>
      <c r="H17" s="285"/>
    </row>
    <row r="18" spans="1:8" s="286" customFormat="1" ht="16.5" customHeight="1">
      <c r="A18" s="282"/>
      <c r="B18" s="304"/>
      <c r="C18" s="293"/>
      <c r="D18" s="276"/>
      <c r="E18" s="276"/>
      <c r="F18" s="276"/>
      <c r="G18" s="276"/>
      <c r="H18" s="285"/>
    </row>
    <row r="19" spans="1:8" s="286" customFormat="1" ht="16.5" customHeight="1">
      <c r="A19" s="282"/>
      <c r="B19" s="310">
        <v>7</v>
      </c>
      <c r="C19" s="293"/>
      <c r="D19" s="276" t="s">
        <v>169</v>
      </c>
      <c r="E19" s="276"/>
      <c r="F19" s="276"/>
      <c r="G19" s="276"/>
      <c r="H19" s="285"/>
    </row>
    <row r="20" spans="1:8" s="286" customFormat="1" ht="16.5" customHeight="1">
      <c r="A20" s="282"/>
      <c r="B20" s="304"/>
      <c r="C20" s="293"/>
      <c r="D20" s="276"/>
      <c r="E20" s="276"/>
      <c r="F20" s="276"/>
      <c r="G20" s="276"/>
      <c r="H20" s="285"/>
    </row>
    <row r="21" spans="1:8" s="286" customFormat="1" ht="16.5" customHeight="1">
      <c r="A21" s="282"/>
      <c r="B21" s="311">
        <v>8</v>
      </c>
      <c r="C21" s="293"/>
      <c r="D21" s="276" t="s">
        <v>166</v>
      </c>
      <c r="E21" s="276"/>
      <c r="F21" s="276"/>
      <c r="G21" s="276"/>
      <c r="H21" s="285"/>
    </row>
    <row r="22" spans="1:8" s="286" customFormat="1" ht="16.5" customHeight="1">
      <c r="A22" s="282"/>
      <c r="B22" s="304"/>
      <c r="C22" s="293"/>
      <c r="D22" s="276"/>
      <c r="E22" s="276"/>
      <c r="F22" s="276"/>
      <c r="G22" s="276"/>
      <c r="H22" s="285"/>
    </row>
    <row r="23" spans="1:8" s="286" customFormat="1" ht="16.5" customHeight="1">
      <c r="A23" s="282"/>
      <c r="B23" s="312">
        <v>9</v>
      </c>
      <c r="C23" s="293"/>
      <c r="D23" s="276" t="s">
        <v>170</v>
      </c>
      <c r="E23" s="276"/>
      <c r="F23" s="276"/>
      <c r="G23" s="276"/>
      <c r="H23" s="285"/>
    </row>
    <row r="24" spans="1:8" s="286" customFormat="1" ht="16.5" customHeight="1">
      <c r="A24" s="282"/>
      <c r="B24" s="304"/>
      <c r="C24" s="293"/>
      <c r="D24" s="276"/>
      <c r="E24" s="276"/>
      <c r="F24" s="276"/>
      <c r="G24" s="276"/>
      <c r="H24" s="285"/>
    </row>
    <row r="25" spans="1:8" s="286" customFormat="1" ht="16.5" customHeight="1">
      <c r="A25" s="282"/>
      <c r="B25" s="313">
        <v>10</v>
      </c>
      <c r="C25" s="293"/>
      <c r="D25" s="276" t="s">
        <v>171</v>
      </c>
      <c r="E25" s="276"/>
      <c r="F25" s="276"/>
      <c r="G25" s="276"/>
      <c r="H25" s="285"/>
    </row>
    <row r="26" spans="1:8" s="286" customFormat="1" ht="16.5" customHeight="1">
      <c r="A26" s="282"/>
      <c r="B26" s="304"/>
      <c r="C26" s="293"/>
      <c r="D26" s="276"/>
      <c r="E26" s="276"/>
      <c r="F26" s="276"/>
      <c r="G26" s="276"/>
      <c r="H26" s="285"/>
    </row>
    <row r="27" spans="1:8" s="286" customFormat="1" ht="16.5" customHeight="1">
      <c r="A27" s="282"/>
      <c r="B27" s="314">
        <v>11</v>
      </c>
      <c r="C27" s="293"/>
      <c r="D27" s="276" t="s">
        <v>172</v>
      </c>
      <c r="E27" s="276"/>
      <c r="F27" s="276"/>
      <c r="G27" s="276"/>
      <c r="H27" s="285"/>
    </row>
    <row r="28" spans="1:8" s="286" customFormat="1" ht="16.5" customHeight="1">
      <c r="A28" s="282"/>
      <c r="B28" s="304"/>
      <c r="C28" s="293"/>
      <c r="D28" s="276"/>
      <c r="E28" s="276"/>
      <c r="F28" s="276"/>
      <c r="G28" s="276"/>
      <c r="H28" s="285"/>
    </row>
    <row r="29" spans="1:8" s="286" customFormat="1" ht="16.5" customHeight="1">
      <c r="A29" s="282"/>
      <c r="B29" s="316">
        <v>12</v>
      </c>
      <c r="C29" s="293"/>
      <c r="D29" s="276" t="s">
        <v>173</v>
      </c>
      <c r="E29" s="276"/>
      <c r="F29" s="276"/>
      <c r="G29" s="276"/>
      <c r="H29" s="285"/>
    </row>
    <row r="30" spans="1:8" s="286" customFormat="1" ht="16.5" customHeight="1">
      <c r="A30" s="287"/>
      <c r="B30" s="315"/>
      <c r="C30" s="298"/>
      <c r="D30" s="288"/>
      <c r="E30" s="288"/>
      <c r="F30" s="288"/>
      <c r="G30" s="288"/>
      <c r="H30" s="289"/>
    </row>
    <row r="31" spans="1:8" s="286" customFormat="1" ht="16.5" customHeight="1">
      <c r="A31" s="282"/>
      <c r="B31" s="323">
        <v>13</v>
      </c>
      <c r="C31" s="299"/>
      <c r="D31" s="276" t="s">
        <v>174</v>
      </c>
      <c r="E31" s="276"/>
      <c r="F31" s="276"/>
      <c r="G31" s="276"/>
      <c r="H31" s="285"/>
    </row>
    <row r="32" spans="1:8" s="286" customFormat="1" ht="16.5" customHeight="1">
      <c r="A32" s="282"/>
      <c r="B32" s="304"/>
      <c r="C32" s="293"/>
      <c r="D32" s="276"/>
      <c r="E32" s="276"/>
      <c r="F32" s="276"/>
      <c r="G32" s="276"/>
      <c r="H32" s="285"/>
    </row>
    <row r="33" spans="1:8" s="286" customFormat="1" ht="16.5" customHeight="1">
      <c r="A33" s="282"/>
      <c r="B33" s="317">
        <v>14</v>
      </c>
      <c r="C33" s="293"/>
      <c r="D33" s="276" t="s">
        <v>175</v>
      </c>
      <c r="E33" s="276"/>
      <c r="F33" s="276"/>
      <c r="G33" s="276"/>
      <c r="H33" s="285"/>
    </row>
    <row r="34" spans="1:8" s="286" customFormat="1" ht="16.5" customHeight="1">
      <c r="A34" s="290"/>
      <c r="B34" s="304"/>
      <c r="C34" s="293"/>
      <c r="D34" s="291"/>
      <c r="E34" s="291"/>
      <c r="F34" s="291"/>
      <c r="G34" s="291"/>
      <c r="H34" s="292"/>
    </row>
    <row r="35" spans="1:8" s="286" customFormat="1" ht="16.5" customHeight="1">
      <c r="A35" s="294"/>
      <c r="B35" s="318">
        <v>15</v>
      </c>
      <c r="C35" s="293"/>
      <c r="D35" s="295" t="s">
        <v>178</v>
      </c>
      <c r="E35" s="295" t="s">
        <v>179</v>
      </c>
      <c r="F35" s="295"/>
      <c r="G35" s="295"/>
      <c r="H35" s="296"/>
    </row>
    <row r="36" spans="1:8" s="286" customFormat="1" ht="16.5" customHeight="1">
      <c r="A36" s="290"/>
      <c r="B36" s="319"/>
      <c r="C36" s="300"/>
      <c r="D36" s="291"/>
      <c r="E36" s="291"/>
      <c r="F36" s="291"/>
      <c r="G36" s="291"/>
      <c r="H36" s="292"/>
    </row>
    <row r="37" spans="1:8" s="286" customFormat="1" ht="16.5" customHeight="1">
      <c r="A37" s="282"/>
      <c r="B37" s="320">
        <v>16</v>
      </c>
      <c r="C37" s="299"/>
      <c r="D37" s="276" t="s">
        <v>176</v>
      </c>
      <c r="E37" s="276"/>
      <c r="F37" s="276"/>
      <c r="G37" s="276"/>
      <c r="H37" s="285"/>
    </row>
    <row r="38" spans="1:8" s="286" customFormat="1" ht="16.5" customHeight="1">
      <c r="A38" s="282"/>
      <c r="B38" s="304"/>
      <c r="C38" s="293"/>
      <c r="D38" s="276"/>
      <c r="E38" s="276"/>
      <c r="F38" s="276"/>
      <c r="G38" s="276"/>
      <c r="H38" s="285"/>
    </row>
    <row r="39" spans="1:8" s="286" customFormat="1" ht="16.5" customHeight="1">
      <c r="A39" s="282"/>
      <c r="B39" s="321">
        <v>17</v>
      </c>
      <c r="C39" s="299"/>
      <c r="D39" s="276" t="s">
        <v>177</v>
      </c>
      <c r="E39" s="276"/>
      <c r="F39" s="276"/>
      <c r="G39" s="276"/>
      <c r="H39" s="285"/>
    </row>
    <row r="40" spans="1:8" s="286" customFormat="1" ht="16.5" customHeight="1">
      <c r="A40" s="282"/>
      <c r="B40" s="321"/>
      <c r="C40" s="299"/>
      <c r="D40" s="276"/>
      <c r="E40" s="276"/>
      <c r="F40" s="276"/>
      <c r="G40" s="276"/>
      <c r="H40" s="285"/>
    </row>
    <row r="41" spans="1:8" s="286" customFormat="1" ht="16.5" customHeight="1">
      <c r="A41" s="282"/>
      <c r="B41" s="304"/>
      <c r="C41" s="283"/>
      <c r="D41" s="276"/>
      <c r="E41" s="276"/>
      <c r="F41" s="276"/>
      <c r="G41" s="276"/>
      <c r="H41" s="285"/>
    </row>
    <row r="42" spans="1:8" s="286" customFormat="1" ht="29.25" customHeight="1">
      <c r="A42" s="438" t="s">
        <v>182</v>
      </c>
      <c r="B42" s="439"/>
      <c r="C42" s="439"/>
      <c r="D42" s="439"/>
      <c r="E42" s="439"/>
      <c r="F42" s="439"/>
      <c r="G42" s="439"/>
      <c r="H42" s="440"/>
    </row>
    <row r="43" spans="1:8" s="286" customFormat="1" ht="14.25">
      <c r="A43" s="324"/>
      <c r="B43" s="325"/>
      <c r="C43" s="326"/>
      <c r="D43" s="327"/>
      <c r="E43" s="327"/>
      <c r="F43" s="327"/>
      <c r="G43" s="327"/>
      <c r="H43" s="328"/>
    </row>
    <row r="44" spans="1:8" s="280" customFormat="1" ht="17.25">
      <c r="A44" s="279"/>
      <c r="B44" s="302"/>
      <c r="C44" s="277"/>
      <c r="D44" s="279"/>
      <c r="E44" s="279"/>
      <c r="F44" s="279"/>
      <c r="G44" s="279"/>
      <c r="H44" s="279"/>
    </row>
    <row r="45" spans="1:8" s="280" customFormat="1" ht="17.25">
      <c r="A45" s="279"/>
      <c r="B45" s="302"/>
      <c r="C45" s="277"/>
      <c r="D45" s="279"/>
      <c r="E45" s="279"/>
      <c r="F45" s="279"/>
      <c r="G45" s="279"/>
      <c r="H45" s="279"/>
    </row>
    <row r="46" spans="1:8" s="280" customFormat="1" ht="17.25">
      <c r="A46" s="279"/>
      <c r="B46" s="302"/>
      <c r="C46" s="277"/>
      <c r="D46" s="279"/>
      <c r="E46" s="279"/>
      <c r="F46" s="279"/>
      <c r="G46" s="279"/>
      <c r="H46" s="279"/>
    </row>
    <row r="47" spans="1:8" s="280" customFormat="1" ht="17.25">
      <c r="A47" s="279"/>
      <c r="B47" s="302"/>
      <c r="C47" s="277"/>
      <c r="D47" s="279"/>
      <c r="E47" s="279"/>
      <c r="F47" s="279"/>
      <c r="G47" s="279"/>
      <c r="H47" s="279"/>
    </row>
    <row r="48" spans="1:8" s="280" customFormat="1" ht="17.25">
      <c r="A48" s="279"/>
      <c r="B48" s="302"/>
      <c r="C48" s="277"/>
      <c r="D48" s="279"/>
      <c r="E48" s="279"/>
      <c r="F48" s="279"/>
      <c r="G48" s="279"/>
      <c r="H48" s="279"/>
    </row>
    <row r="49" spans="1:8" s="280" customFormat="1" ht="17.25">
      <c r="A49" s="279"/>
      <c r="B49" s="302"/>
      <c r="C49" s="277"/>
      <c r="D49" s="279"/>
      <c r="E49" s="279"/>
      <c r="F49" s="279"/>
      <c r="G49" s="279"/>
      <c r="H49" s="279"/>
    </row>
    <row r="50" spans="1:8" s="280" customFormat="1" ht="17.25">
      <c r="A50" s="279"/>
      <c r="B50" s="302"/>
      <c r="C50" s="277"/>
      <c r="D50" s="279"/>
      <c r="E50" s="279"/>
      <c r="F50" s="279"/>
      <c r="G50" s="279"/>
      <c r="H50" s="279"/>
    </row>
    <row r="51" spans="1:8" s="280" customFormat="1" ht="17.25">
      <c r="A51" s="279"/>
      <c r="B51" s="302"/>
      <c r="C51" s="277"/>
      <c r="D51" s="279"/>
      <c r="E51" s="279"/>
      <c r="F51" s="279"/>
      <c r="G51" s="279"/>
      <c r="H51" s="279"/>
    </row>
    <row r="52" spans="1:8" s="280" customFormat="1" ht="17.25">
      <c r="A52" s="279"/>
      <c r="B52" s="302"/>
      <c r="C52" s="277"/>
      <c r="D52" s="279"/>
      <c r="E52" s="279"/>
      <c r="F52" s="279"/>
      <c r="G52" s="279"/>
      <c r="H52" s="279"/>
    </row>
    <row r="53" spans="1:8" s="280" customFormat="1" ht="17.25">
      <c r="A53" s="279"/>
      <c r="B53" s="302"/>
      <c r="C53" s="277"/>
      <c r="D53" s="279"/>
      <c r="E53" s="279"/>
      <c r="F53" s="279"/>
      <c r="G53" s="279"/>
      <c r="H53" s="279"/>
    </row>
    <row r="54" spans="1:8" s="280" customFormat="1" ht="17.25">
      <c r="A54" s="279"/>
      <c r="B54" s="302"/>
      <c r="C54" s="277"/>
      <c r="D54" s="279"/>
      <c r="E54" s="279"/>
      <c r="F54" s="279"/>
      <c r="G54" s="279"/>
      <c r="H54" s="279"/>
    </row>
    <row r="55" spans="2:3" s="280" customFormat="1" ht="17.25">
      <c r="B55" s="322"/>
      <c r="C55" s="281"/>
    </row>
    <row r="56" spans="2:3" s="280" customFormat="1" ht="17.25">
      <c r="B56" s="322"/>
      <c r="C56" s="281"/>
    </row>
    <row r="57" spans="2:3" s="280" customFormat="1" ht="17.25">
      <c r="B57" s="322"/>
      <c r="C57" s="281"/>
    </row>
    <row r="58" spans="2:3" s="280" customFormat="1" ht="17.25">
      <c r="B58" s="322"/>
      <c r="C58" s="281"/>
    </row>
    <row r="59" spans="2:3" s="280" customFormat="1" ht="17.25">
      <c r="B59" s="322"/>
      <c r="C59" s="281"/>
    </row>
    <row r="60" spans="2:3" s="280" customFormat="1" ht="17.25">
      <c r="B60" s="322"/>
      <c r="C60" s="281"/>
    </row>
    <row r="61" spans="2:3" s="280" customFormat="1" ht="17.25">
      <c r="B61" s="322"/>
      <c r="C61" s="281"/>
    </row>
    <row r="62" spans="2:3" s="280" customFormat="1" ht="17.25">
      <c r="B62" s="322"/>
      <c r="C62" s="281"/>
    </row>
    <row r="63" spans="2:3" s="280" customFormat="1" ht="17.25">
      <c r="B63" s="322"/>
      <c r="C63" s="281"/>
    </row>
    <row r="64" spans="2:3" s="280" customFormat="1" ht="17.25">
      <c r="B64" s="322"/>
      <c r="C64" s="281"/>
    </row>
    <row r="65" spans="2:3" s="280" customFormat="1" ht="17.25">
      <c r="B65" s="322"/>
      <c r="C65" s="281"/>
    </row>
    <row r="66" spans="2:3" s="280" customFormat="1" ht="17.25">
      <c r="B66" s="322"/>
      <c r="C66" s="281"/>
    </row>
    <row r="67" spans="2:3" s="280" customFormat="1" ht="17.25">
      <c r="B67" s="322"/>
      <c r="C67" s="281"/>
    </row>
    <row r="68" spans="2:3" s="280" customFormat="1" ht="17.25">
      <c r="B68" s="322"/>
      <c r="C68" s="281"/>
    </row>
    <row r="69" spans="2:3" s="280" customFormat="1" ht="17.25">
      <c r="B69" s="322"/>
      <c r="C69" s="281"/>
    </row>
    <row r="70" spans="2:3" s="280" customFormat="1" ht="17.25">
      <c r="B70" s="322"/>
      <c r="C70" s="281"/>
    </row>
    <row r="71" spans="2:3" s="280" customFormat="1" ht="17.25">
      <c r="B71" s="322"/>
      <c r="C71" s="281"/>
    </row>
    <row r="72" spans="2:3" s="280" customFormat="1" ht="17.25">
      <c r="B72" s="322"/>
      <c r="C72" s="281"/>
    </row>
    <row r="73" spans="2:3" s="280" customFormat="1" ht="17.25">
      <c r="B73" s="322"/>
      <c r="C73" s="281"/>
    </row>
    <row r="74" spans="2:3" s="280" customFormat="1" ht="17.25">
      <c r="B74" s="322"/>
      <c r="C74" s="281"/>
    </row>
    <row r="75" spans="2:3" s="280" customFormat="1" ht="17.25">
      <c r="B75" s="322"/>
      <c r="C75" s="281"/>
    </row>
    <row r="76" spans="2:3" s="280" customFormat="1" ht="17.25">
      <c r="B76" s="322"/>
      <c r="C76" s="281"/>
    </row>
    <row r="77" spans="2:3" s="280" customFormat="1" ht="17.25">
      <c r="B77" s="322"/>
      <c r="C77" s="281"/>
    </row>
    <row r="78" spans="2:3" s="280" customFormat="1" ht="17.25">
      <c r="B78" s="322"/>
      <c r="C78" s="281"/>
    </row>
    <row r="79" spans="2:3" s="280" customFormat="1" ht="17.25">
      <c r="B79" s="322"/>
      <c r="C79" s="281"/>
    </row>
    <row r="80" spans="2:3" s="280" customFormat="1" ht="17.25">
      <c r="B80" s="322"/>
      <c r="C80" s="281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55"/>
      <c r="B1" s="456"/>
      <c r="C1" s="456"/>
      <c r="D1" s="456"/>
      <c r="E1" s="456"/>
      <c r="F1" s="456"/>
      <c r="G1" s="456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212</v>
      </c>
      <c r="D21" s="85" t="s">
        <v>160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1" t="s">
        <v>203</v>
      </c>
      <c r="C22" s="9">
        <v>27088</v>
      </c>
      <c r="D22" s="9">
        <v>24805</v>
      </c>
      <c r="E22" s="121">
        <v>112.7</v>
      </c>
      <c r="F22" s="45">
        <f>SUM(C22/D22*100)</f>
        <v>109.20378955855674</v>
      </c>
      <c r="G22" s="107"/>
    </row>
    <row r="23" spans="1:7" ht="13.5">
      <c r="A23" s="106">
        <v>2</v>
      </c>
      <c r="B23" s="181" t="s">
        <v>189</v>
      </c>
      <c r="C23" s="9">
        <v>10824</v>
      </c>
      <c r="D23" s="9">
        <v>17129</v>
      </c>
      <c r="E23" s="121">
        <v>96.3</v>
      </c>
      <c r="F23" s="45">
        <f>SUM(C23/D23*100)</f>
        <v>63.191079455893515</v>
      </c>
      <c r="G23" s="107"/>
    </row>
    <row r="24" spans="1:7" ht="13.5">
      <c r="A24" s="106">
        <v>3</v>
      </c>
      <c r="B24" s="181" t="s">
        <v>199</v>
      </c>
      <c r="C24" s="9">
        <v>7722</v>
      </c>
      <c r="D24" s="9">
        <v>5371</v>
      </c>
      <c r="E24" s="121">
        <v>141.8</v>
      </c>
      <c r="F24" s="45">
        <f aca="true" t="shared" si="0" ref="F24:F32">SUM(C24/D24*100)</f>
        <v>143.77210947681996</v>
      </c>
      <c r="G24" s="107"/>
    </row>
    <row r="25" spans="1:7" ht="13.5">
      <c r="A25" s="106">
        <v>4</v>
      </c>
      <c r="B25" s="181" t="s">
        <v>186</v>
      </c>
      <c r="C25" s="9">
        <v>6846</v>
      </c>
      <c r="D25" s="9">
        <v>6473</v>
      </c>
      <c r="E25" s="121">
        <v>146.9</v>
      </c>
      <c r="F25" s="45">
        <f t="shared" si="0"/>
        <v>105.76239765178434</v>
      </c>
      <c r="G25" s="107"/>
    </row>
    <row r="26" spans="1:7" ht="13.5" customHeight="1">
      <c r="A26" s="106">
        <v>5</v>
      </c>
      <c r="B26" s="181" t="s">
        <v>188</v>
      </c>
      <c r="C26" s="9">
        <v>4876</v>
      </c>
      <c r="D26" s="9">
        <v>5094</v>
      </c>
      <c r="E26" s="121">
        <v>101</v>
      </c>
      <c r="F26" s="45">
        <f t="shared" si="0"/>
        <v>95.72045543776993</v>
      </c>
      <c r="G26" s="107"/>
    </row>
    <row r="27" spans="1:7" ht="13.5" customHeight="1">
      <c r="A27" s="106">
        <v>6</v>
      </c>
      <c r="B27" s="181" t="s">
        <v>183</v>
      </c>
      <c r="C27" s="9">
        <v>4709</v>
      </c>
      <c r="D27" s="9">
        <v>3078</v>
      </c>
      <c r="E27" s="121">
        <v>97.8</v>
      </c>
      <c r="F27" s="45">
        <f t="shared" si="0"/>
        <v>152.98895386614686</v>
      </c>
      <c r="G27" s="107"/>
    </row>
    <row r="28" spans="1:7" ht="13.5" customHeight="1">
      <c r="A28" s="106">
        <v>7</v>
      </c>
      <c r="B28" s="181" t="s">
        <v>122</v>
      </c>
      <c r="C28" s="112">
        <v>4293</v>
      </c>
      <c r="D28" s="112">
        <v>5476</v>
      </c>
      <c r="E28" s="121">
        <v>103.4</v>
      </c>
      <c r="F28" s="45">
        <f t="shared" si="0"/>
        <v>78.39663988312637</v>
      </c>
      <c r="G28" s="107"/>
    </row>
    <row r="29" spans="1:7" ht="13.5" customHeight="1">
      <c r="A29" s="106">
        <v>8</v>
      </c>
      <c r="B29" s="181" t="s">
        <v>191</v>
      </c>
      <c r="C29" s="112">
        <v>4135</v>
      </c>
      <c r="D29" s="112">
        <v>4036</v>
      </c>
      <c r="E29" s="121">
        <v>35</v>
      </c>
      <c r="F29" s="45">
        <f t="shared" si="0"/>
        <v>102.45292368681864</v>
      </c>
      <c r="G29" s="107"/>
    </row>
    <row r="30" spans="1:7" ht="13.5" customHeight="1">
      <c r="A30" s="106">
        <v>9</v>
      </c>
      <c r="B30" s="181" t="s">
        <v>206</v>
      </c>
      <c r="C30" s="112">
        <v>4133</v>
      </c>
      <c r="D30" s="112">
        <v>2273</v>
      </c>
      <c r="E30" s="121">
        <v>78.4</v>
      </c>
      <c r="F30" s="45">
        <f t="shared" si="0"/>
        <v>181.83018037835458</v>
      </c>
      <c r="G30" s="107"/>
    </row>
    <row r="31" spans="1:7" ht="13.5" customHeight="1" thickBot="1">
      <c r="A31" s="108">
        <v>10</v>
      </c>
      <c r="B31" s="181" t="s">
        <v>194</v>
      </c>
      <c r="C31" s="109">
        <v>3776</v>
      </c>
      <c r="D31" s="109">
        <v>4715</v>
      </c>
      <c r="E31" s="122">
        <v>98</v>
      </c>
      <c r="F31" s="45">
        <f t="shared" si="0"/>
        <v>80.084835630965</v>
      </c>
      <c r="G31" s="110"/>
    </row>
    <row r="32" spans="1:7" ht="13.5" customHeight="1" thickBot="1">
      <c r="A32" s="91"/>
      <c r="B32" s="92" t="s">
        <v>80</v>
      </c>
      <c r="C32" s="93">
        <v>88188</v>
      </c>
      <c r="D32" s="93">
        <v>92350</v>
      </c>
      <c r="E32" s="94">
        <v>98</v>
      </c>
      <c r="F32" s="118">
        <f t="shared" si="0"/>
        <v>95.49323226854358</v>
      </c>
      <c r="G32" s="133">
        <v>89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212</v>
      </c>
      <c r="D53" s="85" t="s">
        <v>160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1" t="s">
        <v>116</v>
      </c>
      <c r="C54" s="9">
        <v>177268</v>
      </c>
      <c r="D54" s="9">
        <v>162637</v>
      </c>
      <c r="E54" s="45">
        <v>104.6</v>
      </c>
      <c r="F54" s="45">
        <f aca="true" t="shared" si="1" ref="F54:F64">SUM(C54/D54*100)</f>
        <v>108.99610789672707</v>
      </c>
      <c r="G54" s="107"/>
    </row>
    <row r="55" spans="1:7" ht="13.5">
      <c r="A55" s="106">
        <v>2</v>
      </c>
      <c r="B55" s="181" t="s">
        <v>202</v>
      </c>
      <c r="C55" s="9">
        <v>20333</v>
      </c>
      <c r="D55" s="9">
        <v>20750</v>
      </c>
      <c r="E55" s="45">
        <v>101.7</v>
      </c>
      <c r="F55" s="45">
        <f t="shared" si="1"/>
        <v>97.99036144578314</v>
      </c>
      <c r="G55" s="107"/>
    </row>
    <row r="56" spans="1:7" ht="13.5">
      <c r="A56" s="106">
        <v>3</v>
      </c>
      <c r="B56" s="181" t="s">
        <v>192</v>
      </c>
      <c r="C56" s="9">
        <v>14654</v>
      </c>
      <c r="D56" s="9">
        <v>17902</v>
      </c>
      <c r="E56" s="45">
        <v>72.3</v>
      </c>
      <c r="F56" s="45">
        <f t="shared" si="1"/>
        <v>81.85677577924254</v>
      </c>
      <c r="G56" s="107"/>
    </row>
    <row r="57" spans="1:7" ht="13.5">
      <c r="A57" s="106">
        <v>4</v>
      </c>
      <c r="B57" s="181" t="s">
        <v>189</v>
      </c>
      <c r="C57" s="9">
        <v>8896</v>
      </c>
      <c r="D57" s="9">
        <v>8291</v>
      </c>
      <c r="E57" s="45">
        <v>89.7</v>
      </c>
      <c r="F57" s="45">
        <f t="shared" si="1"/>
        <v>107.2970691110843</v>
      </c>
      <c r="G57" s="107"/>
    </row>
    <row r="58" spans="1:7" ht="13.5">
      <c r="A58" s="106">
        <v>5</v>
      </c>
      <c r="B58" s="182" t="s">
        <v>199</v>
      </c>
      <c r="C58" s="9">
        <v>8215</v>
      </c>
      <c r="D58" s="9">
        <v>7879</v>
      </c>
      <c r="E58" s="45">
        <v>113.6</v>
      </c>
      <c r="F58" s="45">
        <f t="shared" si="1"/>
        <v>104.26450057113847</v>
      </c>
      <c r="G58" s="107"/>
    </row>
    <row r="59" spans="1:7" ht="13.5">
      <c r="A59" s="106">
        <v>6</v>
      </c>
      <c r="B59" s="182" t="s">
        <v>183</v>
      </c>
      <c r="C59" s="9">
        <v>7188</v>
      </c>
      <c r="D59" s="9">
        <v>4533</v>
      </c>
      <c r="E59" s="45">
        <v>102.2</v>
      </c>
      <c r="F59" s="45">
        <f t="shared" si="1"/>
        <v>158.5704831237591</v>
      </c>
      <c r="G59" s="107"/>
    </row>
    <row r="60" spans="1:7" ht="13.5">
      <c r="A60" s="106">
        <v>7</v>
      </c>
      <c r="B60" s="182" t="s">
        <v>191</v>
      </c>
      <c r="C60" s="9">
        <v>6491</v>
      </c>
      <c r="D60" s="9">
        <v>6439</v>
      </c>
      <c r="E60" s="156">
        <v>107</v>
      </c>
      <c r="F60" s="45">
        <f t="shared" si="1"/>
        <v>100.80757881658641</v>
      </c>
      <c r="G60" s="107"/>
    </row>
    <row r="61" spans="1:7" ht="13.5">
      <c r="A61" s="106">
        <v>8</v>
      </c>
      <c r="B61" s="182" t="s">
        <v>190</v>
      </c>
      <c r="C61" s="9">
        <v>5502</v>
      </c>
      <c r="D61" s="9">
        <v>7464</v>
      </c>
      <c r="E61" s="45">
        <v>130.8</v>
      </c>
      <c r="F61" s="45">
        <f t="shared" si="1"/>
        <v>73.71382636655949</v>
      </c>
      <c r="G61" s="107"/>
    </row>
    <row r="62" spans="1:7" ht="13.5">
      <c r="A62" s="106">
        <v>9</v>
      </c>
      <c r="B62" s="182" t="s">
        <v>200</v>
      </c>
      <c r="C62" s="9">
        <v>5410</v>
      </c>
      <c r="D62" s="9">
        <v>5076</v>
      </c>
      <c r="E62" s="45">
        <v>97.9</v>
      </c>
      <c r="F62" s="45">
        <f t="shared" si="1"/>
        <v>106.5799842395587</v>
      </c>
      <c r="G62" s="107"/>
    </row>
    <row r="63" spans="1:8" ht="14.25" thickBot="1">
      <c r="A63" s="111">
        <v>10</v>
      </c>
      <c r="B63" s="182" t="s">
        <v>251</v>
      </c>
      <c r="C63" s="112">
        <v>4231</v>
      </c>
      <c r="D63" s="112">
        <v>3134</v>
      </c>
      <c r="E63" s="113">
        <v>115.5</v>
      </c>
      <c r="F63" s="113">
        <f t="shared" si="1"/>
        <v>135.00319081046587</v>
      </c>
      <c r="G63" s="115"/>
      <c r="H63" s="23"/>
    </row>
    <row r="64" spans="1:7" ht="14.25" thickBot="1">
      <c r="A64" s="91"/>
      <c r="B64" s="116" t="s">
        <v>83</v>
      </c>
      <c r="C64" s="117">
        <v>272193</v>
      </c>
      <c r="D64" s="117">
        <v>271472</v>
      </c>
      <c r="E64" s="118">
        <v>101.9</v>
      </c>
      <c r="F64" s="118">
        <f t="shared" si="1"/>
        <v>100.2655890846938</v>
      </c>
      <c r="G64" s="133">
        <v>61.8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212</v>
      </c>
      <c r="D21" s="85" t="s">
        <v>160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1" t="s">
        <v>106</v>
      </c>
      <c r="C22" s="9">
        <v>55956</v>
      </c>
      <c r="D22" s="9">
        <v>49395</v>
      </c>
      <c r="E22" s="45">
        <v>105.2</v>
      </c>
      <c r="F22" s="45">
        <f>SUM(C22/D22*100)</f>
        <v>113.28272092317036</v>
      </c>
      <c r="G22" s="107"/>
    </row>
    <row r="23" spans="1:7" ht="13.5">
      <c r="A23" s="30">
        <v>2</v>
      </c>
      <c r="B23" s="181" t="s">
        <v>198</v>
      </c>
      <c r="C23" s="9">
        <v>34748</v>
      </c>
      <c r="D23" s="9">
        <v>35053</v>
      </c>
      <c r="E23" s="45">
        <v>101.3</v>
      </c>
      <c r="F23" s="45">
        <f aca="true" t="shared" si="0" ref="F23:F32">SUM(C23/D23*100)</f>
        <v>99.12988902519042</v>
      </c>
      <c r="G23" s="107"/>
    </row>
    <row r="24" spans="1:7" ht="13.5" customHeight="1">
      <c r="A24" s="30">
        <v>3</v>
      </c>
      <c r="B24" s="181" t="s">
        <v>187</v>
      </c>
      <c r="C24" s="9">
        <v>31900</v>
      </c>
      <c r="D24" s="9">
        <v>37871</v>
      </c>
      <c r="E24" s="45">
        <v>98.1</v>
      </c>
      <c r="F24" s="45">
        <f t="shared" si="0"/>
        <v>84.23331837025692</v>
      </c>
      <c r="G24" s="107"/>
    </row>
    <row r="25" spans="1:7" ht="13.5">
      <c r="A25" s="30">
        <v>4</v>
      </c>
      <c r="B25" s="181" t="s">
        <v>201</v>
      </c>
      <c r="C25" s="9">
        <v>30328</v>
      </c>
      <c r="D25" s="9">
        <v>44914</v>
      </c>
      <c r="E25" s="45">
        <v>65.3</v>
      </c>
      <c r="F25" s="45">
        <f t="shared" si="0"/>
        <v>67.52460257380773</v>
      </c>
      <c r="G25" s="107"/>
    </row>
    <row r="26" spans="1:7" ht="13.5">
      <c r="A26" s="30">
        <v>5</v>
      </c>
      <c r="B26" s="181" t="s">
        <v>183</v>
      </c>
      <c r="C26" s="9">
        <v>26707</v>
      </c>
      <c r="D26" s="9">
        <v>35236</v>
      </c>
      <c r="E26" s="45">
        <v>97.3</v>
      </c>
      <c r="F26" s="45">
        <f t="shared" si="0"/>
        <v>75.79464184356908</v>
      </c>
      <c r="G26" s="107"/>
    </row>
    <row r="27" spans="1:7" ht="13.5" customHeight="1">
      <c r="A27" s="30">
        <v>6</v>
      </c>
      <c r="B27" s="181" t="s">
        <v>186</v>
      </c>
      <c r="C27" s="9">
        <v>23887</v>
      </c>
      <c r="D27" s="9">
        <v>25804</v>
      </c>
      <c r="E27" s="45">
        <v>93.4</v>
      </c>
      <c r="F27" s="45">
        <f t="shared" si="0"/>
        <v>92.57091923732754</v>
      </c>
      <c r="G27" s="107"/>
    </row>
    <row r="28" spans="1:7" ht="13.5" customHeight="1">
      <c r="A28" s="30">
        <v>7</v>
      </c>
      <c r="B28" s="182" t="s">
        <v>122</v>
      </c>
      <c r="C28" s="9">
        <v>22211</v>
      </c>
      <c r="D28" s="9">
        <v>17989</v>
      </c>
      <c r="E28" s="45">
        <v>103.2</v>
      </c>
      <c r="F28" s="45">
        <f t="shared" si="0"/>
        <v>123.46989827116572</v>
      </c>
      <c r="G28" s="107"/>
    </row>
    <row r="29" spans="1:7" ht="13.5">
      <c r="A29" s="30">
        <v>8</v>
      </c>
      <c r="B29" s="182" t="s">
        <v>202</v>
      </c>
      <c r="C29" s="9">
        <v>15569</v>
      </c>
      <c r="D29" s="9">
        <v>17533</v>
      </c>
      <c r="E29" s="45">
        <v>106.2</v>
      </c>
      <c r="F29" s="45">
        <f t="shared" si="0"/>
        <v>88.79826612673244</v>
      </c>
      <c r="G29" s="107"/>
    </row>
    <row r="30" spans="1:7" ht="13.5">
      <c r="A30" s="30">
        <v>9</v>
      </c>
      <c r="B30" s="182" t="s">
        <v>194</v>
      </c>
      <c r="C30" s="9">
        <v>15486</v>
      </c>
      <c r="D30" s="9">
        <v>10724</v>
      </c>
      <c r="E30" s="45">
        <v>110.5</v>
      </c>
      <c r="F30" s="345">
        <f t="shared" si="0"/>
        <v>144.40507273405444</v>
      </c>
      <c r="G30" s="107"/>
    </row>
    <row r="31" spans="1:7" ht="14.25" thickBot="1">
      <c r="A31" s="119">
        <v>10</v>
      </c>
      <c r="B31" s="182" t="s">
        <v>200</v>
      </c>
      <c r="C31" s="112">
        <v>14829</v>
      </c>
      <c r="D31" s="112">
        <v>20073</v>
      </c>
      <c r="E31" s="113">
        <v>98.3</v>
      </c>
      <c r="F31" s="113">
        <f t="shared" si="0"/>
        <v>73.87535495441638</v>
      </c>
      <c r="G31" s="115"/>
    </row>
    <row r="32" spans="1:7" ht="14.25" thickBot="1">
      <c r="A32" s="91"/>
      <c r="B32" s="92" t="s">
        <v>85</v>
      </c>
      <c r="C32" s="93">
        <v>347743</v>
      </c>
      <c r="D32" s="93">
        <v>378146</v>
      </c>
      <c r="E32" s="96">
        <v>93.8</v>
      </c>
      <c r="F32" s="118">
        <f t="shared" si="0"/>
        <v>91.95998370999561</v>
      </c>
      <c r="G32" s="133">
        <v>52.1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212</v>
      </c>
      <c r="D53" s="85" t="s">
        <v>160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1" t="s">
        <v>123</v>
      </c>
      <c r="C54" s="9">
        <v>10211</v>
      </c>
      <c r="D54" s="9">
        <v>11641</v>
      </c>
      <c r="E54" s="121">
        <v>91.5</v>
      </c>
      <c r="F54" s="45">
        <f>SUM(C54/D54*100)</f>
        <v>87.71583197319818</v>
      </c>
      <c r="G54" s="107"/>
    </row>
    <row r="55" spans="1:7" ht="13.5">
      <c r="A55" s="106">
        <v>2</v>
      </c>
      <c r="B55" s="181" t="s">
        <v>118</v>
      </c>
      <c r="C55" s="9">
        <v>6465</v>
      </c>
      <c r="D55" s="9">
        <v>5459</v>
      </c>
      <c r="E55" s="121">
        <v>102.5</v>
      </c>
      <c r="F55" s="45">
        <f aca="true" t="shared" si="1" ref="F55:F64">SUM(C55/D55*100)</f>
        <v>118.42828356841912</v>
      </c>
      <c r="G55" s="107"/>
    </row>
    <row r="56" spans="1:7" ht="13.5">
      <c r="A56" s="106">
        <v>3</v>
      </c>
      <c r="B56" s="181" t="s">
        <v>117</v>
      </c>
      <c r="C56" s="9">
        <v>3292</v>
      </c>
      <c r="D56" s="9">
        <v>3217</v>
      </c>
      <c r="E56" s="121">
        <v>95.9</v>
      </c>
      <c r="F56" s="45">
        <f t="shared" si="1"/>
        <v>102.33136462542743</v>
      </c>
      <c r="G56" s="107"/>
    </row>
    <row r="57" spans="1:8" ht="13.5">
      <c r="A57" s="106">
        <v>4</v>
      </c>
      <c r="B57" s="181" t="s">
        <v>122</v>
      </c>
      <c r="C57" s="9">
        <v>3063</v>
      </c>
      <c r="D57" s="9">
        <v>2470</v>
      </c>
      <c r="E57" s="121">
        <v>97.3</v>
      </c>
      <c r="F57" s="45">
        <f t="shared" si="1"/>
        <v>124.0080971659919</v>
      </c>
      <c r="G57" s="107"/>
      <c r="H57" s="72"/>
    </row>
    <row r="58" spans="1:7" ht="13.5">
      <c r="A58" s="106">
        <v>5</v>
      </c>
      <c r="B58" s="181" t="s">
        <v>183</v>
      </c>
      <c r="C58" s="9">
        <v>2622</v>
      </c>
      <c r="D58" s="9">
        <v>2721</v>
      </c>
      <c r="E58" s="121">
        <v>102.2</v>
      </c>
      <c r="F58" s="45">
        <f t="shared" si="1"/>
        <v>96.36163175303197</v>
      </c>
      <c r="G58" s="107"/>
    </row>
    <row r="59" spans="1:7" ht="13.5">
      <c r="A59" s="106">
        <v>6</v>
      </c>
      <c r="B59" s="182" t="s">
        <v>186</v>
      </c>
      <c r="C59" s="9">
        <v>1591</v>
      </c>
      <c r="D59" s="9">
        <v>1065</v>
      </c>
      <c r="E59" s="121">
        <v>145</v>
      </c>
      <c r="F59" s="45">
        <f t="shared" si="1"/>
        <v>149.38967136150234</v>
      </c>
      <c r="G59" s="107"/>
    </row>
    <row r="60" spans="1:7" ht="13.5">
      <c r="A60" s="106">
        <v>7</v>
      </c>
      <c r="B60" s="182" t="s">
        <v>199</v>
      </c>
      <c r="C60" s="9">
        <v>1536</v>
      </c>
      <c r="D60" s="9">
        <v>1214</v>
      </c>
      <c r="E60" s="121">
        <v>117.9</v>
      </c>
      <c r="F60" s="45">
        <f t="shared" si="1"/>
        <v>126.52388797364085</v>
      </c>
      <c r="G60" s="107"/>
    </row>
    <row r="61" spans="1:7" ht="13.5">
      <c r="A61" s="106">
        <v>8</v>
      </c>
      <c r="B61" s="182" t="s">
        <v>202</v>
      </c>
      <c r="C61" s="9">
        <v>1487</v>
      </c>
      <c r="D61" s="9">
        <v>1363</v>
      </c>
      <c r="E61" s="121">
        <v>94.8</v>
      </c>
      <c r="F61" s="45">
        <f t="shared" si="1"/>
        <v>109.0975788701394</v>
      </c>
      <c r="G61" s="107"/>
    </row>
    <row r="62" spans="1:7" ht="13.5">
      <c r="A62" s="106">
        <v>9</v>
      </c>
      <c r="B62" s="182" t="s">
        <v>187</v>
      </c>
      <c r="C62" s="9">
        <v>1202</v>
      </c>
      <c r="D62" s="9">
        <v>2063</v>
      </c>
      <c r="E62" s="121">
        <v>107.3</v>
      </c>
      <c r="F62" s="45">
        <f t="shared" si="1"/>
        <v>58.26466311197286</v>
      </c>
      <c r="G62" s="107"/>
    </row>
    <row r="63" spans="1:7" ht="14.25" thickBot="1">
      <c r="A63" s="108">
        <v>10</v>
      </c>
      <c r="B63" s="183" t="s">
        <v>191</v>
      </c>
      <c r="C63" s="109">
        <v>569</v>
      </c>
      <c r="D63" s="109">
        <v>891</v>
      </c>
      <c r="E63" s="122">
        <v>89.3</v>
      </c>
      <c r="F63" s="45">
        <f t="shared" si="1"/>
        <v>63.86083052749719</v>
      </c>
      <c r="G63" s="110"/>
    </row>
    <row r="64" spans="1:7" ht="14.25" thickBot="1">
      <c r="A64" s="91"/>
      <c r="B64" s="92" t="s">
        <v>81</v>
      </c>
      <c r="C64" s="93">
        <v>34557</v>
      </c>
      <c r="D64" s="93">
        <v>34373</v>
      </c>
      <c r="E64" s="94">
        <v>99.1</v>
      </c>
      <c r="F64" s="118">
        <f t="shared" si="1"/>
        <v>100.53530387222528</v>
      </c>
      <c r="G64" s="133">
        <v>110.6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212</v>
      </c>
      <c r="D20" s="85" t="s">
        <v>160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1" t="s">
        <v>125</v>
      </c>
      <c r="C21" s="9">
        <v>32782</v>
      </c>
      <c r="D21" s="9">
        <v>29323</v>
      </c>
      <c r="E21" s="121">
        <v>89.6</v>
      </c>
      <c r="F21" s="45">
        <f aca="true" t="shared" si="0" ref="F21:F31">SUM(C21/D21*100)</f>
        <v>111.79620093442009</v>
      </c>
      <c r="G21" s="107"/>
    </row>
    <row r="22" spans="1:7" ht="13.5">
      <c r="A22" s="106">
        <v>2</v>
      </c>
      <c r="B22" s="181" t="s">
        <v>78</v>
      </c>
      <c r="C22" s="9">
        <v>18423</v>
      </c>
      <c r="D22" s="9">
        <v>10551</v>
      </c>
      <c r="E22" s="121">
        <v>97.6</v>
      </c>
      <c r="F22" s="45">
        <f t="shared" si="0"/>
        <v>174.60904179698608</v>
      </c>
      <c r="G22" s="107"/>
    </row>
    <row r="23" spans="1:7" ht="13.5" customHeight="1">
      <c r="A23" s="106">
        <v>3</v>
      </c>
      <c r="B23" s="182" t="s">
        <v>202</v>
      </c>
      <c r="C23" s="9">
        <v>10045</v>
      </c>
      <c r="D23" s="9">
        <v>9328</v>
      </c>
      <c r="E23" s="121">
        <v>99.7</v>
      </c>
      <c r="F23" s="45">
        <f t="shared" si="0"/>
        <v>107.68653516295026</v>
      </c>
      <c r="G23" s="107"/>
    </row>
    <row r="24" spans="1:7" ht="13.5" customHeight="1">
      <c r="A24" s="106">
        <v>4</v>
      </c>
      <c r="B24" s="182" t="s">
        <v>192</v>
      </c>
      <c r="C24" s="9">
        <v>8411</v>
      </c>
      <c r="D24" s="9">
        <v>7976</v>
      </c>
      <c r="E24" s="121">
        <v>150.4</v>
      </c>
      <c r="F24" s="45">
        <f t="shared" si="0"/>
        <v>105.45386158475426</v>
      </c>
      <c r="G24" s="107"/>
    </row>
    <row r="25" spans="1:7" ht="13.5" customHeight="1">
      <c r="A25" s="106">
        <v>5</v>
      </c>
      <c r="B25" s="182" t="s">
        <v>122</v>
      </c>
      <c r="C25" s="9">
        <v>6880</v>
      </c>
      <c r="D25" s="9">
        <v>5653</v>
      </c>
      <c r="E25" s="121">
        <v>104.9</v>
      </c>
      <c r="F25" s="45">
        <f t="shared" si="0"/>
        <v>121.70528922695914</v>
      </c>
      <c r="G25" s="107"/>
    </row>
    <row r="26" spans="1:7" ht="13.5" customHeight="1">
      <c r="A26" s="106">
        <v>6</v>
      </c>
      <c r="B26" s="182" t="s">
        <v>190</v>
      </c>
      <c r="C26" s="9">
        <v>6299</v>
      </c>
      <c r="D26" s="9">
        <v>7042</v>
      </c>
      <c r="E26" s="121">
        <v>92.4</v>
      </c>
      <c r="F26" s="45">
        <f t="shared" si="0"/>
        <v>89.44902016472594</v>
      </c>
      <c r="G26" s="107"/>
    </row>
    <row r="27" spans="1:7" ht="13.5" customHeight="1">
      <c r="A27" s="106">
        <v>7</v>
      </c>
      <c r="B27" s="182" t="s">
        <v>191</v>
      </c>
      <c r="C27" s="9">
        <v>6035</v>
      </c>
      <c r="D27" s="9">
        <v>6967</v>
      </c>
      <c r="E27" s="121">
        <v>100</v>
      </c>
      <c r="F27" s="45">
        <f t="shared" si="0"/>
        <v>86.6226496339888</v>
      </c>
      <c r="G27" s="107"/>
    </row>
    <row r="28" spans="1:7" ht="13.5" customHeight="1">
      <c r="A28" s="106">
        <v>8</v>
      </c>
      <c r="B28" s="182" t="s">
        <v>199</v>
      </c>
      <c r="C28" s="9">
        <v>5233</v>
      </c>
      <c r="D28" s="9">
        <v>7812</v>
      </c>
      <c r="E28" s="121">
        <v>100.2</v>
      </c>
      <c r="F28" s="45">
        <f t="shared" si="0"/>
        <v>66.98668714797748</v>
      </c>
      <c r="G28" s="107"/>
    </row>
    <row r="29" spans="1:7" ht="13.5" customHeight="1">
      <c r="A29" s="106">
        <v>9</v>
      </c>
      <c r="B29" s="182" t="s">
        <v>231</v>
      </c>
      <c r="C29" s="112">
        <v>4595</v>
      </c>
      <c r="D29" s="112">
        <v>4129</v>
      </c>
      <c r="E29" s="124">
        <v>102.8</v>
      </c>
      <c r="F29" s="45">
        <f t="shared" si="0"/>
        <v>111.28602567207557</v>
      </c>
      <c r="G29" s="107"/>
    </row>
    <row r="30" spans="1:7" ht="13.5" customHeight="1" thickBot="1">
      <c r="A30" s="111">
        <v>10</v>
      </c>
      <c r="B30" s="182" t="s">
        <v>194</v>
      </c>
      <c r="C30" s="112">
        <v>2815</v>
      </c>
      <c r="D30" s="112">
        <v>2944</v>
      </c>
      <c r="E30" s="124">
        <v>93.9</v>
      </c>
      <c r="F30" s="113">
        <f t="shared" si="0"/>
        <v>95.61820652173914</v>
      </c>
      <c r="G30" s="115"/>
    </row>
    <row r="31" spans="1:7" ht="13.5" customHeight="1" thickBot="1">
      <c r="A31" s="91"/>
      <c r="B31" s="92" t="s">
        <v>87</v>
      </c>
      <c r="C31" s="93">
        <v>117668</v>
      </c>
      <c r="D31" s="93">
        <v>110589</v>
      </c>
      <c r="E31" s="94">
        <v>98.7</v>
      </c>
      <c r="F31" s="118">
        <f t="shared" si="0"/>
        <v>106.40117914078253</v>
      </c>
      <c r="G31" s="120">
        <v>111.9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212</v>
      </c>
      <c r="D53" s="85" t="s">
        <v>160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1" t="s">
        <v>183</v>
      </c>
      <c r="C54" s="6">
        <v>25305</v>
      </c>
      <c r="D54" s="9">
        <v>21626</v>
      </c>
      <c r="E54" s="45">
        <v>100.1</v>
      </c>
      <c r="F54" s="45">
        <f aca="true" t="shared" si="1" ref="F54:F64">SUM(C54/D54*100)</f>
        <v>117.01193008415795</v>
      </c>
      <c r="G54" s="107"/>
    </row>
    <row r="55" spans="1:7" ht="13.5">
      <c r="A55" s="106">
        <v>2</v>
      </c>
      <c r="B55" s="181" t="s">
        <v>189</v>
      </c>
      <c r="C55" s="6">
        <v>25148</v>
      </c>
      <c r="D55" s="9">
        <v>25859</v>
      </c>
      <c r="E55" s="45">
        <v>102.5</v>
      </c>
      <c r="F55" s="45">
        <f t="shared" si="1"/>
        <v>97.25047372288178</v>
      </c>
      <c r="G55" s="107"/>
    </row>
    <row r="56" spans="1:7" ht="13.5">
      <c r="A56" s="106">
        <v>3</v>
      </c>
      <c r="B56" s="7" t="s">
        <v>122</v>
      </c>
      <c r="C56" s="6">
        <v>24674</v>
      </c>
      <c r="D56" s="9">
        <v>21199</v>
      </c>
      <c r="E56" s="45">
        <v>100</v>
      </c>
      <c r="F56" s="45">
        <f t="shared" si="1"/>
        <v>116.3922826548422</v>
      </c>
      <c r="G56" s="107"/>
    </row>
    <row r="57" spans="1:7" ht="13.5">
      <c r="A57" s="106">
        <v>4</v>
      </c>
      <c r="B57" s="7" t="s">
        <v>203</v>
      </c>
      <c r="C57" s="6">
        <v>17870</v>
      </c>
      <c r="D57" s="9">
        <v>15417</v>
      </c>
      <c r="E57" s="45">
        <v>90.5</v>
      </c>
      <c r="F57" s="45">
        <f t="shared" si="1"/>
        <v>115.91100732957125</v>
      </c>
      <c r="G57" s="107"/>
    </row>
    <row r="58" spans="1:7" ht="13.5">
      <c r="A58" s="106">
        <v>5</v>
      </c>
      <c r="B58" s="182" t="s">
        <v>193</v>
      </c>
      <c r="C58" s="6">
        <v>13648</v>
      </c>
      <c r="D58" s="9">
        <v>15812</v>
      </c>
      <c r="E58" s="45">
        <v>101.2</v>
      </c>
      <c r="F58" s="45">
        <f t="shared" si="1"/>
        <v>86.31419175309891</v>
      </c>
      <c r="G58" s="107"/>
    </row>
    <row r="59" spans="1:7" ht="13.5">
      <c r="A59" s="106">
        <v>6</v>
      </c>
      <c r="B59" s="182" t="s">
        <v>194</v>
      </c>
      <c r="C59" s="6">
        <v>13212</v>
      </c>
      <c r="D59" s="9">
        <v>10210</v>
      </c>
      <c r="E59" s="45">
        <v>98.2</v>
      </c>
      <c r="F59" s="45">
        <f t="shared" si="1"/>
        <v>129.40254652301667</v>
      </c>
      <c r="G59" s="107"/>
    </row>
    <row r="60" spans="1:7" ht="13.5">
      <c r="A60" s="106">
        <v>7</v>
      </c>
      <c r="B60" s="182" t="s">
        <v>187</v>
      </c>
      <c r="C60" s="6">
        <v>12708</v>
      </c>
      <c r="D60" s="9">
        <v>16766</v>
      </c>
      <c r="E60" s="45">
        <v>133.9</v>
      </c>
      <c r="F60" s="45">
        <f t="shared" si="1"/>
        <v>75.7962543242276</v>
      </c>
      <c r="G60" s="107"/>
    </row>
    <row r="61" spans="1:7" ht="13.5">
      <c r="A61" s="106">
        <v>8</v>
      </c>
      <c r="B61" s="182" t="s">
        <v>200</v>
      </c>
      <c r="C61" s="6">
        <v>12366</v>
      </c>
      <c r="D61" s="9">
        <v>16275</v>
      </c>
      <c r="E61" s="45">
        <v>98.6</v>
      </c>
      <c r="F61" s="45">
        <f t="shared" si="1"/>
        <v>75.9815668202765</v>
      </c>
      <c r="G61" s="107"/>
    </row>
    <row r="62" spans="1:7" ht="13.5">
      <c r="A62" s="106">
        <v>9</v>
      </c>
      <c r="B62" s="182" t="s">
        <v>191</v>
      </c>
      <c r="C62" s="123">
        <v>10584</v>
      </c>
      <c r="D62" s="112">
        <v>13792</v>
      </c>
      <c r="E62" s="113">
        <v>98.2</v>
      </c>
      <c r="F62" s="45">
        <f t="shared" si="1"/>
        <v>76.74013921113689</v>
      </c>
      <c r="G62" s="107"/>
    </row>
    <row r="63" spans="1:7" ht="14.25" thickBot="1">
      <c r="A63" s="111">
        <v>10</v>
      </c>
      <c r="B63" s="182" t="s">
        <v>206</v>
      </c>
      <c r="C63" s="123">
        <v>8703</v>
      </c>
      <c r="D63" s="112">
        <v>8276</v>
      </c>
      <c r="E63" s="113">
        <v>107.3</v>
      </c>
      <c r="F63" s="113">
        <f t="shared" si="1"/>
        <v>105.15949734171097</v>
      </c>
      <c r="G63" s="115"/>
    </row>
    <row r="64" spans="1:7" ht="14.25" thickBot="1">
      <c r="A64" s="91"/>
      <c r="B64" s="92" t="s">
        <v>83</v>
      </c>
      <c r="C64" s="93">
        <v>206397</v>
      </c>
      <c r="D64" s="93">
        <v>208905</v>
      </c>
      <c r="E64" s="96">
        <v>101.7</v>
      </c>
      <c r="F64" s="118">
        <f t="shared" si="1"/>
        <v>98.79945429740792</v>
      </c>
      <c r="G64" s="133">
        <v>76.1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6" t="s">
        <v>154</v>
      </c>
      <c r="C16" s="256" t="s">
        <v>155</v>
      </c>
      <c r="D16" s="256" t="s">
        <v>156</v>
      </c>
      <c r="E16" s="256" t="s">
        <v>129</v>
      </c>
      <c r="F16" s="256" t="s">
        <v>130</v>
      </c>
      <c r="G16" s="256" t="s">
        <v>131</v>
      </c>
      <c r="H16" s="256" t="s">
        <v>132</v>
      </c>
      <c r="I16" s="256" t="s">
        <v>133</v>
      </c>
      <c r="J16" s="256" t="s">
        <v>134</v>
      </c>
      <c r="K16" s="256" t="s">
        <v>135</v>
      </c>
      <c r="L16" s="256" t="s">
        <v>136</v>
      </c>
      <c r="M16" s="256" t="s">
        <v>137</v>
      </c>
      <c r="N16" s="1"/>
    </row>
    <row r="17" spans="1:27" ht="10.5" customHeight="1">
      <c r="A17" s="10" t="s">
        <v>157</v>
      </c>
      <c r="B17" s="253">
        <v>73.5</v>
      </c>
      <c r="C17" s="253">
        <v>74.3</v>
      </c>
      <c r="D17" s="253">
        <v>75.7</v>
      </c>
      <c r="E17" s="253">
        <v>85.3</v>
      </c>
      <c r="F17" s="253">
        <v>83.2</v>
      </c>
      <c r="G17" s="253">
        <v>89.6</v>
      </c>
      <c r="H17" s="253">
        <v>94.5</v>
      </c>
      <c r="I17" s="253">
        <v>77.2</v>
      </c>
      <c r="J17" s="253">
        <v>90.5</v>
      </c>
      <c r="K17" s="253">
        <v>97.3</v>
      </c>
      <c r="L17" s="253">
        <v>96.3</v>
      </c>
      <c r="M17" s="253">
        <v>78.9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158</v>
      </c>
      <c r="B18" s="253">
        <v>92.9</v>
      </c>
      <c r="C18" s="253">
        <v>77.4</v>
      </c>
      <c r="D18" s="253">
        <v>75.4</v>
      </c>
      <c r="E18" s="253">
        <v>75.8</v>
      </c>
      <c r="F18" s="253">
        <v>74.4</v>
      </c>
      <c r="G18" s="253">
        <v>77.7</v>
      </c>
      <c r="H18" s="253">
        <v>80.3</v>
      </c>
      <c r="I18" s="253">
        <v>77.2</v>
      </c>
      <c r="J18" s="253">
        <v>77.5</v>
      </c>
      <c r="K18" s="253">
        <v>77.1</v>
      </c>
      <c r="L18" s="253">
        <v>73.5</v>
      </c>
      <c r="M18" s="253">
        <v>66.6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"/>
      <c r="AA18" s="1"/>
    </row>
    <row r="19" spans="1:27" ht="10.5" customHeight="1">
      <c r="A19" s="10" t="s">
        <v>159</v>
      </c>
      <c r="B19" s="253">
        <v>67.1</v>
      </c>
      <c r="C19" s="253">
        <v>69</v>
      </c>
      <c r="D19" s="253">
        <v>71.2</v>
      </c>
      <c r="E19" s="253">
        <v>73.2</v>
      </c>
      <c r="F19" s="253">
        <v>72</v>
      </c>
      <c r="G19" s="253">
        <v>72.6</v>
      </c>
      <c r="H19" s="253">
        <v>78.1</v>
      </c>
      <c r="I19" s="253">
        <v>80</v>
      </c>
      <c r="J19" s="253">
        <v>75.3</v>
      </c>
      <c r="K19" s="253">
        <v>77.7</v>
      </c>
      <c r="L19" s="253">
        <v>79.8</v>
      </c>
      <c r="M19" s="253">
        <v>73.4</v>
      </c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1"/>
      <c r="AA19" s="1"/>
    </row>
    <row r="20" spans="1:27" ht="10.5" customHeight="1">
      <c r="A20" s="10" t="s">
        <v>160</v>
      </c>
      <c r="B20" s="253">
        <v>71.6</v>
      </c>
      <c r="C20" s="253">
        <v>76.8</v>
      </c>
      <c r="D20" s="253">
        <v>80.9</v>
      </c>
      <c r="E20" s="253">
        <v>79.2</v>
      </c>
      <c r="F20" s="253">
        <v>79.8</v>
      </c>
      <c r="G20" s="253">
        <v>79.2</v>
      </c>
      <c r="H20" s="253">
        <v>80.8</v>
      </c>
      <c r="I20" s="253">
        <v>83.9</v>
      </c>
      <c r="J20" s="253">
        <v>84.2</v>
      </c>
      <c r="K20" s="253">
        <v>84.4</v>
      </c>
      <c r="L20" s="253">
        <v>83.6</v>
      </c>
      <c r="M20" s="253">
        <v>71.9</v>
      </c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1"/>
      <c r="AA20" s="1"/>
    </row>
    <row r="21" spans="1:27" ht="10.5" customHeight="1">
      <c r="A21" s="10" t="s">
        <v>212</v>
      </c>
      <c r="B21" s="253">
        <v>69.7</v>
      </c>
      <c r="C21" s="253">
        <v>79.8</v>
      </c>
      <c r="D21" s="253">
        <v>89.3</v>
      </c>
      <c r="E21" s="253">
        <v>81</v>
      </c>
      <c r="F21" s="253">
        <v>78.7</v>
      </c>
      <c r="G21" s="253">
        <v>80.2</v>
      </c>
      <c r="H21" s="253">
        <v>77.6</v>
      </c>
      <c r="I21" s="253">
        <v>73.1</v>
      </c>
      <c r="J21" s="253">
        <v>78.4</v>
      </c>
      <c r="K21" s="253"/>
      <c r="L21" s="253"/>
      <c r="M21" s="253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1"/>
      <c r="AA22" s="1"/>
    </row>
    <row r="23" spans="14:27" ht="9.75" customHeight="1"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1"/>
      <c r="AA23" s="1"/>
    </row>
    <row r="24" spans="1:13" ht="13.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</row>
    <row r="28" ht="13.5">
      <c r="O28" s="261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6" t="s">
        <v>154</v>
      </c>
      <c r="C41" s="256" t="s">
        <v>155</v>
      </c>
      <c r="D41" s="256" t="s">
        <v>156</v>
      </c>
      <c r="E41" s="256" t="s">
        <v>129</v>
      </c>
      <c r="F41" s="256" t="s">
        <v>130</v>
      </c>
      <c r="G41" s="256" t="s">
        <v>131</v>
      </c>
      <c r="H41" s="256" t="s">
        <v>132</v>
      </c>
      <c r="I41" s="256" t="s">
        <v>133</v>
      </c>
      <c r="J41" s="256" t="s">
        <v>134</v>
      </c>
      <c r="K41" s="256" t="s">
        <v>135</v>
      </c>
      <c r="L41" s="256" t="s">
        <v>136</v>
      </c>
      <c r="M41" s="256" t="s">
        <v>137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157</v>
      </c>
      <c r="B42" s="262">
        <v>96.9</v>
      </c>
      <c r="C42" s="262">
        <v>96.4</v>
      </c>
      <c r="D42" s="262">
        <v>90.1</v>
      </c>
      <c r="E42" s="262">
        <v>101.5</v>
      </c>
      <c r="F42" s="262">
        <v>106.8</v>
      </c>
      <c r="G42" s="262">
        <v>110.7</v>
      </c>
      <c r="H42" s="262">
        <v>103.8</v>
      </c>
      <c r="I42" s="262">
        <v>105.9</v>
      </c>
      <c r="J42" s="262">
        <v>95.9</v>
      </c>
      <c r="K42" s="262">
        <v>92.5</v>
      </c>
      <c r="L42" s="262">
        <v>100.7</v>
      </c>
      <c r="M42" s="262">
        <v>94.6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158</v>
      </c>
      <c r="B43" s="262">
        <v>109.6</v>
      </c>
      <c r="C43" s="262">
        <v>91.7</v>
      </c>
      <c r="D43" s="262">
        <v>85.7</v>
      </c>
      <c r="E43" s="262">
        <v>88.7</v>
      </c>
      <c r="F43" s="262">
        <v>89.8</v>
      </c>
      <c r="G43" s="262">
        <v>91.4</v>
      </c>
      <c r="H43" s="262">
        <v>87.6</v>
      </c>
      <c r="I43" s="262">
        <v>85.8</v>
      </c>
      <c r="J43" s="262">
        <v>84.7</v>
      </c>
      <c r="K43" s="262">
        <v>90.7</v>
      </c>
      <c r="L43" s="262">
        <v>91.4</v>
      </c>
      <c r="M43" s="262">
        <v>87.4</v>
      </c>
      <c r="N43" s="2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spans="1:26" ht="10.5" customHeight="1">
      <c r="A44" s="10" t="s">
        <v>159</v>
      </c>
      <c r="B44" s="262">
        <v>91.1</v>
      </c>
      <c r="C44" s="262">
        <v>91.1</v>
      </c>
      <c r="D44" s="262">
        <v>91.1</v>
      </c>
      <c r="E44" s="262">
        <v>90.6</v>
      </c>
      <c r="F44" s="262">
        <v>95.7</v>
      </c>
      <c r="G44" s="262">
        <v>90</v>
      </c>
      <c r="H44" s="262">
        <v>92.4</v>
      </c>
      <c r="I44" s="262">
        <v>93.7</v>
      </c>
      <c r="J44" s="262">
        <v>85.5</v>
      </c>
      <c r="K44" s="262">
        <v>88.9</v>
      </c>
      <c r="L44" s="262">
        <v>90.9</v>
      </c>
      <c r="M44" s="262">
        <v>84</v>
      </c>
      <c r="N44" s="25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</row>
    <row r="45" spans="1:26" ht="10.5" customHeight="1">
      <c r="A45" s="10" t="s">
        <v>151</v>
      </c>
      <c r="B45" s="262">
        <v>85.3</v>
      </c>
      <c r="C45" s="262">
        <v>84.2</v>
      </c>
      <c r="D45" s="262">
        <v>80.9</v>
      </c>
      <c r="E45" s="262">
        <v>82.2</v>
      </c>
      <c r="F45" s="262">
        <v>91.4</v>
      </c>
      <c r="G45" s="262">
        <v>87.2</v>
      </c>
      <c r="H45" s="262">
        <v>87.8</v>
      </c>
      <c r="I45" s="262">
        <v>91</v>
      </c>
      <c r="J45" s="262">
        <v>92.4</v>
      </c>
      <c r="K45" s="262">
        <v>97</v>
      </c>
      <c r="L45" s="262">
        <v>97.1</v>
      </c>
      <c r="M45" s="262">
        <v>90.7</v>
      </c>
      <c r="N45" s="25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</row>
    <row r="46" spans="1:26" ht="10.5" customHeight="1">
      <c r="A46" s="10" t="s">
        <v>212</v>
      </c>
      <c r="B46" s="262">
        <v>92.5</v>
      </c>
      <c r="C46" s="262">
        <v>96.7</v>
      </c>
      <c r="D46" s="262">
        <v>92.6</v>
      </c>
      <c r="E46" s="262">
        <v>92.4</v>
      </c>
      <c r="F46" s="262">
        <v>90.8</v>
      </c>
      <c r="G46" s="262">
        <v>92.9</v>
      </c>
      <c r="H46" s="262">
        <v>91.7</v>
      </c>
      <c r="I46" s="262">
        <v>90</v>
      </c>
      <c r="J46" s="262">
        <v>88.2</v>
      </c>
      <c r="K46" s="262"/>
      <c r="L46" s="262"/>
      <c r="M46" s="262"/>
      <c r="N46" s="25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</row>
    <row r="47" spans="14:26" ht="10.5" customHeight="1">
      <c r="N47" s="25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</row>
    <row r="48" spans="14:26" ht="10.5" customHeight="1">
      <c r="N48" s="25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6" t="s">
        <v>154</v>
      </c>
      <c r="C65" s="256" t="s">
        <v>155</v>
      </c>
      <c r="D65" s="256" t="s">
        <v>156</v>
      </c>
      <c r="E65" s="256" t="s">
        <v>129</v>
      </c>
      <c r="F65" s="256" t="s">
        <v>130</v>
      </c>
      <c r="G65" s="256" t="s">
        <v>131</v>
      </c>
      <c r="H65" s="256" t="s">
        <v>132</v>
      </c>
      <c r="I65" s="256" t="s">
        <v>133</v>
      </c>
      <c r="J65" s="256" t="s">
        <v>134</v>
      </c>
      <c r="K65" s="256" t="s">
        <v>135</v>
      </c>
      <c r="L65" s="256" t="s">
        <v>136</v>
      </c>
      <c r="M65" s="256" t="s">
        <v>137</v>
      </c>
    </row>
    <row r="66" spans="1:13" ht="10.5" customHeight="1">
      <c r="A66" s="10" t="s">
        <v>157</v>
      </c>
      <c r="B66" s="253">
        <v>75.9</v>
      </c>
      <c r="C66" s="253">
        <v>77.1</v>
      </c>
      <c r="D66" s="253">
        <v>84.6</v>
      </c>
      <c r="E66" s="253">
        <v>83</v>
      </c>
      <c r="F66" s="253">
        <v>77.3</v>
      </c>
      <c r="G66" s="253">
        <v>80.6</v>
      </c>
      <c r="H66" s="253">
        <v>91.3</v>
      </c>
      <c r="I66" s="253">
        <v>72.6</v>
      </c>
      <c r="J66" s="253">
        <v>94.7</v>
      </c>
      <c r="K66" s="253">
        <v>105.1</v>
      </c>
      <c r="L66" s="253">
        <v>95.5</v>
      </c>
      <c r="M66" s="253">
        <v>84</v>
      </c>
    </row>
    <row r="67" spans="1:26" ht="10.5" customHeight="1">
      <c r="A67" s="10" t="s">
        <v>158</v>
      </c>
      <c r="B67" s="253">
        <v>83.6</v>
      </c>
      <c r="C67" s="253">
        <v>85.7</v>
      </c>
      <c r="D67" s="253">
        <v>88.4</v>
      </c>
      <c r="E67" s="253">
        <v>85.2</v>
      </c>
      <c r="F67" s="253">
        <v>82.7</v>
      </c>
      <c r="G67" s="253">
        <v>84.9</v>
      </c>
      <c r="H67" s="253">
        <v>91.8</v>
      </c>
      <c r="I67" s="253">
        <v>90.1</v>
      </c>
      <c r="J67" s="253">
        <v>91.5</v>
      </c>
      <c r="K67" s="253">
        <v>84.5</v>
      </c>
      <c r="L67" s="253">
        <v>80.3</v>
      </c>
      <c r="M67" s="253">
        <v>76.7</v>
      </c>
      <c r="N67" s="2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spans="1:26" ht="10.5" customHeight="1">
      <c r="A68" s="10" t="s">
        <v>159</v>
      </c>
      <c r="B68" s="253">
        <v>73.1</v>
      </c>
      <c r="C68" s="253">
        <v>75.7</v>
      </c>
      <c r="D68" s="253">
        <v>78.1</v>
      </c>
      <c r="E68" s="253">
        <v>80.8</v>
      </c>
      <c r="F68" s="253">
        <v>74.5</v>
      </c>
      <c r="G68" s="253">
        <v>81.3</v>
      </c>
      <c r="H68" s="253">
        <v>84.2</v>
      </c>
      <c r="I68" s="253">
        <v>85.2</v>
      </c>
      <c r="J68" s="253">
        <v>88.5</v>
      </c>
      <c r="K68" s="253">
        <v>87.1</v>
      </c>
      <c r="L68" s="253">
        <v>87.6</v>
      </c>
      <c r="M68" s="253">
        <v>87.8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160</v>
      </c>
      <c r="B69" s="253">
        <v>83.9</v>
      </c>
      <c r="C69" s="253">
        <v>91.2</v>
      </c>
      <c r="D69" s="253">
        <v>100</v>
      </c>
      <c r="E69" s="253">
        <v>96.4</v>
      </c>
      <c r="F69" s="253">
        <v>86.6</v>
      </c>
      <c r="G69" s="253">
        <v>91.1</v>
      </c>
      <c r="H69" s="253">
        <v>92</v>
      </c>
      <c r="I69" s="253">
        <v>92.1</v>
      </c>
      <c r="J69" s="253">
        <v>91.1</v>
      </c>
      <c r="K69" s="253">
        <v>86.7</v>
      </c>
      <c r="L69" s="253">
        <v>86.1</v>
      </c>
      <c r="M69" s="253">
        <v>80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212</v>
      </c>
      <c r="B70" s="253">
        <v>75.1</v>
      </c>
      <c r="C70" s="253">
        <v>82.1</v>
      </c>
      <c r="D70" s="253">
        <v>96.7</v>
      </c>
      <c r="E70" s="253">
        <v>87.7</v>
      </c>
      <c r="F70" s="253">
        <v>86.9</v>
      </c>
      <c r="G70" s="253">
        <v>86.2</v>
      </c>
      <c r="H70" s="253">
        <v>84.7</v>
      </c>
      <c r="I70" s="253">
        <v>81.4</v>
      </c>
      <c r="J70" s="253">
        <v>89</v>
      </c>
      <c r="K70" s="253"/>
      <c r="L70" s="253"/>
      <c r="M70" s="253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9"/>
      <c r="C72" s="259"/>
      <c r="D72" s="259"/>
      <c r="E72" s="259"/>
      <c r="F72" s="259"/>
      <c r="G72" s="263"/>
      <c r="H72" s="259"/>
      <c r="I72" s="259"/>
      <c r="J72" s="259"/>
      <c r="K72" s="259"/>
      <c r="L72" s="259"/>
      <c r="M72" s="259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60" customWidth="1"/>
    <col min="25" max="26" width="7.625" style="0" customWidth="1"/>
  </cols>
  <sheetData>
    <row r="1" spans="1:29" ht="13.5">
      <c r="A1" s="25"/>
      <c r="B1" s="264"/>
      <c r="C1" s="247"/>
      <c r="D1" s="247"/>
      <c r="E1" s="247"/>
      <c r="F1" s="247"/>
      <c r="G1" s="247"/>
      <c r="H1" s="247"/>
      <c r="I1" s="247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7"/>
      <c r="C2" s="247"/>
      <c r="D2" s="247"/>
      <c r="E2" s="247"/>
      <c r="F2" s="247"/>
      <c r="G2" s="247"/>
      <c r="H2" s="247"/>
      <c r="I2" s="247"/>
      <c r="J2" s="1"/>
      <c r="L2" s="66"/>
      <c r="M2" s="265"/>
      <c r="N2" s="66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1"/>
      <c r="AB2" s="1"/>
      <c r="AC2" s="1"/>
    </row>
    <row r="3" spans="1:29" ht="13.5">
      <c r="A3" s="25"/>
      <c r="B3" s="247"/>
      <c r="C3" s="247"/>
      <c r="D3" s="247"/>
      <c r="E3" s="247"/>
      <c r="F3" s="247"/>
      <c r="G3" s="247"/>
      <c r="H3" s="247"/>
      <c r="I3" s="247"/>
      <c r="J3" s="1"/>
      <c r="L3" s="66"/>
      <c r="M3" s="265"/>
      <c r="N3" s="66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1"/>
      <c r="AB3" s="1"/>
      <c r="AC3" s="1"/>
    </row>
    <row r="4" spans="1:29" ht="13.5">
      <c r="A4" s="25"/>
      <c r="B4" s="247"/>
      <c r="C4" s="247"/>
      <c r="D4" s="247"/>
      <c r="E4" s="247"/>
      <c r="F4" s="247"/>
      <c r="G4" s="247"/>
      <c r="H4" s="247"/>
      <c r="I4" s="247"/>
      <c r="J4" s="1"/>
      <c r="L4" s="66"/>
      <c r="M4" s="265"/>
      <c r="N4" s="66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1"/>
      <c r="AB4" s="1"/>
      <c r="AC4" s="1"/>
    </row>
    <row r="5" spans="1:29" ht="13.5">
      <c r="A5" s="25"/>
      <c r="B5" s="247"/>
      <c r="C5" s="247"/>
      <c r="D5" s="247"/>
      <c r="E5" s="247"/>
      <c r="F5" s="247"/>
      <c r="G5" s="247"/>
      <c r="H5" s="247"/>
      <c r="I5" s="247"/>
      <c r="J5" s="1"/>
      <c r="L5" s="66"/>
      <c r="M5" s="265"/>
      <c r="N5" s="66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1"/>
      <c r="AB5" s="1"/>
      <c r="AC5" s="1"/>
    </row>
    <row r="6" spans="10:29" ht="13.5">
      <c r="J6" s="1"/>
      <c r="L6" s="66"/>
      <c r="M6" s="265"/>
      <c r="N6" s="66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1"/>
      <c r="AB6" s="1"/>
      <c r="AC6" s="1"/>
    </row>
    <row r="7" spans="10:23" ht="13.5">
      <c r="J7" s="1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126</v>
      </c>
      <c r="C18" s="11" t="s">
        <v>127</v>
      </c>
      <c r="D18" s="11" t="s">
        <v>128</v>
      </c>
      <c r="E18" s="11" t="s">
        <v>129</v>
      </c>
      <c r="F18" s="11" t="s">
        <v>130</v>
      </c>
      <c r="G18" s="11" t="s">
        <v>131</v>
      </c>
      <c r="H18" s="11" t="s">
        <v>132</v>
      </c>
      <c r="I18" s="11" t="s">
        <v>133</v>
      </c>
      <c r="J18" s="11" t="s">
        <v>134</v>
      </c>
      <c r="K18" s="11" t="s">
        <v>135</v>
      </c>
      <c r="L18" s="11" t="s">
        <v>136</v>
      </c>
      <c r="M18" s="11" t="s">
        <v>137</v>
      </c>
    </row>
    <row r="19" spans="1:13" ht="10.5" customHeight="1">
      <c r="A19" s="10" t="s">
        <v>138</v>
      </c>
      <c r="B19" s="262">
        <v>15.3</v>
      </c>
      <c r="C19" s="262">
        <v>17</v>
      </c>
      <c r="D19" s="262">
        <v>17.8</v>
      </c>
      <c r="E19" s="262">
        <v>17</v>
      </c>
      <c r="F19" s="262">
        <v>18.2</v>
      </c>
      <c r="G19" s="262">
        <v>18.2</v>
      </c>
      <c r="H19" s="262">
        <v>16.2</v>
      </c>
      <c r="I19" s="262">
        <v>14.9</v>
      </c>
      <c r="J19" s="262">
        <v>17</v>
      </c>
      <c r="K19" s="262">
        <v>16</v>
      </c>
      <c r="L19" s="262">
        <v>15.8</v>
      </c>
      <c r="M19" s="262">
        <v>16.8</v>
      </c>
    </row>
    <row r="20" spans="1:13" ht="10.5" customHeight="1">
      <c r="A20" s="10" t="s">
        <v>242</v>
      </c>
      <c r="B20" s="262">
        <v>15.5</v>
      </c>
      <c r="C20" s="262">
        <v>17.7</v>
      </c>
      <c r="D20" s="262">
        <v>19.2</v>
      </c>
      <c r="E20" s="262">
        <v>19.4</v>
      </c>
      <c r="F20" s="262">
        <v>18.4</v>
      </c>
      <c r="G20" s="262">
        <v>18.2</v>
      </c>
      <c r="H20" s="262">
        <v>16.7</v>
      </c>
      <c r="I20" s="262">
        <v>17.2</v>
      </c>
      <c r="J20" s="262">
        <v>15.8</v>
      </c>
      <c r="K20" s="262">
        <v>18.6</v>
      </c>
      <c r="L20" s="262">
        <v>16.7</v>
      </c>
      <c r="M20" s="262">
        <v>16.5</v>
      </c>
    </row>
    <row r="21" spans="1:13" ht="10.5" customHeight="1">
      <c r="A21" s="10" t="s">
        <v>243</v>
      </c>
      <c r="B21" s="262">
        <v>15.9</v>
      </c>
      <c r="C21" s="262">
        <v>14.3</v>
      </c>
      <c r="D21" s="262">
        <v>15.2</v>
      </c>
      <c r="E21" s="262">
        <v>18.6</v>
      </c>
      <c r="F21" s="262">
        <v>17.4</v>
      </c>
      <c r="G21" s="262">
        <v>15.7</v>
      </c>
      <c r="H21" s="262">
        <v>15.4</v>
      </c>
      <c r="I21" s="262">
        <v>16</v>
      </c>
      <c r="J21" s="262">
        <v>16.5</v>
      </c>
      <c r="K21" s="262">
        <v>15</v>
      </c>
      <c r="L21" s="262">
        <v>14.9</v>
      </c>
      <c r="M21" s="262">
        <v>16.9</v>
      </c>
    </row>
    <row r="22" spans="1:13" ht="10.5" customHeight="1">
      <c r="A22" s="10" t="s">
        <v>151</v>
      </c>
      <c r="B22" s="262">
        <v>14.7</v>
      </c>
      <c r="C22" s="262">
        <v>15.2</v>
      </c>
      <c r="D22" s="262">
        <v>16.7</v>
      </c>
      <c r="E22" s="262">
        <v>15.9</v>
      </c>
      <c r="F22" s="262">
        <v>16.3</v>
      </c>
      <c r="G22" s="262">
        <v>16.4</v>
      </c>
      <c r="H22" s="262">
        <v>14.7</v>
      </c>
      <c r="I22" s="262">
        <v>16.5</v>
      </c>
      <c r="J22" s="262">
        <v>15.9</v>
      </c>
      <c r="K22" s="262">
        <v>18</v>
      </c>
      <c r="L22" s="262">
        <v>17.3</v>
      </c>
      <c r="M22" s="262">
        <v>15.7</v>
      </c>
    </row>
    <row r="23" spans="1:13" ht="10.5" customHeight="1">
      <c r="A23" s="10" t="s">
        <v>212</v>
      </c>
      <c r="B23" s="262">
        <v>15.3</v>
      </c>
      <c r="C23" s="262">
        <v>16</v>
      </c>
      <c r="D23" s="262">
        <v>17.8</v>
      </c>
      <c r="E23" s="262">
        <v>16.9</v>
      </c>
      <c r="F23" s="262">
        <v>18.4</v>
      </c>
      <c r="G23" s="262">
        <v>17.6</v>
      </c>
      <c r="H23" s="262">
        <v>15.3</v>
      </c>
      <c r="I23" s="262">
        <v>15.4</v>
      </c>
      <c r="J23" s="262">
        <v>16.9</v>
      </c>
      <c r="K23" s="262"/>
      <c r="L23" s="262"/>
      <c r="M23" s="262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126</v>
      </c>
      <c r="C42" s="11" t="s">
        <v>127</v>
      </c>
      <c r="D42" s="11" t="s">
        <v>128</v>
      </c>
      <c r="E42" s="11" t="s">
        <v>129</v>
      </c>
      <c r="F42" s="11" t="s">
        <v>130</v>
      </c>
      <c r="G42" s="11" t="s">
        <v>131</v>
      </c>
      <c r="H42" s="11" t="s">
        <v>132</v>
      </c>
      <c r="I42" s="11" t="s">
        <v>133</v>
      </c>
      <c r="J42" s="11" t="s">
        <v>134</v>
      </c>
      <c r="K42" s="11" t="s">
        <v>135</v>
      </c>
      <c r="L42" s="11" t="s">
        <v>136</v>
      </c>
      <c r="M42" s="11" t="s">
        <v>137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138</v>
      </c>
      <c r="B43" s="262">
        <v>24.2</v>
      </c>
      <c r="C43" s="262">
        <v>24.9</v>
      </c>
      <c r="D43" s="262">
        <v>25.1</v>
      </c>
      <c r="E43" s="262">
        <v>24.9</v>
      </c>
      <c r="F43" s="262">
        <v>26</v>
      </c>
      <c r="G43" s="262">
        <v>26.8</v>
      </c>
      <c r="H43" s="262">
        <v>25.6</v>
      </c>
      <c r="I43" s="262">
        <v>25.9</v>
      </c>
      <c r="J43" s="262">
        <v>25.6</v>
      </c>
      <c r="K43" s="262">
        <v>24.3</v>
      </c>
      <c r="L43" s="262">
        <v>24.3</v>
      </c>
      <c r="M43" s="262">
        <v>25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139</v>
      </c>
      <c r="B44" s="262">
        <v>25.3</v>
      </c>
      <c r="C44" s="262">
        <v>26.5</v>
      </c>
      <c r="D44" s="262">
        <v>25.8</v>
      </c>
      <c r="E44" s="262">
        <v>26.4</v>
      </c>
      <c r="F44" s="262">
        <v>28.1</v>
      </c>
      <c r="G44" s="262">
        <v>27.7</v>
      </c>
      <c r="H44" s="262">
        <v>26.5</v>
      </c>
      <c r="I44" s="262">
        <v>27.3</v>
      </c>
      <c r="J44" s="262">
        <v>24.8</v>
      </c>
      <c r="K44" s="262">
        <v>26.9</v>
      </c>
      <c r="L44" s="262">
        <v>26</v>
      </c>
      <c r="M44" s="262">
        <v>26.3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152</v>
      </c>
      <c r="B45" s="262">
        <v>26.9</v>
      </c>
      <c r="C45" s="262">
        <v>26.5</v>
      </c>
      <c r="D45" s="262">
        <v>23.4</v>
      </c>
      <c r="E45" s="262">
        <v>26.7</v>
      </c>
      <c r="F45" s="262">
        <v>28.9</v>
      </c>
      <c r="G45" s="262">
        <v>26.9</v>
      </c>
      <c r="H45" s="262">
        <v>26.2</v>
      </c>
      <c r="I45" s="262">
        <v>27.1</v>
      </c>
      <c r="J45" s="262">
        <v>27.7</v>
      </c>
      <c r="K45" s="262">
        <v>26.9</v>
      </c>
      <c r="L45" s="262">
        <v>25.5</v>
      </c>
      <c r="M45" s="262">
        <v>26.2</v>
      </c>
      <c r="N45" s="66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151</v>
      </c>
      <c r="B46" s="262">
        <v>25.9</v>
      </c>
      <c r="C46" s="262">
        <v>26.8</v>
      </c>
      <c r="D46" s="262">
        <v>27.1</v>
      </c>
      <c r="E46" s="262">
        <v>27</v>
      </c>
      <c r="F46" s="262">
        <v>28</v>
      </c>
      <c r="G46" s="262">
        <v>27.8</v>
      </c>
      <c r="H46" s="262">
        <v>26.4</v>
      </c>
      <c r="I46" s="262">
        <v>26.9</v>
      </c>
      <c r="J46" s="262">
        <v>27.1</v>
      </c>
      <c r="K46" s="262">
        <v>27.4</v>
      </c>
      <c r="L46" s="262">
        <v>27.2</v>
      </c>
      <c r="M46" s="262">
        <v>26.8</v>
      </c>
      <c r="N46" s="66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212</v>
      </c>
      <c r="B47" s="262">
        <v>27.3</v>
      </c>
      <c r="C47" s="262">
        <v>27.4</v>
      </c>
      <c r="D47" s="262">
        <v>27.8</v>
      </c>
      <c r="E47" s="262">
        <v>27.4</v>
      </c>
      <c r="F47" s="262">
        <v>28.1</v>
      </c>
      <c r="G47" s="262">
        <v>28.2</v>
      </c>
      <c r="H47" s="262">
        <v>27.3</v>
      </c>
      <c r="I47" s="262">
        <v>26.7</v>
      </c>
      <c r="J47" s="262">
        <v>27.2</v>
      </c>
      <c r="K47" s="262"/>
      <c r="L47" s="262"/>
      <c r="M47" s="262"/>
      <c r="N47" s="66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126</v>
      </c>
      <c r="C70" s="11" t="s">
        <v>127</v>
      </c>
      <c r="D70" s="11" t="s">
        <v>128</v>
      </c>
      <c r="E70" s="11" t="s">
        <v>129</v>
      </c>
      <c r="F70" s="11" t="s">
        <v>130</v>
      </c>
      <c r="G70" s="11" t="s">
        <v>131</v>
      </c>
      <c r="H70" s="11" t="s">
        <v>132</v>
      </c>
      <c r="I70" s="11" t="s">
        <v>133</v>
      </c>
      <c r="J70" s="11" t="s">
        <v>134</v>
      </c>
      <c r="K70" s="11" t="s">
        <v>135</v>
      </c>
      <c r="L70" s="11" t="s">
        <v>136</v>
      </c>
      <c r="M70" s="11" t="s">
        <v>137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138</v>
      </c>
      <c r="B71" s="253">
        <v>63.1</v>
      </c>
      <c r="C71" s="253">
        <v>68.2</v>
      </c>
      <c r="D71" s="253">
        <v>70.7</v>
      </c>
      <c r="E71" s="253">
        <v>68.6</v>
      </c>
      <c r="F71" s="253">
        <v>69.1</v>
      </c>
      <c r="G71" s="253">
        <v>67.4</v>
      </c>
      <c r="H71" s="253">
        <v>64.4</v>
      </c>
      <c r="I71" s="253">
        <v>57.1</v>
      </c>
      <c r="J71" s="253">
        <v>66.6</v>
      </c>
      <c r="K71" s="253">
        <v>66.9</v>
      </c>
      <c r="L71" s="253">
        <v>65.2</v>
      </c>
      <c r="M71" s="253">
        <v>67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153</v>
      </c>
      <c r="B72" s="253">
        <v>61.1</v>
      </c>
      <c r="C72" s="253">
        <v>65.9</v>
      </c>
      <c r="D72" s="253">
        <v>74.7</v>
      </c>
      <c r="E72" s="253">
        <v>73.1</v>
      </c>
      <c r="F72" s="253">
        <v>64.6</v>
      </c>
      <c r="G72" s="253">
        <v>66</v>
      </c>
      <c r="H72" s="253">
        <v>64.1</v>
      </c>
      <c r="I72" s="253">
        <v>62.5</v>
      </c>
      <c r="J72" s="253">
        <v>65.2</v>
      </c>
      <c r="K72" s="253">
        <v>67.9</v>
      </c>
      <c r="L72" s="253">
        <v>64.9</v>
      </c>
      <c r="M72" s="253">
        <v>62.7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159</v>
      </c>
      <c r="B73" s="253">
        <v>58.4</v>
      </c>
      <c r="C73" s="253">
        <v>54.2</v>
      </c>
      <c r="D73" s="253">
        <v>66.9</v>
      </c>
      <c r="E73" s="253">
        <v>67.7</v>
      </c>
      <c r="F73" s="253">
        <v>58.6</v>
      </c>
      <c r="G73" s="253">
        <v>59.8</v>
      </c>
      <c r="H73" s="253">
        <v>59.2</v>
      </c>
      <c r="I73" s="253">
        <v>58.5</v>
      </c>
      <c r="J73" s="253">
        <v>59.1</v>
      </c>
      <c r="K73" s="253">
        <v>56.2</v>
      </c>
      <c r="L73" s="253">
        <v>59.6</v>
      </c>
      <c r="M73" s="253">
        <v>63.9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151</v>
      </c>
      <c r="B74" s="253">
        <v>56.9</v>
      </c>
      <c r="C74" s="253">
        <v>55.9</v>
      </c>
      <c r="D74" s="253">
        <v>61.4</v>
      </c>
      <c r="E74" s="253">
        <v>59.1</v>
      </c>
      <c r="F74" s="253">
        <v>57.4</v>
      </c>
      <c r="G74" s="253">
        <v>59</v>
      </c>
      <c r="H74" s="253">
        <v>56.7</v>
      </c>
      <c r="I74" s="253">
        <v>61</v>
      </c>
      <c r="J74" s="253">
        <v>58.2</v>
      </c>
      <c r="K74" s="253">
        <v>65.4</v>
      </c>
      <c r="L74" s="253">
        <v>63.6</v>
      </c>
      <c r="M74" s="253">
        <v>58.7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212</v>
      </c>
      <c r="B75" s="253">
        <v>55.7</v>
      </c>
      <c r="C75" s="253">
        <v>58.1</v>
      </c>
      <c r="D75" s="253">
        <v>63.8</v>
      </c>
      <c r="E75" s="253">
        <v>61.8</v>
      </c>
      <c r="F75" s="253">
        <v>65.1</v>
      </c>
      <c r="G75" s="253">
        <v>62.4</v>
      </c>
      <c r="H75" s="253">
        <v>56.7</v>
      </c>
      <c r="I75" s="253">
        <v>58</v>
      </c>
      <c r="J75" s="253">
        <v>61.8</v>
      </c>
      <c r="K75" s="253"/>
      <c r="L75" s="253"/>
      <c r="M75" s="253"/>
    </row>
    <row r="76" spans="2:13" ht="9.75" customHeight="1">
      <c r="B76" s="259"/>
      <c r="C76" s="259"/>
      <c r="D76" s="259"/>
      <c r="E76" s="259"/>
      <c r="F76" s="259"/>
      <c r="G76" s="259"/>
      <c r="H76" s="259"/>
      <c r="I76" s="259"/>
      <c r="J76" s="259"/>
      <c r="K76" s="257"/>
      <c r="L76" s="259"/>
      <c r="M76" s="259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5"/>
      <c r="N4" s="66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5"/>
      <c r="N5" s="66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5"/>
      <c r="N6" s="66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5"/>
      <c r="N7" s="66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5"/>
      <c r="N8" s="66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1"/>
    </row>
    <row r="10" spans="12:27" ht="9.75" customHeight="1">
      <c r="L10" s="66"/>
      <c r="M10" s="66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1"/>
    </row>
    <row r="11" spans="12:27" ht="9.75" customHeight="1">
      <c r="L11" s="66"/>
      <c r="M11" s="66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1"/>
    </row>
    <row r="12" spans="12:27" ht="9.75" customHeight="1">
      <c r="L12" s="66"/>
      <c r="M12" s="66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1"/>
    </row>
    <row r="13" spans="12:27" ht="9.75" customHeight="1">
      <c r="L13" s="66"/>
      <c r="M13" s="66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5"/>
      <c r="AA15" s="1"/>
    </row>
    <row r="16" spans="12:27" ht="9.75" customHeight="1">
      <c r="L16" s="66"/>
      <c r="M16" s="265"/>
      <c r="AA16" s="1"/>
    </row>
    <row r="17" spans="12:27" ht="9.75" customHeight="1">
      <c r="L17" s="66"/>
      <c r="M17" s="265"/>
      <c r="AA17" s="1"/>
    </row>
    <row r="18" spans="12:27" ht="9.75" customHeight="1">
      <c r="L18" s="66"/>
      <c r="M18" s="265"/>
      <c r="AA18" s="1"/>
    </row>
    <row r="19" spans="12:27" ht="9.75" customHeight="1">
      <c r="L19" s="66"/>
      <c r="M19" s="265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126</v>
      </c>
      <c r="C24" s="11" t="s">
        <v>127</v>
      </c>
      <c r="D24" s="11" t="s">
        <v>128</v>
      </c>
      <c r="E24" s="11" t="s">
        <v>129</v>
      </c>
      <c r="F24" s="11" t="s">
        <v>130</v>
      </c>
      <c r="G24" s="11" t="s">
        <v>131</v>
      </c>
      <c r="H24" s="11" t="s">
        <v>132</v>
      </c>
      <c r="I24" s="11" t="s">
        <v>133</v>
      </c>
      <c r="J24" s="11" t="s">
        <v>134</v>
      </c>
      <c r="K24" s="11" t="s">
        <v>135</v>
      </c>
      <c r="L24" s="11" t="s">
        <v>136</v>
      </c>
      <c r="M24" s="11" t="s">
        <v>137</v>
      </c>
      <c r="AA24" s="1"/>
    </row>
    <row r="25" spans="1:27" ht="10.5" customHeight="1">
      <c r="A25" s="10" t="s">
        <v>138</v>
      </c>
      <c r="B25" s="262">
        <v>19.5</v>
      </c>
      <c r="C25" s="262">
        <v>21.4</v>
      </c>
      <c r="D25" s="262">
        <v>26.7</v>
      </c>
      <c r="E25" s="262">
        <v>25.7</v>
      </c>
      <c r="F25" s="262">
        <v>26.3</v>
      </c>
      <c r="G25" s="262">
        <v>25.8</v>
      </c>
      <c r="H25" s="262">
        <v>27.2</v>
      </c>
      <c r="I25" s="262">
        <v>20.4</v>
      </c>
      <c r="J25" s="262">
        <v>24.4</v>
      </c>
      <c r="K25" s="262">
        <v>26.7</v>
      </c>
      <c r="L25" s="262">
        <v>24.7</v>
      </c>
      <c r="M25" s="262">
        <v>22.6</v>
      </c>
      <c r="AA25" s="1"/>
    </row>
    <row r="26" spans="1:27" ht="10.5" customHeight="1">
      <c r="A26" s="10" t="s">
        <v>139</v>
      </c>
      <c r="B26" s="262">
        <v>23.6</v>
      </c>
      <c r="C26" s="262">
        <v>22.3</v>
      </c>
      <c r="D26" s="262">
        <v>28.3</v>
      </c>
      <c r="E26" s="262">
        <v>28.3</v>
      </c>
      <c r="F26" s="262">
        <v>24.1</v>
      </c>
      <c r="G26" s="262">
        <v>26.1</v>
      </c>
      <c r="H26" s="262">
        <v>24.3</v>
      </c>
      <c r="I26" s="262">
        <v>26.1</v>
      </c>
      <c r="J26" s="262">
        <v>23.3</v>
      </c>
      <c r="K26" s="262">
        <v>22.2</v>
      </c>
      <c r="L26" s="262">
        <v>24.7</v>
      </c>
      <c r="M26" s="262">
        <v>24.2</v>
      </c>
      <c r="AA26" s="1"/>
    </row>
    <row r="27" spans="1:27" ht="10.5" customHeight="1">
      <c r="A27" s="10" t="s">
        <v>152</v>
      </c>
      <c r="B27" s="262">
        <v>21.2</v>
      </c>
      <c r="C27" s="262">
        <v>23.6</v>
      </c>
      <c r="D27" s="262">
        <v>23.5</v>
      </c>
      <c r="E27" s="262">
        <v>25.2</v>
      </c>
      <c r="F27" s="262">
        <v>24.6</v>
      </c>
      <c r="G27" s="262">
        <v>28.3</v>
      </c>
      <c r="H27" s="262">
        <v>24.6</v>
      </c>
      <c r="I27" s="262">
        <v>23.4</v>
      </c>
      <c r="J27" s="262">
        <v>22.5</v>
      </c>
      <c r="K27" s="262">
        <v>23.1</v>
      </c>
      <c r="L27" s="262">
        <v>20.9</v>
      </c>
      <c r="M27" s="262">
        <v>20.6</v>
      </c>
      <c r="AA27" s="1"/>
    </row>
    <row r="28" spans="1:27" ht="10.5" customHeight="1">
      <c r="A28" s="10" t="s">
        <v>160</v>
      </c>
      <c r="B28" s="262">
        <v>18.7</v>
      </c>
      <c r="C28" s="262">
        <v>19.2</v>
      </c>
      <c r="D28" s="262">
        <v>23.7</v>
      </c>
      <c r="E28" s="262">
        <v>22.6</v>
      </c>
      <c r="F28" s="262">
        <v>25.9</v>
      </c>
      <c r="G28" s="262">
        <v>24</v>
      </c>
      <c r="H28" s="262">
        <v>23.8</v>
      </c>
      <c r="I28" s="262">
        <v>23</v>
      </c>
      <c r="J28" s="262">
        <v>21.8</v>
      </c>
      <c r="K28" s="262">
        <v>19.6</v>
      </c>
      <c r="L28" s="262">
        <v>19.1</v>
      </c>
      <c r="M28" s="262">
        <v>18.8</v>
      </c>
      <c r="AA28" s="1"/>
    </row>
    <row r="29" spans="1:27" ht="10.5" customHeight="1">
      <c r="A29" s="10" t="s">
        <v>212</v>
      </c>
      <c r="B29" s="262">
        <v>21.2</v>
      </c>
      <c r="C29" s="262">
        <v>18.2</v>
      </c>
      <c r="D29" s="262">
        <v>21.8</v>
      </c>
      <c r="E29" s="262">
        <v>21.3</v>
      </c>
      <c r="F29" s="262">
        <v>21.8</v>
      </c>
      <c r="G29" s="262">
        <v>22.4</v>
      </c>
      <c r="H29" s="262">
        <v>24.4</v>
      </c>
      <c r="I29" s="262">
        <v>20.7</v>
      </c>
      <c r="J29" s="262">
        <v>17.6</v>
      </c>
      <c r="K29" s="262"/>
      <c r="L29" s="262"/>
      <c r="M29" s="262"/>
      <c r="AA29" s="1"/>
    </row>
    <row r="30" ht="9.75" customHeight="1">
      <c r="AA30" s="1"/>
    </row>
    <row r="31" spans="14:27" ht="9.75" customHeight="1"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126</v>
      </c>
      <c r="C53" s="11" t="s">
        <v>127</v>
      </c>
      <c r="D53" s="11" t="s">
        <v>128</v>
      </c>
      <c r="E53" s="11" t="s">
        <v>129</v>
      </c>
      <c r="F53" s="11" t="s">
        <v>130</v>
      </c>
      <c r="G53" s="11" t="s">
        <v>131</v>
      </c>
      <c r="H53" s="11" t="s">
        <v>132</v>
      </c>
      <c r="I53" s="11" t="s">
        <v>133</v>
      </c>
      <c r="J53" s="11" t="s">
        <v>134</v>
      </c>
      <c r="K53" s="11" t="s">
        <v>135</v>
      </c>
      <c r="L53" s="11" t="s">
        <v>136</v>
      </c>
      <c r="M53" s="11" t="s">
        <v>137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138</v>
      </c>
      <c r="B54" s="262">
        <v>39.3</v>
      </c>
      <c r="C54" s="262">
        <v>40</v>
      </c>
      <c r="D54" s="262">
        <v>41.4</v>
      </c>
      <c r="E54" s="262">
        <v>41.4</v>
      </c>
      <c r="F54" s="262">
        <v>41.7</v>
      </c>
      <c r="G54" s="262">
        <v>41.8</v>
      </c>
      <c r="H54" s="262">
        <v>42.5</v>
      </c>
      <c r="I54" s="262">
        <v>39.2</v>
      </c>
      <c r="J54" s="262">
        <v>40.7</v>
      </c>
      <c r="K54" s="262">
        <v>41.6</v>
      </c>
      <c r="L54" s="262">
        <v>41.7</v>
      </c>
      <c r="M54" s="262">
        <v>38.7</v>
      </c>
      <c r="N54" s="66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139</v>
      </c>
      <c r="B55" s="262">
        <v>41.2</v>
      </c>
      <c r="C55" s="262">
        <v>41.2</v>
      </c>
      <c r="D55" s="262">
        <v>42.5</v>
      </c>
      <c r="E55" s="262">
        <v>43.5</v>
      </c>
      <c r="F55" s="262">
        <v>40</v>
      </c>
      <c r="G55" s="262">
        <v>41.2</v>
      </c>
      <c r="H55" s="262">
        <v>38.6</v>
      </c>
      <c r="I55" s="262">
        <v>41.3</v>
      </c>
      <c r="J55" s="262">
        <v>40.3</v>
      </c>
      <c r="K55" s="262">
        <v>39.7</v>
      </c>
      <c r="L55" s="262">
        <v>41.3</v>
      </c>
      <c r="M55" s="262">
        <v>39.7</v>
      </c>
      <c r="N55" s="66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152</v>
      </c>
      <c r="B56" s="262">
        <v>42</v>
      </c>
      <c r="C56" s="262">
        <v>43.4</v>
      </c>
      <c r="D56" s="262">
        <v>41</v>
      </c>
      <c r="E56" s="262">
        <v>40.6</v>
      </c>
      <c r="F56" s="262">
        <v>41.4</v>
      </c>
      <c r="G56" s="262">
        <v>43.6</v>
      </c>
      <c r="H56" s="262">
        <v>41.6</v>
      </c>
      <c r="I56" s="262">
        <v>41.2</v>
      </c>
      <c r="J56" s="262">
        <v>40.8</v>
      </c>
      <c r="K56" s="262">
        <v>41.1</v>
      </c>
      <c r="L56" s="262">
        <v>38.8</v>
      </c>
      <c r="M56" s="262">
        <v>37.3</v>
      </c>
      <c r="N56" s="66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160</v>
      </c>
      <c r="B57" s="262">
        <v>38.5</v>
      </c>
      <c r="C57" s="262">
        <v>37.5</v>
      </c>
      <c r="D57" s="262">
        <v>37.8</v>
      </c>
      <c r="E57" s="262">
        <v>36.3</v>
      </c>
      <c r="F57" s="262">
        <v>38.6</v>
      </c>
      <c r="G57" s="262">
        <v>38.7</v>
      </c>
      <c r="H57" s="262">
        <v>38.3</v>
      </c>
      <c r="I57" s="262">
        <v>38.3</v>
      </c>
      <c r="J57" s="262">
        <v>37.8</v>
      </c>
      <c r="K57" s="262">
        <v>37.3</v>
      </c>
      <c r="L57" s="262">
        <v>35.4</v>
      </c>
      <c r="M57" s="262">
        <v>32.8</v>
      </c>
      <c r="N57" s="66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212</v>
      </c>
      <c r="B58" s="262">
        <v>36.2</v>
      </c>
      <c r="C58" s="262">
        <v>36.5</v>
      </c>
      <c r="D58" s="262">
        <v>36.5</v>
      </c>
      <c r="E58" s="262">
        <v>36.3</v>
      </c>
      <c r="F58" s="262">
        <v>37.5</v>
      </c>
      <c r="G58" s="262">
        <v>37.7</v>
      </c>
      <c r="H58" s="262">
        <v>38.7</v>
      </c>
      <c r="I58" s="262">
        <v>37.1</v>
      </c>
      <c r="J58" s="262">
        <v>34.8</v>
      </c>
      <c r="K58" s="262"/>
      <c r="L58" s="262"/>
      <c r="M58" s="262"/>
      <c r="N58" s="66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6"/>
    </row>
    <row r="66" spans="14:26" ht="9.75" customHeight="1"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</row>
    <row r="67" spans="14:26" ht="9.75" customHeight="1"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</row>
    <row r="68" spans="14:26" ht="9.75" customHeight="1"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</row>
    <row r="69" spans="14:26" ht="9.75" customHeight="1"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126</v>
      </c>
      <c r="C83" s="11" t="s">
        <v>127</v>
      </c>
      <c r="D83" s="11" t="s">
        <v>128</v>
      </c>
      <c r="E83" s="11" t="s">
        <v>129</v>
      </c>
      <c r="F83" s="11" t="s">
        <v>130</v>
      </c>
      <c r="G83" s="11" t="s">
        <v>131</v>
      </c>
      <c r="H83" s="11" t="s">
        <v>132</v>
      </c>
      <c r="I83" s="11" t="s">
        <v>133</v>
      </c>
      <c r="J83" s="11" t="s">
        <v>134</v>
      </c>
      <c r="K83" s="11" t="s">
        <v>135</v>
      </c>
      <c r="L83" s="11" t="s">
        <v>136</v>
      </c>
      <c r="M83" s="11" t="s">
        <v>137</v>
      </c>
    </row>
    <row r="84" spans="1:13" ht="10.5" customHeight="1">
      <c r="A84" s="10" t="s">
        <v>138</v>
      </c>
      <c r="B84" s="253">
        <v>49.7</v>
      </c>
      <c r="C84" s="253">
        <v>53.2</v>
      </c>
      <c r="D84" s="253">
        <v>63.9</v>
      </c>
      <c r="E84" s="253">
        <v>62.1</v>
      </c>
      <c r="F84" s="253">
        <v>62.9</v>
      </c>
      <c r="G84" s="253">
        <v>61.7</v>
      </c>
      <c r="H84" s="253">
        <v>63.7</v>
      </c>
      <c r="I84" s="253">
        <v>54</v>
      </c>
      <c r="J84" s="253">
        <v>59.3</v>
      </c>
      <c r="K84" s="253">
        <v>63.8</v>
      </c>
      <c r="L84" s="253">
        <v>59.2</v>
      </c>
      <c r="M84" s="253">
        <v>60</v>
      </c>
    </row>
    <row r="85" spans="1:13" ht="10.5" customHeight="1">
      <c r="A85" s="10" t="s">
        <v>153</v>
      </c>
      <c r="B85" s="253">
        <v>55.9</v>
      </c>
      <c r="C85" s="253">
        <v>54.1</v>
      </c>
      <c r="D85" s="253">
        <v>66.1</v>
      </c>
      <c r="E85" s="253">
        <v>64.6</v>
      </c>
      <c r="F85" s="253">
        <v>61.8</v>
      </c>
      <c r="G85" s="253">
        <v>62.8</v>
      </c>
      <c r="H85" s="253">
        <v>64.1</v>
      </c>
      <c r="I85" s="253">
        <v>62</v>
      </c>
      <c r="J85" s="253">
        <v>58.1</v>
      </c>
      <c r="K85" s="253">
        <v>56.3</v>
      </c>
      <c r="L85" s="253">
        <v>59.1</v>
      </c>
      <c r="M85" s="253">
        <v>61.9</v>
      </c>
    </row>
    <row r="86" spans="1:13" ht="10.5" customHeight="1">
      <c r="A86" s="10" t="s">
        <v>140</v>
      </c>
      <c r="B86" s="253">
        <v>49.2</v>
      </c>
      <c r="C86" s="253">
        <v>53.5</v>
      </c>
      <c r="D86" s="253">
        <v>58.5</v>
      </c>
      <c r="E86" s="253">
        <v>62.2</v>
      </c>
      <c r="F86" s="253">
        <v>59.1</v>
      </c>
      <c r="G86" s="253">
        <v>63.9</v>
      </c>
      <c r="H86" s="253">
        <v>60.1</v>
      </c>
      <c r="I86" s="253">
        <v>57</v>
      </c>
      <c r="J86" s="253">
        <v>55.5</v>
      </c>
      <c r="K86" s="253">
        <v>56</v>
      </c>
      <c r="L86" s="253">
        <v>55.2</v>
      </c>
      <c r="M86" s="253">
        <v>55.9</v>
      </c>
    </row>
    <row r="87" spans="1:13" ht="10.5" customHeight="1">
      <c r="A87" s="10" t="s">
        <v>160</v>
      </c>
      <c r="B87" s="253">
        <v>47.8</v>
      </c>
      <c r="C87" s="253">
        <v>51.7</v>
      </c>
      <c r="D87" s="253">
        <v>62.5</v>
      </c>
      <c r="E87" s="253">
        <v>63.1</v>
      </c>
      <c r="F87" s="253">
        <v>66.1</v>
      </c>
      <c r="G87" s="253">
        <v>62</v>
      </c>
      <c r="H87" s="253">
        <v>62.3</v>
      </c>
      <c r="I87" s="253">
        <v>60</v>
      </c>
      <c r="J87" s="253">
        <v>57.9</v>
      </c>
      <c r="K87" s="253">
        <v>52.7</v>
      </c>
      <c r="L87" s="253">
        <v>55.1</v>
      </c>
      <c r="M87" s="253">
        <v>59</v>
      </c>
    </row>
    <row r="88" spans="1:13" ht="10.5" customHeight="1">
      <c r="A88" s="10" t="s">
        <v>212</v>
      </c>
      <c r="B88" s="253">
        <v>56.4</v>
      </c>
      <c r="C88" s="253">
        <v>49.6</v>
      </c>
      <c r="D88" s="253">
        <v>59.8</v>
      </c>
      <c r="E88" s="253">
        <v>58.8</v>
      </c>
      <c r="F88" s="253">
        <v>57.5</v>
      </c>
      <c r="G88" s="253">
        <v>59.3</v>
      </c>
      <c r="H88" s="253">
        <v>62.6</v>
      </c>
      <c r="I88" s="253">
        <v>56.9</v>
      </c>
      <c r="J88" s="253">
        <v>52.1</v>
      </c>
      <c r="K88" s="253"/>
      <c r="L88" s="253"/>
      <c r="M88" s="253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126</v>
      </c>
      <c r="C24" s="11" t="s">
        <v>127</v>
      </c>
      <c r="D24" s="11" t="s">
        <v>128</v>
      </c>
      <c r="E24" s="11" t="s">
        <v>129</v>
      </c>
      <c r="F24" s="11" t="s">
        <v>130</v>
      </c>
      <c r="G24" s="11" t="s">
        <v>131</v>
      </c>
      <c r="H24" s="11" t="s">
        <v>132</v>
      </c>
      <c r="I24" s="11" t="s">
        <v>133</v>
      </c>
      <c r="J24" s="11" t="s">
        <v>134</v>
      </c>
      <c r="K24" s="11" t="s">
        <v>135</v>
      </c>
      <c r="L24" s="11" t="s">
        <v>136</v>
      </c>
      <c r="M24" s="11" t="s">
        <v>137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138</v>
      </c>
      <c r="B25" s="267">
        <v>41.9</v>
      </c>
      <c r="C25" s="267">
        <v>52.91</v>
      </c>
      <c r="D25" s="267">
        <v>75.74</v>
      </c>
      <c r="E25" s="267">
        <v>62.54</v>
      </c>
      <c r="F25" s="267">
        <v>80.23</v>
      </c>
      <c r="G25" s="267">
        <v>82.29</v>
      </c>
      <c r="H25" s="267">
        <v>80.53</v>
      </c>
      <c r="I25" s="267">
        <v>40.82</v>
      </c>
      <c r="J25" s="267">
        <v>44.9</v>
      </c>
      <c r="K25" s="267">
        <v>43.8</v>
      </c>
      <c r="L25" s="267">
        <v>59.4</v>
      </c>
      <c r="M25" s="267">
        <v>54.7</v>
      </c>
      <c r="N25" s="66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1"/>
      <c r="AB25" s="1"/>
      <c r="AC25" s="1"/>
    </row>
    <row r="26" spans="1:29" ht="10.5" customHeight="1">
      <c r="A26" s="10" t="s">
        <v>139</v>
      </c>
      <c r="B26" s="267">
        <v>51.15</v>
      </c>
      <c r="C26" s="267">
        <v>68.9</v>
      </c>
      <c r="D26" s="267">
        <v>62.27</v>
      </c>
      <c r="E26" s="267">
        <v>88.58</v>
      </c>
      <c r="F26" s="267">
        <v>84.28</v>
      </c>
      <c r="G26" s="267">
        <v>92.26</v>
      </c>
      <c r="H26" s="267">
        <v>94.4</v>
      </c>
      <c r="I26" s="267">
        <v>63.79</v>
      </c>
      <c r="J26" s="267">
        <v>53.5</v>
      </c>
      <c r="K26" s="267">
        <v>55.3</v>
      </c>
      <c r="L26" s="267">
        <v>58.2</v>
      </c>
      <c r="M26" s="267">
        <v>57.6</v>
      </c>
      <c r="N26" s="66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1"/>
      <c r="AB26" s="1"/>
      <c r="AC26" s="1"/>
    </row>
    <row r="27" spans="1:29" ht="10.5" customHeight="1">
      <c r="A27" s="10" t="s">
        <v>152</v>
      </c>
      <c r="B27" s="267">
        <v>49.9</v>
      </c>
      <c r="C27" s="267">
        <v>54.11</v>
      </c>
      <c r="D27" s="267">
        <v>67.08</v>
      </c>
      <c r="E27" s="267">
        <v>88</v>
      </c>
      <c r="F27" s="267">
        <v>85.9</v>
      </c>
      <c r="G27" s="267">
        <v>102</v>
      </c>
      <c r="H27" s="267">
        <v>94.1</v>
      </c>
      <c r="I27" s="267">
        <v>60.2</v>
      </c>
      <c r="J27" s="267">
        <v>64.4</v>
      </c>
      <c r="K27" s="267">
        <v>66.3</v>
      </c>
      <c r="L27" s="267">
        <v>54.9</v>
      </c>
      <c r="M27" s="267">
        <v>57.7</v>
      </c>
      <c r="N27" s="66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1"/>
      <c r="AB27" s="1"/>
      <c r="AC27" s="1"/>
    </row>
    <row r="28" spans="1:29" ht="10.5" customHeight="1">
      <c r="A28" s="10" t="s">
        <v>151</v>
      </c>
      <c r="B28" s="267">
        <v>54.7</v>
      </c>
      <c r="C28" s="267">
        <v>51.8</v>
      </c>
      <c r="D28" s="267">
        <v>58.3</v>
      </c>
      <c r="E28" s="267">
        <v>73.8</v>
      </c>
      <c r="F28" s="267">
        <v>61.7</v>
      </c>
      <c r="G28" s="267">
        <v>76.3</v>
      </c>
      <c r="H28" s="267">
        <v>56.1</v>
      </c>
      <c r="I28" s="267">
        <v>39.5</v>
      </c>
      <c r="J28" s="267">
        <v>43.6</v>
      </c>
      <c r="K28" s="267">
        <v>50.9</v>
      </c>
      <c r="L28" s="267">
        <v>55.8</v>
      </c>
      <c r="M28" s="267">
        <v>46.8</v>
      </c>
      <c r="N28" s="66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1"/>
      <c r="AB28" s="1"/>
      <c r="AC28" s="1"/>
    </row>
    <row r="29" spans="1:29" ht="10.5" customHeight="1">
      <c r="A29" s="10" t="s">
        <v>212</v>
      </c>
      <c r="B29" s="267">
        <v>39.2</v>
      </c>
      <c r="C29" s="267">
        <v>41.6</v>
      </c>
      <c r="D29" s="267">
        <v>49.3</v>
      </c>
      <c r="E29" s="267">
        <v>70.8</v>
      </c>
      <c r="F29" s="267">
        <v>73.4</v>
      </c>
      <c r="G29" s="267">
        <v>75</v>
      </c>
      <c r="H29" s="267">
        <v>62</v>
      </c>
      <c r="I29" s="267">
        <v>37.5</v>
      </c>
      <c r="J29" s="267">
        <v>38.2</v>
      </c>
      <c r="K29" s="267"/>
      <c r="L29" s="267"/>
      <c r="M29" s="267"/>
      <c r="N29" s="66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126</v>
      </c>
      <c r="C53" s="11" t="s">
        <v>127</v>
      </c>
      <c r="D53" s="11" t="s">
        <v>128</v>
      </c>
      <c r="E53" s="11" t="s">
        <v>129</v>
      </c>
      <c r="F53" s="11" t="s">
        <v>130</v>
      </c>
      <c r="G53" s="11" t="s">
        <v>131</v>
      </c>
      <c r="H53" s="11" t="s">
        <v>132</v>
      </c>
      <c r="I53" s="11" t="s">
        <v>133</v>
      </c>
      <c r="J53" s="11" t="s">
        <v>134</v>
      </c>
      <c r="K53" s="11" t="s">
        <v>135</v>
      </c>
      <c r="L53" s="11" t="s">
        <v>136</v>
      </c>
      <c r="M53" s="11" t="s">
        <v>137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138</v>
      </c>
      <c r="B54" s="267">
        <v>51.7</v>
      </c>
      <c r="C54" s="267">
        <v>52.9</v>
      </c>
      <c r="D54" s="267">
        <v>54.4</v>
      </c>
      <c r="E54" s="267">
        <v>51.2</v>
      </c>
      <c r="F54" s="267">
        <v>57.2</v>
      </c>
      <c r="G54" s="267">
        <v>56.3</v>
      </c>
      <c r="H54" s="267">
        <v>52.8</v>
      </c>
      <c r="I54" s="267">
        <v>43.7</v>
      </c>
      <c r="J54" s="267">
        <v>35.6</v>
      </c>
      <c r="K54" s="267">
        <v>36.3</v>
      </c>
      <c r="L54" s="267">
        <v>47.5</v>
      </c>
      <c r="M54" s="267">
        <v>47.4</v>
      </c>
      <c r="N54" s="66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139</v>
      </c>
      <c r="B55" s="267">
        <v>49.5</v>
      </c>
      <c r="C55" s="267">
        <v>56.2</v>
      </c>
      <c r="D55" s="267">
        <v>40.2</v>
      </c>
      <c r="E55" s="267">
        <v>48.4</v>
      </c>
      <c r="F55" s="267">
        <v>50.4</v>
      </c>
      <c r="G55" s="267">
        <v>49.3</v>
      </c>
      <c r="H55" s="267">
        <v>42.2</v>
      </c>
      <c r="I55" s="267">
        <v>40.9</v>
      </c>
      <c r="J55" s="267">
        <v>40.2</v>
      </c>
      <c r="K55" s="267">
        <v>42.7</v>
      </c>
      <c r="L55" s="267">
        <v>47.2</v>
      </c>
      <c r="M55" s="267">
        <v>44.3</v>
      </c>
      <c r="N55" s="66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152</v>
      </c>
      <c r="B56" s="267">
        <v>45</v>
      </c>
      <c r="C56" s="267">
        <v>47.8</v>
      </c>
      <c r="D56" s="267">
        <v>46.3</v>
      </c>
      <c r="E56" s="267">
        <v>50.3</v>
      </c>
      <c r="F56" s="267">
        <v>50.1</v>
      </c>
      <c r="G56" s="267">
        <v>49.7</v>
      </c>
      <c r="H56" s="267">
        <v>45.6</v>
      </c>
      <c r="I56" s="267">
        <v>42.3</v>
      </c>
      <c r="J56" s="267">
        <v>42.1</v>
      </c>
      <c r="K56" s="267">
        <v>44.9</v>
      </c>
      <c r="L56" s="267">
        <v>47.2</v>
      </c>
      <c r="M56" s="267">
        <v>45.6</v>
      </c>
      <c r="N56" s="66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151</v>
      </c>
      <c r="B57" s="267">
        <v>48</v>
      </c>
      <c r="C57" s="267">
        <v>47.1</v>
      </c>
      <c r="D57" s="267">
        <v>45.7</v>
      </c>
      <c r="E57" s="267">
        <v>52.1</v>
      </c>
      <c r="F57" s="267">
        <v>51.4</v>
      </c>
      <c r="G57" s="267">
        <v>51.3</v>
      </c>
      <c r="H57" s="267">
        <v>44.1</v>
      </c>
      <c r="I57" s="267">
        <v>37.6</v>
      </c>
      <c r="J57" s="267">
        <v>34.4</v>
      </c>
      <c r="K57" s="267">
        <v>33.2</v>
      </c>
      <c r="L57" s="267">
        <v>41.8</v>
      </c>
      <c r="M57" s="267">
        <v>38.7</v>
      </c>
      <c r="N57" s="66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212</v>
      </c>
      <c r="B58" s="267">
        <v>36.7</v>
      </c>
      <c r="C58" s="267">
        <v>37.2</v>
      </c>
      <c r="D58" s="267">
        <v>34.8</v>
      </c>
      <c r="E58" s="267">
        <v>41.4</v>
      </c>
      <c r="F58" s="267">
        <v>41.9</v>
      </c>
      <c r="G58" s="267">
        <v>40.8</v>
      </c>
      <c r="H58" s="267">
        <v>41.3</v>
      </c>
      <c r="I58" s="267">
        <v>34.9</v>
      </c>
      <c r="J58" s="267">
        <v>34.6</v>
      </c>
      <c r="K58" s="267"/>
      <c r="L58" s="267"/>
      <c r="M58" s="267"/>
      <c r="N58" s="66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126</v>
      </c>
      <c r="C83" s="11" t="s">
        <v>127</v>
      </c>
      <c r="D83" s="11" t="s">
        <v>128</v>
      </c>
      <c r="E83" s="11" t="s">
        <v>129</v>
      </c>
      <c r="F83" s="11" t="s">
        <v>130</v>
      </c>
      <c r="G83" s="11" t="s">
        <v>131</v>
      </c>
      <c r="H83" s="11" t="s">
        <v>132</v>
      </c>
      <c r="I83" s="11" t="s">
        <v>133</v>
      </c>
      <c r="J83" s="11" t="s">
        <v>134</v>
      </c>
      <c r="K83" s="11" t="s">
        <v>135</v>
      </c>
      <c r="L83" s="11" t="s">
        <v>136</v>
      </c>
      <c r="M83" s="11" t="s">
        <v>137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138</v>
      </c>
      <c r="B84" s="15">
        <v>82.6</v>
      </c>
      <c r="C84" s="15">
        <v>100</v>
      </c>
      <c r="D84" s="15">
        <v>139.9</v>
      </c>
      <c r="E84" s="15">
        <v>121.4</v>
      </c>
      <c r="F84" s="15">
        <v>142.4</v>
      </c>
      <c r="G84" s="15">
        <v>145.7</v>
      </c>
      <c r="H84" s="15">
        <v>150.7</v>
      </c>
      <c r="I84" s="15">
        <v>94.1</v>
      </c>
      <c r="J84" s="15">
        <v>123.5</v>
      </c>
      <c r="K84" s="15">
        <v>120.8</v>
      </c>
      <c r="L84" s="15">
        <v>128.4</v>
      </c>
      <c r="M84" s="15">
        <v>115.4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153</v>
      </c>
      <c r="B85" s="15">
        <v>103.5</v>
      </c>
      <c r="C85" s="15">
        <v>124.1</v>
      </c>
      <c r="D85" s="15">
        <v>145.8</v>
      </c>
      <c r="E85" s="15">
        <v>190.8</v>
      </c>
      <c r="F85" s="15">
        <v>168.6</v>
      </c>
      <c r="G85" s="15">
        <v>186.3</v>
      </c>
      <c r="H85" s="15">
        <v>214.3</v>
      </c>
      <c r="I85" s="15">
        <v>155.1</v>
      </c>
      <c r="J85" s="15">
        <v>132.7</v>
      </c>
      <c r="K85" s="15">
        <v>130.4</v>
      </c>
      <c r="L85" s="15">
        <v>124.5</v>
      </c>
      <c r="M85" s="15">
        <v>128.9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140</v>
      </c>
      <c r="B86" s="15">
        <v>111.1</v>
      </c>
      <c r="C86" s="15">
        <v>113.6</v>
      </c>
      <c r="D86" s="15">
        <v>144.3</v>
      </c>
      <c r="E86" s="15">
        <v>178.3</v>
      </c>
      <c r="F86" s="15">
        <v>171.2</v>
      </c>
      <c r="G86" s="15">
        <v>204.8</v>
      </c>
      <c r="H86" s="15">
        <v>201.9</v>
      </c>
      <c r="I86" s="15">
        <v>140.7</v>
      </c>
      <c r="J86" s="15">
        <v>152.8</v>
      </c>
      <c r="K86" s="15">
        <v>149.1</v>
      </c>
      <c r="L86" s="15">
        <v>116.9</v>
      </c>
      <c r="M86" s="15">
        <v>126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151</v>
      </c>
      <c r="B87" s="15">
        <v>114.4</v>
      </c>
      <c r="C87" s="15">
        <v>110</v>
      </c>
      <c r="D87" s="15">
        <v>127.3</v>
      </c>
      <c r="E87" s="15">
        <v>144.5</v>
      </c>
      <c r="F87" s="15">
        <v>120.1</v>
      </c>
      <c r="G87" s="15">
        <v>148.9</v>
      </c>
      <c r="H87" s="15">
        <v>125.3</v>
      </c>
      <c r="I87" s="15">
        <v>104.8</v>
      </c>
      <c r="J87" s="15">
        <v>125.6</v>
      </c>
      <c r="K87" s="15">
        <v>152.4</v>
      </c>
      <c r="L87" s="15">
        <v>137.3</v>
      </c>
      <c r="M87" s="15">
        <v>120.1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212</v>
      </c>
      <c r="B88" s="15">
        <v>106.7</v>
      </c>
      <c r="C88" s="15">
        <v>112</v>
      </c>
      <c r="D88" s="15">
        <v>140.2</v>
      </c>
      <c r="E88" s="15">
        <v>177.4</v>
      </c>
      <c r="F88" s="15">
        <v>175.8</v>
      </c>
      <c r="G88" s="15">
        <v>182.5</v>
      </c>
      <c r="H88" s="15">
        <v>150.5</v>
      </c>
      <c r="I88" s="15">
        <v>106.8</v>
      </c>
      <c r="J88" s="15">
        <v>110.6</v>
      </c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</row>
    <row r="9" spans="1:26" ht="9.7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</row>
    <row r="10" spans="1:26" ht="9.7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</row>
    <row r="11" spans="1:26" ht="9.7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</row>
    <row r="12" spans="1:26" ht="9.7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</row>
    <row r="19" spans="1:26" ht="9.7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</row>
    <row r="20" spans="1:26" ht="9.7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</row>
    <row r="21" spans="1:26" ht="9.7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</row>
    <row r="22" spans="1:55" ht="9.7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126</v>
      </c>
      <c r="C24" s="11" t="s">
        <v>127</v>
      </c>
      <c r="D24" s="11" t="s">
        <v>128</v>
      </c>
      <c r="E24" s="11" t="s">
        <v>129</v>
      </c>
      <c r="F24" s="11" t="s">
        <v>130</v>
      </c>
      <c r="G24" s="11" t="s">
        <v>131</v>
      </c>
      <c r="H24" s="11" t="s">
        <v>132</v>
      </c>
      <c r="I24" s="11" t="s">
        <v>133</v>
      </c>
      <c r="J24" s="11" t="s">
        <v>134</v>
      </c>
      <c r="K24" s="11" t="s">
        <v>135</v>
      </c>
      <c r="L24" s="11" t="s">
        <v>136</v>
      </c>
      <c r="M24" s="11" t="s">
        <v>137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138</v>
      </c>
      <c r="B25" s="262">
        <v>8.804</v>
      </c>
      <c r="C25" s="262">
        <v>10.818</v>
      </c>
      <c r="D25" s="262">
        <v>11.816</v>
      </c>
      <c r="E25" s="262">
        <v>11.84</v>
      </c>
      <c r="F25" s="262">
        <v>11.701</v>
      </c>
      <c r="G25" s="262">
        <v>13.887</v>
      </c>
      <c r="H25" s="262">
        <v>12.517</v>
      </c>
      <c r="I25" s="262">
        <v>11.085</v>
      </c>
      <c r="J25" s="262">
        <v>13.32</v>
      </c>
      <c r="K25" s="262">
        <v>11.754</v>
      </c>
      <c r="L25" s="262">
        <v>10.546</v>
      </c>
      <c r="M25" s="262">
        <v>10.957</v>
      </c>
      <c r="N25" s="66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139</v>
      </c>
      <c r="B26" s="262">
        <v>8.993</v>
      </c>
      <c r="C26" s="262">
        <v>10.331</v>
      </c>
      <c r="D26" s="262">
        <v>13.174</v>
      </c>
      <c r="E26" s="262">
        <v>14.234</v>
      </c>
      <c r="F26" s="262">
        <v>13.038</v>
      </c>
      <c r="G26" s="262">
        <v>15.156</v>
      </c>
      <c r="H26" s="262">
        <v>15.007</v>
      </c>
      <c r="I26" s="262">
        <v>13.546</v>
      </c>
      <c r="J26" s="262">
        <v>12.824</v>
      </c>
      <c r="K26" s="262">
        <v>13.59</v>
      </c>
      <c r="L26" s="262">
        <v>12.953</v>
      </c>
      <c r="M26" s="262">
        <v>12.097</v>
      </c>
      <c r="N26" s="66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152</v>
      </c>
      <c r="B27" s="262">
        <v>9.502</v>
      </c>
      <c r="C27" s="262">
        <v>11.333</v>
      </c>
      <c r="D27" s="262">
        <v>13.779</v>
      </c>
      <c r="E27" s="262">
        <v>14.1</v>
      </c>
      <c r="F27" s="262">
        <v>15.6</v>
      </c>
      <c r="G27" s="262">
        <v>16.2</v>
      </c>
      <c r="H27" s="262">
        <v>15.5</v>
      </c>
      <c r="I27" s="262">
        <v>12.9</v>
      </c>
      <c r="J27" s="262">
        <v>13</v>
      </c>
      <c r="K27" s="262">
        <v>12.8</v>
      </c>
      <c r="L27" s="262">
        <v>13.9</v>
      </c>
      <c r="M27" s="262">
        <v>11.8</v>
      </c>
      <c r="N27" s="66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151</v>
      </c>
      <c r="B28" s="262">
        <v>8.7</v>
      </c>
      <c r="C28" s="262">
        <v>9.7</v>
      </c>
      <c r="D28" s="262">
        <v>12.1</v>
      </c>
      <c r="E28" s="262">
        <v>12.2</v>
      </c>
      <c r="F28" s="262">
        <v>11.3</v>
      </c>
      <c r="G28" s="262">
        <v>12.2</v>
      </c>
      <c r="H28" s="262">
        <v>11.7</v>
      </c>
      <c r="I28" s="262">
        <v>10.2</v>
      </c>
      <c r="J28" s="262">
        <v>11.8</v>
      </c>
      <c r="K28" s="262">
        <v>11</v>
      </c>
      <c r="L28" s="262">
        <v>12.1</v>
      </c>
      <c r="M28" s="262">
        <v>11.7</v>
      </c>
      <c r="N28" s="66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212</v>
      </c>
      <c r="B29" s="262">
        <v>9.8</v>
      </c>
      <c r="C29" s="262">
        <v>11.3</v>
      </c>
      <c r="D29" s="262">
        <v>13.8</v>
      </c>
      <c r="E29" s="262">
        <v>13.1</v>
      </c>
      <c r="F29" s="262">
        <v>14.3</v>
      </c>
      <c r="G29" s="262">
        <v>14.1</v>
      </c>
      <c r="H29" s="262">
        <v>12.3</v>
      </c>
      <c r="I29" s="262">
        <v>13</v>
      </c>
      <c r="J29" s="262">
        <v>13.2</v>
      </c>
      <c r="K29" s="262"/>
      <c r="L29" s="262"/>
      <c r="M29" s="262"/>
      <c r="N29" s="66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31"/>
    </row>
    <row r="53" spans="1:48" s="259" customFormat="1" ht="10.5" customHeight="1">
      <c r="A53" s="15"/>
      <c r="B53" s="253" t="s">
        <v>126</v>
      </c>
      <c r="C53" s="253" t="s">
        <v>127</v>
      </c>
      <c r="D53" s="253" t="s">
        <v>128</v>
      </c>
      <c r="E53" s="253" t="s">
        <v>129</v>
      </c>
      <c r="F53" s="253" t="s">
        <v>130</v>
      </c>
      <c r="G53" s="253" t="s">
        <v>131</v>
      </c>
      <c r="H53" s="253" t="s">
        <v>132</v>
      </c>
      <c r="I53" s="253" t="s">
        <v>133</v>
      </c>
      <c r="J53" s="253" t="s">
        <v>134</v>
      </c>
      <c r="K53" s="253" t="s">
        <v>135</v>
      </c>
      <c r="L53" s="253" t="s">
        <v>136</v>
      </c>
      <c r="M53" s="253" t="s">
        <v>137</v>
      </c>
      <c r="N53" s="257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</row>
    <row r="54" spans="1:48" s="259" customFormat="1" ht="10.5" customHeight="1">
      <c r="A54" s="10" t="s">
        <v>138</v>
      </c>
      <c r="B54" s="262">
        <v>13.219</v>
      </c>
      <c r="C54" s="262">
        <v>13.6</v>
      </c>
      <c r="D54" s="262">
        <v>13.3</v>
      </c>
      <c r="E54" s="262">
        <v>13</v>
      </c>
      <c r="F54" s="262">
        <v>13.7</v>
      </c>
      <c r="G54" s="262">
        <v>13.9</v>
      </c>
      <c r="H54" s="262">
        <v>13.3</v>
      </c>
      <c r="I54" s="262">
        <v>12.8</v>
      </c>
      <c r="J54" s="262">
        <v>12.7</v>
      </c>
      <c r="K54" s="262">
        <v>12.8</v>
      </c>
      <c r="L54" s="262">
        <v>12.7</v>
      </c>
      <c r="M54" s="262">
        <v>11.9</v>
      </c>
      <c r="N54" s="257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</row>
    <row r="55" spans="1:48" s="259" customFormat="1" ht="10.5" customHeight="1">
      <c r="A55" s="10" t="s">
        <v>139</v>
      </c>
      <c r="B55" s="262">
        <v>11.898</v>
      </c>
      <c r="C55" s="262">
        <v>11.8</v>
      </c>
      <c r="D55" s="262">
        <v>12.8</v>
      </c>
      <c r="E55" s="262">
        <v>12.3</v>
      </c>
      <c r="F55" s="262">
        <v>13.4</v>
      </c>
      <c r="G55" s="262">
        <v>13.6</v>
      </c>
      <c r="H55" s="262">
        <v>12.7</v>
      </c>
      <c r="I55" s="262">
        <v>13.4</v>
      </c>
      <c r="J55" s="262">
        <v>12.9</v>
      </c>
      <c r="K55" s="262">
        <v>14.5</v>
      </c>
      <c r="L55" s="262">
        <v>14.8</v>
      </c>
      <c r="M55" s="262">
        <v>13.4</v>
      </c>
      <c r="N55" s="257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</row>
    <row r="56" spans="1:48" s="259" customFormat="1" ht="10.5" customHeight="1">
      <c r="A56" s="10" t="s">
        <v>152</v>
      </c>
      <c r="B56" s="262">
        <v>12.017</v>
      </c>
      <c r="C56" s="262">
        <v>12.349</v>
      </c>
      <c r="D56" s="262">
        <v>13.055</v>
      </c>
      <c r="E56" s="262">
        <v>13</v>
      </c>
      <c r="F56" s="262">
        <v>13.8</v>
      </c>
      <c r="G56" s="262">
        <v>13.5</v>
      </c>
      <c r="H56" s="262">
        <v>13.5</v>
      </c>
      <c r="I56" s="262">
        <v>12.4</v>
      </c>
      <c r="J56" s="262">
        <v>11.8</v>
      </c>
      <c r="K56" s="262">
        <v>12.5</v>
      </c>
      <c r="L56" s="262">
        <v>12.6</v>
      </c>
      <c r="M56" s="262">
        <v>11.6</v>
      </c>
      <c r="N56" s="257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</row>
    <row r="57" spans="1:48" s="259" customFormat="1" ht="10.5" customHeight="1">
      <c r="A57" s="10" t="s">
        <v>151</v>
      </c>
      <c r="B57" s="262">
        <v>11</v>
      </c>
      <c r="C57" s="262">
        <v>11.6</v>
      </c>
      <c r="D57" s="262">
        <v>12</v>
      </c>
      <c r="E57" s="262">
        <v>12</v>
      </c>
      <c r="F57" s="262">
        <v>12.7</v>
      </c>
      <c r="G57" s="262">
        <v>12.6</v>
      </c>
      <c r="H57" s="262">
        <v>11.5</v>
      </c>
      <c r="I57" s="262">
        <v>10.7</v>
      </c>
      <c r="J57" s="262">
        <v>11.1</v>
      </c>
      <c r="K57" s="262">
        <v>11.1</v>
      </c>
      <c r="L57" s="262">
        <v>10.9</v>
      </c>
      <c r="M57" s="262">
        <v>9.9</v>
      </c>
      <c r="N57" s="257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</row>
    <row r="58" spans="1:27" s="259" customFormat="1" ht="10.5" customHeight="1">
      <c r="A58" s="10" t="s">
        <v>212</v>
      </c>
      <c r="B58" s="262">
        <v>10.7</v>
      </c>
      <c r="C58" s="262">
        <v>11.4</v>
      </c>
      <c r="D58" s="262">
        <v>12.2</v>
      </c>
      <c r="E58" s="262">
        <v>12</v>
      </c>
      <c r="F58" s="262">
        <v>13</v>
      </c>
      <c r="G58" s="262">
        <v>13.2</v>
      </c>
      <c r="H58" s="262">
        <v>12.8</v>
      </c>
      <c r="I58" s="262">
        <v>11.9</v>
      </c>
      <c r="J58" s="262">
        <v>11.8</v>
      </c>
      <c r="K58" s="262"/>
      <c r="L58" s="262"/>
      <c r="M58" s="262"/>
      <c r="N58" s="257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57"/>
    </row>
    <row r="59" spans="1:27" ht="9.75" customHeight="1">
      <c r="A59" s="26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60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9" customFormat="1" ht="10.5" customHeight="1">
      <c r="A83" s="15"/>
      <c r="B83" s="253" t="s">
        <v>126</v>
      </c>
      <c r="C83" s="253" t="s">
        <v>127</v>
      </c>
      <c r="D83" s="253" t="s">
        <v>128</v>
      </c>
      <c r="E83" s="253" t="s">
        <v>129</v>
      </c>
      <c r="F83" s="253" t="s">
        <v>130</v>
      </c>
      <c r="G83" s="253" t="s">
        <v>131</v>
      </c>
      <c r="H83" s="253" t="s">
        <v>132</v>
      </c>
      <c r="I83" s="253" t="s">
        <v>133</v>
      </c>
      <c r="J83" s="253" t="s">
        <v>134</v>
      </c>
      <c r="K83" s="253" t="s">
        <v>135</v>
      </c>
      <c r="L83" s="253" t="s">
        <v>136</v>
      </c>
      <c r="M83" s="253" t="s">
        <v>137</v>
      </c>
      <c r="N83" s="257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</row>
    <row r="84" spans="1:26" s="259" customFormat="1" ht="10.5" customHeight="1">
      <c r="A84" s="10" t="s">
        <v>138</v>
      </c>
      <c r="B84" s="255">
        <v>66.4</v>
      </c>
      <c r="C84" s="255">
        <v>79.5</v>
      </c>
      <c r="D84" s="255">
        <v>89.1</v>
      </c>
      <c r="E84" s="255">
        <v>90.9</v>
      </c>
      <c r="F84" s="255">
        <v>84.8</v>
      </c>
      <c r="G84" s="255">
        <v>99.9</v>
      </c>
      <c r="H84" s="255">
        <v>93.9</v>
      </c>
      <c r="I84" s="255">
        <v>87.1</v>
      </c>
      <c r="J84" s="255">
        <v>104.5</v>
      </c>
      <c r="K84" s="255">
        <v>92</v>
      </c>
      <c r="L84" s="255">
        <v>82.7</v>
      </c>
      <c r="M84" s="255">
        <v>92.7</v>
      </c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</row>
    <row r="85" spans="1:26" s="259" customFormat="1" ht="10.5" customHeight="1">
      <c r="A85" s="10" t="s">
        <v>153</v>
      </c>
      <c r="B85" s="255">
        <v>75.5</v>
      </c>
      <c r="C85" s="255">
        <v>87.8</v>
      </c>
      <c r="D85" s="255">
        <v>103.4</v>
      </c>
      <c r="E85" s="255">
        <v>115.7</v>
      </c>
      <c r="F85" s="255">
        <v>97.3</v>
      </c>
      <c r="G85" s="255">
        <v>111.7</v>
      </c>
      <c r="H85" s="255">
        <v>117.9</v>
      </c>
      <c r="I85" s="255">
        <v>100.9</v>
      </c>
      <c r="J85" s="255">
        <v>99.1</v>
      </c>
      <c r="K85" s="255">
        <v>93.5</v>
      </c>
      <c r="L85" s="255">
        <v>87.5</v>
      </c>
      <c r="M85" s="255">
        <v>91</v>
      </c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</row>
    <row r="86" spans="1:26" s="259" customFormat="1" ht="10.5" customHeight="1">
      <c r="A86" s="10" t="s">
        <v>140</v>
      </c>
      <c r="B86" s="255">
        <v>80.2</v>
      </c>
      <c r="C86" s="255">
        <v>91.7</v>
      </c>
      <c r="D86" s="255">
        <v>105.7</v>
      </c>
      <c r="E86" s="255">
        <v>109.1</v>
      </c>
      <c r="F86" s="255">
        <v>113.3</v>
      </c>
      <c r="G86" s="255">
        <v>119.8</v>
      </c>
      <c r="H86" s="255">
        <v>115</v>
      </c>
      <c r="I86" s="255">
        <v>104.6</v>
      </c>
      <c r="J86" s="255">
        <v>109.5</v>
      </c>
      <c r="K86" s="255">
        <v>102.3</v>
      </c>
      <c r="L86" s="255">
        <v>110.6</v>
      </c>
      <c r="M86" s="255">
        <v>101.7</v>
      </c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</row>
    <row r="87" spans="1:26" s="259" customFormat="1" ht="10.5" customHeight="1">
      <c r="A87" s="10" t="s">
        <v>151</v>
      </c>
      <c r="B87" s="255">
        <v>79.1</v>
      </c>
      <c r="C87" s="255">
        <v>83.6</v>
      </c>
      <c r="D87" s="255">
        <v>100.7</v>
      </c>
      <c r="E87" s="255">
        <v>101.4</v>
      </c>
      <c r="F87" s="255">
        <v>89.1</v>
      </c>
      <c r="G87" s="255">
        <v>96.9</v>
      </c>
      <c r="H87" s="255">
        <v>101.8</v>
      </c>
      <c r="I87" s="255">
        <v>95.6</v>
      </c>
      <c r="J87" s="255">
        <v>106.4</v>
      </c>
      <c r="K87" s="255">
        <v>99.4</v>
      </c>
      <c r="L87" s="255">
        <v>111.7</v>
      </c>
      <c r="M87" s="255">
        <v>117.1</v>
      </c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</row>
    <row r="88" spans="1:26" s="259" customFormat="1" ht="10.5" customHeight="1">
      <c r="A88" s="10" t="s">
        <v>212</v>
      </c>
      <c r="B88" s="255">
        <v>90.7</v>
      </c>
      <c r="C88" s="255">
        <v>98.4</v>
      </c>
      <c r="D88" s="255">
        <v>113.3</v>
      </c>
      <c r="E88" s="255">
        <v>108.9</v>
      </c>
      <c r="F88" s="255">
        <v>110.8</v>
      </c>
      <c r="G88" s="255">
        <v>107.2</v>
      </c>
      <c r="H88" s="255">
        <v>96.5</v>
      </c>
      <c r="I88" s="255">
        <v>108.5</v>
      </c>
      <c r="J88" s="255">
        <v>111.9</v>
      </c>
      <c r="K88" s="255"/>
      <c r="L88" s="255"/>
      <c r="M88" s="255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</row>
    <row r="8" spans="1:13" ht="9.7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</row>
    <row r="9" spans="1:13" ht="9.7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</row>
    <row r="10" spans="1:13" ht="9.7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1" spans="1:13" ht="9.7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</row>
    <row r="14" spans="14:15" ht="9.75" customHeight="1">
      <c r="N14" s="270"/>
      <c r="O14" s="270"/>
    </row>
    <row r="17" ht="9.75" customHeight="1">
      <c r="O17" s="270"/>
    </row>
    <row r="18" spans="1:13" ht="9.7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</row>
    <row r="19" spans="1:13" ht="9.7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</row>
    <row r="20" spans="1:14" ht="9.7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70"/>
    </row>
    <row r="21" spans="1:14" ht="9.7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70"/>
    </row>
    <row r="22" spans="1:48" ht="9.7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126</v>
      </c>
      <c r="C24" s="11" t="s">
        <v>127</v>
      </c>
      <c r="D24" s="11" t="s">
        <v>128</v>
      </c>
      <c r="E24" s="11" t="s">
        <v>129</v>
      </c>
      <c r="F24" s="11" t="s">
        <v>130</v>
      </c>
      <c r="G24" s="11" t="s">
        <v>131</v>
      </c>
      <c r="H24" s="11" t="s">
        <v>132</v>
      </c>
      <c r="I24" s="11" t="s">
        <v>133</v>
      </c>
      <c r="J24" s="11" t="s">
        <v>134</v>
      </c>
      <c r="K24" s="11" t="s">
        <v>135</v>
      </c>
      <c r="L24" s="11" t="s">
        <v>136</v>
      </c>
      <c r="M24" s="11" t="s">
        <v>137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138</v>
      </c>
      <c r="B25" s="262">
        <v>9.98</v>
      </c>
      <c r="C25" s="262">
        <v>10.27</v>
      </c>
      <c r="D25" s="262">
        <v>11.23</v>
      </c>
      <c r="E25" s="262">
        <v>10.79</v>
      </c>
      <c r="F25" s="262">
        <v>9.77</v>
      </c>
      <c r="G25" s="262">
        <v>10.95</v>
      </c>
      <c r="H25" s="262">
        <v>10.29</v>
      </c>
      <c r="I25" s="262">
        <v>8.83</v>
      </c>
      <c r="J25" s="262">
        <v>10.25</v>
      </c>
      <c r="K25" s="262">
        <v>11.16</v>
      </c>
      <c r="L25" s="262">
        <v>10.68</v>
      </c>
      <c r="M25" s="262">
        <v>10.54</v>
      </c>
      <c r="N25" s="66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139</v>
      </c>
      <c r="B26" s="262">
        <v>9.22</v>
      </c>
      <c r="C26" s="262">
        <v>12.22</v>
      </c>
      <c r="D26" s="262">
        <v>12.05</v>
      </c>
      <c r="E26" s="262">
        <v>10.76</v>
      </c>
      <c r="F26" s="262">
        <v>11.23</v>
      </c>
      <c r="G26" s="262">
        <v>11.04</v>
      </c>
      <c r="H26" s="262">
        <v>11.73</v>
      </c>
      <c r="I26" s="262">
        <v>10.24</v>
      </c>
      <c r="J26" s="262">
        <v>10.88</v>
      </c>
      <c r="K26" s="262">
        <v>13.39</v>
      </c>
      <c r="L26" s="262">
        <v>14.22</v>
      </c>
      <c r="M26" s="262">
        <v>13.48</v>
      </c>
      <c r="N26" s="66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152</v>
      </c>
      <c r="B27" s="262">
        <v>12.14</v>
      </c>
      <c r="C27" s="262">
        <v>12.1</v>
      </c>
      <c r="D27" s="262">
        <v>13.79</v>
      </c>
      <c r="E27" s="262">
        <v>15.4</v>
      </c>
      <c r="F27" s="262">
        <v>13.5</v>
      </c>
      <c r="G27" s="262">
        <v>16.1</v>
      </c>
      <c r="H27" s="262">
        <v>14.4</v>
      </c>
      <c r="I27" s="262">
        <v>11.8</v>
      </c>
      <c r="J27" s="262">
        <v>14.6</v>
      </c>
      <c r="K27" s="262">
        <v>14.5</v>
      </c>
      <c r="L27" s="262">
        <v>15</v>
      </c>
      <c r="M27" s="262">
        <v>14.4</v>
      </c>
      <c r="N27" s="66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160</v>
      </c>
      <c r="B28" s="262">
        <v>12.6</v>
      </c>
      <c r="C28" s="262">
        <v>13.2</v>
      </c>
      <c r="D28" s="262">
        <v>15</v>
      </c>
      <c r="E28" s="262">
        <v>14</v>
      </c>
      <c r="F28" s="262">
        <v>14.4</v>
      </c>
      <c r="G28" s="262">
        <v>16.1</v>
      </c>
      <c r="H28" s="262">
        <v>15.2</v>
      </c>
      <c r="I28" s="262">
        <v>13.9</v>
      </c>
      <c r="J28" s="262">
        <v>14.5</v>
      </c>
      <c r="K28" s="262">
        <v>15.5</v>
      </c>
      <c r="L28" s="262">
        <v>14.8</v>
      </c>
      <c r="M28" s="262">
        <v>16</v>
      </c>
      <c r="N28" s="66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212</v>
      </c>
      <c r="B29" s="262">
        <v>13.2</v>
      </c>
      <c r="C29" s="262">
        <v>15.3</v>
      </c>
      <c r="D29" s="262">
        <v>16.6</v>
      </c>
      <c r="E29" s="262">
        <v>16.7</v>
      </c>
      <c r="F29" s="262">
        <v>16.6</v>
      </c>
      <c r="G29" s="262">
        <v>16.9</v>
      </c>
      <c r="H29" s="262">
        <v>18.2</v>
      </c>
      <c r="I29" s="262">
        <v>14.4</v>
      </c>
      <c r="J29" s="262">
        <v>15.8</v>
      </c>
      <c r="K29" s="262"/>
      <c r="L29" s="262"/>
      <c r="M29" s="262"/>
      <c r="N29" s="66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70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126</v>
      </c>
      <c r="C53" s="11" t="s">
        <v>127</v>
      </c>
      <c r="D53" s="11" t="s">
        <v>128</v>
      </c>
      <c r="E53" s="11" t="s">
        <v>129</v>
      </c>
      <c r="F53" s="11" t="s">
        <v>130</v>
      </c>
      <c r="G53" s="11" t="s">
        <v>131</v>
      </c>
      <c r="H53" s="11" t="s">
        <v>132</v>
      </c>
      <c r="I53" s="11" t="s">
        <v>133</v>
      </c>
      <c r="J53" s="11" t="s">
        <v>134</v>
      </c>
      <c r="K53" s="11" t="s">
        <v>135</v>
      </c>
      <c r="L53" s="11" t="s">
        <v>136</v>
      </c>
      <c r="M53" s="11" t="s">
        <v>137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138</v>
      </c>
      <c r="B54" s="262">
        <v>19</v>
      </c>
      <c r="C54" s="262">
        <v>19.4</v>
      </c>
      <c r="D54" s="262">
        <v>18.7</v>
      </c>
      <c r="E54" s="262">
        <v>19.4</v>
      </c>
      <c r="F54" s="262">
        <v>19.5</v>
      </c>
      <c r="G54" s="262">
        <v>19.2</v>
      </c>
      <c r="H54" s="262">
        <v>19.1</v>
      </c>
      <c r="I54" s="262">
        <v>18.8</v>
      </c>
      <c r="J54" s="262">
        <v>18.4</v>
      </c>
      <c r="K54" s="262">
        <v>19</v>
      </c>
      <c r="L54" s="262">
        <v>19</v>
      </c>
      <c r="M54" s="262">
        <v>18.6</v>
      </c>
      <c r="N54" s="66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139</v>
      </c>
      <c r="B55" s="262">
        <v>18.8</v>
      </c>
      <c r="C55" s="262">
        <v>22.3</v>
      </c>
      <c r="D55" s="262">
        <v>21.9</v>
      </c>
      <c r="E55" s="262">
        <v>18.9</v>
      </c>
      <c r="F55" s="262">
        <v>20.2</v>
      </c>
      <c r="G55" s="262">
        <v>20.3</v>
      </c>
      <c r="H55" s="262">
        <v>20.1</v>
      </c>
      <c r="I55" s="262">
        <v>20</v>
      </c>
      <c r="J55" s="262">
        <v>19.9</v>
      </c>
      <c r="K55" s="262">
        <v>21.1</v>
      </c>
      <c r="L55" s="262">
        <v>21.7</v>
      </c>
      <c r="M55" s="262">
        <v>20.7</v>
      </c>
      <c r="N55" s="66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152</v>
      </c>
      <c r="B56" s="262">
        <v>20.8</v>
      </c>
      <c r="C56" s="262">
        <v>21</v>
      </c>
      <c r="D56" s="262">
        <v>20</v>
      </c>
      <c r="E56" s="262">
        <v>21.4</v>
      </c>
      <c r="F56" s="262">
        <v>22.3</v>
      </c>
      <c r="G56" s="262">
        <v>23</v>
      </c>
      <c r="H56" s="262">
        <v>21.7</v>
      </c>
      <c r="I56" s="262">
        <v>19.7</v>
      </c>
      <c r="J56" s="262">
        <v>20.4</v>
      </c>
      <c r="K56" s="262">
        <v>20.8</v>
      </c>
      <c r="L56" s="262">
        <v>21.3</v>
      </c>
      <c r="M56" s="262">
        <v>20.3</v>
      </c>
      <c r="N56" s="66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160</v>
      </c>
      <c r="B57" s="262">
        <v>21.1</v>
      </c>
      <c r="C57" s="262">
        <v>21.7</v>
      </c>
      <c r="D57" s="262">
        <v>20.3</v>
      </c>
      <c r="E57" s="262">
        <v>20.5</v>
      </c>
      <c r="F57" s="262">
        <v>21.1</v>
      </c>
      <c r="G57" s="262">
        <v>21.5</v>
      </c>
      <c r="H57" s="262">
        <v>21</v>
      </c>
      <c r="I57" s="262">
        <v>21</v>
      </c>
      <c r="J57" s="262">
        <v>20.9</v>
      </c>
      <c r="K57" s="262">
        <v>21.5</v>
      </c>
      <c r="L57" s="262">
        <v>21.2</v>
      </c>
      <c r="M57" s="262">
        <v>20.9</v>
      </c>
      <c r="N57" s="66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212</v>
      </c>
      <c r="B58" s="262">
        <v>21.6</v>
      </c>
      <c r="C58" s="262">
        <v>21.5</v>
      </c>
      <c r="D58" s="262">
        <v>20.6</v>
      </c>
      <c r="E58" s="262">
        <v>21.7</v>
      </c>
      <c r="F58" s="262">
        <v>21</v>
      </c>
      <c r="G58" s="262">
        <v>22</v>
      </c>
      <c r="H58" s="262">
        <v>23.4</v>
      </c>
      <c r="I58" s="262">
        <v>20.3</v>
      </c>
      <c r="J58" s="262">
        <v>20.6</v>
      </c>
      <c r="K58" s="262"/>
      <c r="L58" s="262"/>
      <c r="M58" s="262"/>
      <c r="N58" s="66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126</v>
      </c>
      <c r="C83" s="11" t="s">
        <v>127</v>
      </c>
      <c r="D83" s="11" t="s">
        <v>128</v>
      </c>
      <c r="E83" s="11" t="s">
        <v>129</v>
      </c>
      <c r="F83" s="11" t="s">
        <v>130</v>
      </c>
      <c r="G83" s="11" t="s">
        <v>131</v>
      </c>
      <c r="H83" s="11" t="s">
        <v>132</v>
      </c>
      <c r="I83" s="11" t="s">
        <v>133</v>
      </c>
      <c r="J83" s="11" t="s">
        <v>134</v>
      </c>
      <c r="K83" s="11" t="s">
        <v>135</v>
      </c>
      <c r="L83" s="11" t="s">
        <v>136</v>
      </c>
      <c r="M83" s="11" t="s">
        <v>137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138</v>
      </c>
      <c r="B84" s="253">
        <v>52.2</v>
      </c>
      <c r="C84" s="253">
        <v>52.5</v>
      </c>
      <c r="D84" s="253">
        <v>60.7</v>
      </c>
      <c r="E84" s="253">
        <v>54.9</v>
      </c>
      <c r="F84" s="253">
        <v>49.9</v>
      </c>
      <c r="G84" s="253">
        <v>57.4</v>
      </c>
      <c r="H84" s="253">
        <v>54.2</v>
      </c>
      <c r="I84" s="253">
        <v>47.3</v>
      </c>
      <c r="J84" s="253">
        <v>56.1</v>
      </c>
      <c r="K84" s="253">
        <v>58.2</v>
      </c>
      <c r="L84" s="253">
        <v>56</v>
      </c>
      <c r="M84" s="253">
        <v>57.2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153</v>
      </c>
      <c r="B85" s="253">
        <v>48.8</v>
      </c>
      <c r="C85" s="253">
        <v>47.7</v>
      </c>
      <c r="D85" s="253">
        <v>54.8</v>
      </c>
      <c r="E85" s="253">
        <v>53.1</v>
      </c>
      <c r="F85" s="253">
        <v>54.2</v>
      </c>
      <c r="G85" s="253">
        <v>54.3</v>
      </c>
      <c r="H85" s="253">
        <v>58.7</v>
      </c>
      <c r="I85" s="253">
        <v>58.7</v>
      </c>
      <c r="J85" s="253">
        <v>58.7</v>
      </c>
      <c r="K85" s="253">
        <v>62.2</v>
      </c>
      <c r="L85" s="253">
        <v>65.3</v>
      </c>
      <c r="M85" s="253">
        <v>65.9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140</v>
      </c>
      <c r="B86" s="253">
        <v>58.2</v>
      </c>
      <c r="C86" s="253">
        <v>57.6</v>
      </c>
      <c r="D86" s="253">
        <v>69.8</v>
      </c>
      <c r="E86" s="253">
        <v>70.8</v>
      </c>
      <c r="F86" s="253">
        <v>60.1</v>
      </c>
      <c r="G86" s="253">
        <v>69.3</v>
      </c>
      <c r="H86" s="253">
        <v>67.3</v>
      </c>
      <c r="I86" s="253">
        <v>62</v>
      </c>
      <c r="J86" s="253">
        <v>70.9</v>
      </c>
      <c r="K86" s="253">
        <v>69.5</v>
      </c>
      <c r="L86" s="253">
        <v>70</v>
      </c>
      <c r="M86" s="253">
        <v>71.5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160</v>
      </c>
      <c r="B87" s="253">
        <v>58.9</v>
      </c>
      <c r="C87" s="253">
        <v>60.2</v>
      </c>
      <c r="D87" s="253">
        <v>74.4</v>
      </c>
      <c r="E87" s="253">
        <v>68.2</v>
      </c>
      <c r="F87" s="253">
        <v>67.6</v>
      </c>
      <c r="G87" s="253">
        <v>74.5</v>
      </c>
      <c r="H87" s="253">
        <v>73</v>
      </c>
      <c r="I87" s="253">
        <v>66.4</v>
      </c>
      <c r="J87" s="253">
        <v>69.5</v>
      </c>
      <c r="K87" s="253">
        <v>71.6</v>
      </c>
      <c r="L87" s="253">
        <v>69.7</v>
      </c>
      <c r="M87" s="253">
        <v>76.7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212</v>
      </c>
      <c r="B88" s="253">
        <v>60.5</v>
      </c>
      <c r="C88" s="253">
        <v>71.2</v>
      </c>
      <c r="D88" s="253">
        <v>80.9</v>
      </c>
      <c r="E88" s="253">
        <v>76.2</v>
      </c>
      <c r="F88" s="253">
        <v>79.7</v>
      </c>
      <c r="G88" s="253">
        <v>76.6</v>
      </c>
      <c r="H88" s="253">
        <v>77.5</v>
      </c>
      <c r="I88" s="253">
        <v>72.8</v>
      </c>
      <c r="J88" s="253">
        <v>76.1</v>
      </c>
      <c r="K88" s="253"/>
      <c r="L88" s="253"/>
      <c r="M88" s="253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16384" width="10.625" style="0" customWidth="1"/>
  </cols>
  <sheetData>
    <row r="1" spans="1:8" ht="17.25" customHeight="1">
      <c r="A1" s="441" t="s">
        <v>208</v>
      </c>
      <c r="F1" s="248"/>
      <c r="G1" s="248"/>
      <c r="H1" s="248"/>
    </row>
    <row r="2" ht="13.5">
      <c r="A2" s="435"/>
    </row>
    <row r="3" spans="1:3" ht="17.25">
      <c r="A3" s="435"/>
      <c r="C3" s="248"/>
    </row>
    <row r="4" spans="1:13" ht="17.25">
      <c r="A4" s="435"/>
      <c r="J4" s="248"/>
      <c r="K4" s="248"/>
      <c r="L4" s="248"/>
      <c r="M4" s="248"/>
    </row>
    <row r="5" ht="13.5">
      <c r="A5" s="435"/>
    </row>
    <row r="6" ht="13.5">
      <c r="A6" s="435"/>
    </row>
    <row r="7" ht="13.5">
      <c r="A7" s="435"/>
    </row>
    <row r="8" ht="13.5">
      <c r="A8" s="435"/>
    </row>
    <row r="9" ht="13.5">
      <c r="A9" s="435"/>
    </row>
    <row r="10" ht="13.5">
      <c r="A10" s="435"/>
    </row>
    <row r="11" ht="13.5">
      <c r="A11" s="435"/>
    </row>
    <row r="12" ht="13.5">
      <c r="A12" s="435"/>
    </row>
    <row r="13" ht="13.5">
      <c r="A13" s="435"/>
    </row>
    <row r="14" ht="13.5">
      <c r="A14" s="435"/>
    </row>
    <row r="15" ht="13.5">
      <c r="A15" s="435"/>
    </row>
    <row r="16" ht="13.5">
      <c r="A16" s="435"/>
    </row>
    <row r="17" ht="13.5">
      <c r="A17" s="435"/>
    </row>
    <row r="18" ht="13.5">
      <c r="A18" s="435"/>
    </row>
    <row r="19" ht="13.5">
      <c r="A19" s="435"/>
    </row>
    <row r="20" ht="13.5">
      <c r="A20" s="435"/>
    </row>
    <row r="21" ht="13.5">
      <c r="A21" s="435"/>
    </row>
    <row r="22" ht="13.5">
      <c r="A22" s="435"/>
    </row>
    <row r="23" ht="13.5">
      <c r="A23" s="435"/>
    </row>
    <row r="24" ht="13.5">
      <c r="A24" s="435"/>
    </row>
    <row r="25" ht="13.5">
      <c r="A25" s="435"/>
    </row>
    <row r="26" ht="13.5">
      <c r="A26" s="435"/>
    </row>
    <row r="27" ht="13.5">
      <c r="A27" s="435"/>
    </row>
    <row r="28" ht="13.5">
      <c r="A28" s="435"/>
    </row>
    <row r="29" ht="13.5">
      <c r="A29" s="435"/>
    </row>
    <row r="30" ht="13.5">
      <c r="A30" s="435"/>
    </row>
    <row r="31" ht="13.5">
      <c r="A31" s="435"/>
    </row>
    <row r="32" ht="13.5">
      <c r="A32" s="435"/>
    </row>
    <row r="33" ht="13.5">
      <c r="A33" s="435"/>
    </row>
    <row r="34" ht="13.5">
      <c r="A34" s="435"/>
    </row>
    <row r="35" spans="1:15" s="59" customFormat="1" ht="19.5" customHeight="1">
      <c r="A35" s="435"/>
      <c r="B35" s="12"/>
      <c r="C35" s="249" t="s">
        <v>141</v>
      </c>
      <c r="D35" s="249" t="s">
        <v>142</v>
      </c>
      <c r="E35" s="249" t="s">
        <v>143</v>
      </c>
      <c r="F35" s="249" t="s">
        <v>144</v>
      </c>
      <c r="G35" s="249" t="s">
        <v>145</v>
      </c>
      <c r="H35" s="249" t="s">
        <v>210</v>
      </c>
      <c r="I35" s="249" t="s">
        <v>209</v>
      </c>
      <c r="J35" s="249" t="s">
        <v>146</v>
      </c>
      <c r="K35" s="249" t="s">
        <v>211</v>
      </c>
      <c r="L35" s="11" t="s">
        <v>160</v>
      </c>
      <c r="M35" s="11" t="s">
        <v>245</v>
      </c>
      <c r="N35" s="65"/>
      <c r="O35" s="250"/>
    </row>
    <row r="36" spans="1:15" ht="19.5" customHeight="1">
      <c r="A36" s="435"/>
      <c r="B36" s="384" t="s">
        <v>147</v>
      </c>
      <c r="C36" s="13">
        <v>149.9</v>
      </c>
      <c r="D36" s="13">
        <v>146</v>
      </c>
      <c r="E36" s="13">
        <v>139.8</v>
      </c>
      <c r="F36" s="13">
        <v>140.7</v>
      </c>
      <c r="G36" s="13">
        <v>138</v>
      </c>
      <c r="H36" s="13">
        <v>120.3</v>
      </c>
      <c r="I36" s="13">
        <v>113</v>
      </c>
      <c r="J36" s="13">
        <v>115.8</v>
      </c>
      <c r="K36" s="12">
        <v>115.1</v>
      </c>
      <c r="L36" s="12">
        <v>110.1</v>
      </c>
      <c r="M36" s="12">
        <v>110.8</v>
      </c>
      <c r="N36" s="1"/>
      <c r="O36" s="1"/>
    </row>
    <row r="37" spans="1:15" ht="19.5" customHeight="1">
      <c r="A37" s="435"/>
      <c r="B37" s="384" t="s">
        <v>148</v>
      </c>
      <c r="C37" s="13">
        <v>173.3</v>
      </c>
      <c r="D37" s="13">
        <v>179.3</v>
      </c>
      <c r="E37" s="13">
        <v>185.5</v>
      </c>
      <c r="F37" s="13">
        <v>186.7</v>
      </c>
      <c r="G37" s="13">
        <v>189.8</v>
      </c>
      <c r="H37" s="13">
        <v>190.2</v>
      </c>
      <c r="I37" s="13">
        <v>191.7</v>
      </c>
      <c r="J37" s="13">
        <v>198.8</v>
      </c>
      <c r="K37" s="12">
        <v>201.7</v>
      </c>
      <c r="L37" s="12">
        <v>204</v>
      </c>
      <c r="M37" s="12">
        <v>206.4</v>
      </c>
      <c r="N37" s="1"/>
      <c r="O37" s="1"/>
    </row>
    <row r="38" spans="1:13" ht="19.5" customHeight="1">
      <c r="A38" s="435"/>
      <c r="B38" s="384" t="s">
        <v>207</v>
      </c>
      <c r="C38" s="12">
        <v>178</v>
      </c>
      <c r="D38" s="12">
        <v>182</v>
      </c>
      <c r="E38" s="12">
        <v>185</v>
      </c>
      <c r="F38" s="12">
        <v>184</v>
      </c>
      <c r="G38" s="12">
        <v>184</v>
      </c>
      <c r="H38" s="12">
        <v>187</v>
      </c>
      <c r="I38" s="12">
        <v>185</v>
      </c>
      <c r="J38" s="12">
        <v>185</v>
      </c>
      <c r="K38" s="12">
        <v>182</v>
      </c>
      <c r="L38" s="12">
        <v>178</v>
      </c>
      <c r="M38" s="12">
        <v>178</v>
      </c>
    </row>
    <row r="40" ht="13.5">
      <c r="D40" s="347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189443</v>
      </c>
      <c r="K2" s="7" t="s">
        <v>11</v>
      </c>
      <c r="L2" s="6">
        <f aca="true" t="shared" si="0" ref="L2:L7">SUM(J2)</f>
        <v>189443</v>
      </c>
      <c r="M2" s="6">
        <v>127634</v>
      </c>
    </row>
    <row r="3" spans="10:13" ht="13.5">
      <c r="J3" s="6">
        <v>370961</v>
      </c>
      <c r="K3" s="5" t="s">
        <v>12</v>
      </c>
      <c r="L3" s="6">
        <f t="shared" si="0"/>
        <v>370961</v>
      </c>
      <c r="M3" s="6">
        <v>227104</v>
      </c>
    </row>
    <row r="4" spans="10:13" ht="13.5">
      <c r="J4" s="6">
        <v>418188</v>
      </c>
      <c r="K4" s="5" t="s">
        <v>13</v>
      </c>
      <c r="L4" s="6">
        <f t="shared" si="0"/>
        <v>418188</v>
      </c>
      <c r="M4" s="6">
        <v>232285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61752</v>
      </c>
    </row>
    <row r="6" spans="10:13" ht="13.5">
      <c r="J6" s="6">
        <v>374291</v>
      </c>
      <c r="K6" s="5" t="s">
        <v>15</v>
      </c>
      <c r="L6" s="6">
        <f t="shared" si="0"/>
        <v>374291</v>
      </c>
      <c r="M6" s="6">
        <v>267865</v>
      </c>
    </row>
    <row r="7" spans="10:13" ht="13.5">
      <c r="J7" s="6">
        <v>606886</v>
      </c>
      <c r="K7" s="5" t="s">
        <v>16</v>
      </c>
      <c r="L7" s="6">
        <f t="shared" si="0"/>
        <v>606886</v>
      </c>
      <c r="M7" s="6">
        <v>394428</v>
      </c>
    </row>
    <row r="8" spans="10:13" ht="13.5">
      <c r="J8" s="6">
        <f>SUM(J2:J7)</f>
        <v>2063565</v>
      </c>
      <c r="K8" s="5" t="s">
        <v>9</v>
      </c>
      <c r="L8" s="69">
        <f>SUM(L2:L7)</f>
        <v>2063565</v>
      </c>
      <c r="M8" s="6">
        <f>SUM(M2:M7)</f>
        <v>1311068</v>
      </c>
    </row>
    <row r="10" spans="10:13" ht="13.5">
      <c r="J10" t="s">
        <v>102</v>
      </c>
      <c r="L10" t="s">
        <v>120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127634</v>
      </c>
      <c r="M11" s="6">
        <f>SUM(N11-L11)</f>
        <v>61809</v>
      </c>
      <c r="N11" s="6">
        <f>SUM(L2)</f>
        <v>189443</v>
      </c>
    </row>
    <row r="12" spans="11:14" ht="13.5">
      <c r="K12" s="5" t="s">
        <v>12</v>
      </c>
      <c r="L12" s="6">
        <f t="shared" si="1"/>
        <v>227104</v>
      </c>
      <c r="M12" s="6">
        <f aca="true" t="shared" si="2" ref="M12:M17">SUM(N12-L12)</f>
        <v>143857</v>
      </c>
      <c r="N12" s="6">
        <f aca="true" t="shared" si="3" ref="N12:N17">SUM(L3)</f>
        <v>370961</v>
      </c>
    </row>
    <row r="13" spans="11:14" ht="13.5">
      <c r="K13" s="5" t="s">
        <v>13</v>
      </c>
      <c r="L13" s="6">
        <f t="shared" si="1"/>
        <v>232285</v>
      </c>
      <c r="M13" s="6">
        <f t="shared" si="2"/>
        <v>185903</v>
      </c>
      <c r="N13" s="6">
        <f t="shared" si="3"/>
        <v>418188</v>
      </c>
    </row>
    <row r="14" spans="11:14" ht="13.5">
      <c r="K14" s="5" t="s">
        <v>14</v>
      </c>
      <c r="L14" s="6">
        <f t="shared" si="1"/>
        <v>61752</v>
      </c>
      <c r="M14" s="6">
        <f t="shared" si="2"/>
        <v>42044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267865</v>
      </c>
      <c r="M15" s="6">
        <f t="shared" si="2"/>
        <v>106426</v>
      </c>
      <c r="N15" s="6">
        <f t="shared" si="3"/>
        <v>374291</v>
      </c>
    </row>
    <row r="16" spans="11:14" ht="13.5">
      <c r="K16" s="5" t="s">
        <v>16</v>
      </c>
      <c r="L16" s="6">
        <f t="shared" si="1"/>
        <v>394428</v>
      </c>
      <c r="M16" s="6">
        <f t="shared" si="2"/>
        <v>212458</v>
      </c>
      <c r="N16" s="6">
        <f t="shared" si="3"/>
        <v>606886</v>
      </c>
    </row>
    <row r="17" spans="11:14" ht="13.5">
      <c r="K17" s="5" t="s">
        <v>9</v>
      </c>
      <c r="L17" s="6">
        <f>SUM(L11:L16)</f>
        <v>1311068</v>
      </c>
      <c r="M17" s="6">
        <f t="shared" si="2"/>
        <v>752497</v>
      </c>
      <c r="N17" s="6">
        <f t="shared" si="3"/>
        <v>2063565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47" t="s">
        <v>17</v>
      </c>
      <c r="D56" s="448"/>
      <c r="E56" s="447" t="s">
        <v>65</v>
      </c>
      <c r="F56" s="448"/>
      <c r="G56" s="451" t="s">
        <v>64</v>
      </c>
      <c r="H56" s="447" t="s">
        <v>66</v>
      </c>
      <c r="I56" s="448"/>
    </row>
    <row r="57" spans="1:9" ht="14.25">
      <c r="A57" s="53" t="s">
        <v>71</v>
      </c>
      <c r="B57" s="54"/>
      <c r="C57" s="449"/>
      <c r="D57" s="450"/>
      <c r="E57" s="449"/>
      <c r="F57" s="450"/>
      <c r="G57" s="452"/>
      <c r="H57" s="449"/>
      <c r="I57" s="450"/>
    </row>
    <row r="58" spans="1:9" ht="19.5" customHeight="1">
      <c r="A58" s="58" t="s">
        <v>95</v>
      </c>
      <c r="B58" s="55"/>
      <c r="C58" s="444" t="s">
        <v>230</v>
      </c>
      <c r="D58" s="443"/>
      <c r="E58" s="445" t="s">
        <v>246</v>
      </c>
      <c r="F58" s="443"/>
      <c r="G58" s="128">
        <v>17.7</v>
      </c>
      <c r="H58" s="56"/>
      <c r="I58" s="57"/>
    </row>
    <row r="59" spans="1:9" ht="19.5" customHeight="1">
      <c r="A59" s="58" t="s">
        <v>67</v>
      </c>
      <c r="B59" s="55"/>
      <c r="C59" s="442" t="s">
        <v>69</v>
      </c>
      <c r="D59" s="443"/>
      <c r="E59" s="445" t="s">
        <v>247</v>
      </c>
      <c r="F59" s="443"/>
      <c r="G59" s="134">
        <v>30</v>
      </c>
      <c r="H59" s="56"/>
      <c r="I59" s="57"/>
    </row>
    <row r="60" spans="1:9" ht="19.5" customHeight="1">
      <c r="A60" s="58" t="s">
        <v>68</v>
      </c>
      <c r="B60" s="55"/>
      <c r="C60" s="445" t="s">
        <v>195</v>
      </c>
      <c r="D60" s="446"/>
      <c r="E60" s="442" t="s">
        <v>248</v>
      </c>
      <c r="F60" s="443"/>
      <c r="G60" s="128">
        <v>67.4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51"/>
    </row>
    <row r="3" spans="1:2" ht="9.75" customHeight="1">
      <c r="A3" s="38"/>
      <c r="B3" s="38"/>
    </row>
    <row r="4" spans="10:13" ht="9.75" customHeight="1">
      <c r="J4" s="248"/>
      <c r="K4" s="3"/>
      <c r="L4" s="3"/>
      <c r="M4" s="127"/>
    </row>
    <row r="20" ht="9.75" customHeight="1">
      <c r="AI20" s="252"/>
    </row>
    <row r="25" spans="1:35" s="252" customFormat="1" ht="9.75" customHeight="1">
      <c r="A25" s="253"/>
      <c r="B25" s="253" t="s">
        <v>126</v>
      </c>
      <c r="C25" s="253" t="s">
        <v>127</v>
      </c>
      <c r="D25" s="253" t="s">
        <v>128</v>
      </c>
      <c r="E25" s="253" t="s">
        <v>129</v>
      </c>
      <c r="F25" s="253" t="s">
        <v>130</v>
      </c>
      <c r="G25" s="253" t="s">
        <v>131</v>
      </c>
      <c r="H25" s="253" t="s">
        <v>132</v>
      </c>
      <c r="I25" s="253" t="s">
        <v>133</v>
      </c>
      <c r="J25" s="253" t="s">
        <v>134</v>
      </c>
      <c r="K25" s="253" t="s">
        <v>135</v>
      </c>
      <c r="L25" s="253" t="s">
        <v>136</v>
      </c>
      <c r="M25" s="253" t="s">
        <v>137</v>
      </c>
      <c r="AI25"/>
    </row>
    <row r="26" spans="1:13" ht="9.75" customHeight="1">
      <c r="A26" s="10" t="s">
        <v>138</v>
      </c>
      <c r="B26" s="253">
        <v>65.1</v>
      </c>
      <c r="C26" s="253">
        <v>72.2</v>
      </c>
      <c r="D26" s="253">
        <v>82.7</v>
      </c>
      <c r="E26" s="253">
        <v>80.1</v>
      </c>
      <c r="F26" s="253">
        <v>82.3</v>
      </c>
      <c r="G26" s="253">
        <v>86</v>
      </c>
      <c r="H26" s="253">
        <v>83.8</v>
      </c>
      <c r="I26" s="253">
        <v>67</v>
      </c>
      <c r="J26" s="253">
        <v>78.6</v>
      </c>
      <c r="K26" s="253">
        <v>79.7</v>
      </c>
      <c r="L26" s="253">
        <v>77.3</v>
      </c>
      <c r="M26" s="253">
        <v>74.3</v>
      </c>
    </row>
    <row r="27" spans="1:13" ht="9.75" customHeight="1">
      <c r="A27" s="10" t="s">
        <v>139</v>
      </c>
      <c r="B27" s="253">
        <v>71.7</v>
      </c>
      <c r="C27" s="253">
        <v>74.6</v>
      </c>
      <c r="D27" s="253">
        <v>84.6</v>
      </c>
      <c r="E27" s="253">
        <v>88.4</v>
      </c>
      <c r="F27" s="253">
        <v>82.6</v>
      </c>
      <c r="G27" s="253">
        <v>87.5</v>
      </c>
      <c r="H27" s="253">
        <v>85.2</v>
      </c>
      <c r="I27" s="253">
        <v>81.2</v>
      </c>
      <c r="J27" s="253">
        <v>75.8</v>
      </c>
      <c r="K27" s="253">
        <v>81</v>
      </c>
      <c r="L27" s="253">
        <v>81.8</v>
      </c>
      <c r="M27" s="253">
        <v>78.8</v>
      </c>
    </row>
    <row r="28" spans="1:13" ht="9.75" customHeight="1">
      <c r="A28" s="10" t="s">
        <v>240</v>
      </c>
      <c r="B28" s="253">
        <v>70.4</v>
      </c>
      <c r="C28" s="253">
        <v>73.6</v>
      </c>
      <c r="D28" s="255">
        <v>80</v>
      </c>
      <c r="E28" s="253">
        <v>89.5</v>
      </c>
      <c r="F28" s="253">
        <v>86.8</v>
      </c>
      <c r="G28" s="253">
        <v>93.7</v>
      </c>
      <c r="H28" s="253">
        <v>87</v>
      </c>
      <c r="I28" s="253">
        <v>78.2</v>
      </c>
      <c r="J28" s="253">
        <v>80.5</v>
      </c>
      <c r="K28" s="253">
        <v>79.8</v>
      </c>
      <c r="L28" s="253">
        <v>78.1</v>
      </c>
      <c r="M28" s="253">
        <v>76.7</v>
      </c>
    </row>
    <row r="29" spans="1:13" ht="9.75" customHeight="1">
      <c r="A29" s="10" t="s">
        <v>149</v>
      </c>
      <c r="B29" s="253">
        <v>67.2</v>
      </c>
      <c r="C29" s="253">
        <v>70.1</v>
      </c>
      <c r="D29" s="255">
        <v>81.3</v>
      </c>
      <c r="E29" s="253">
        <v>80</v>
      </c>
      <c r="F29" s="253">
        <v>82.1</v>
      </c>
      <c r="G29" s="253">
        <v>84.3</v>
      </c>
      <c r="H29" s="253">
        <v>79.1</v>
      </c>
      <c r="I29" s="253">
        <v>76</v>
      </c>
      <c r="J29" s="253">
        <v>76.7</v>
      </c>
      <c r="K29" s="253">
        <v>77.5</v>
      </c>
      <c r="L29" s="253">
        <v>77.2</v>
      </c>
      <c r="M29" s="253">
        <v>74.1</v>
      </c>
    </row>
    <row r="30" spans="1:13" ht="9.75" customHeight="1">
      <c r="A30" s="10" t="s">
        <v>212</v>
      </c>
      <c r="B30" s="253">
        <v>70.3</v>
      </c>
      <c r="C30" s="253">
        <v>72.8</v>
      </c>
      <c r="D30" s="255">
        <v>83.8</v>
      </c>
      <c r="E30" s="253">
        <v>83.2</v>
      </c>
      <c r="F30" s="253">
        <v>86.4</v>
      </c>
      <c r="G30" s="253">
        <v>86.6</v>
      </c>
      <c r="H30" s="253">
        <v>84.3</v>
      </c>
      <c r="I30" s="253">
        <v>74.5</v>
      </c>
      <c r="J30" s="253">
        <v>75.1</v>
      </c>
      <c r="K30" s="253"/>
      <c r="L30" s="253"/>
      <c r="M30" s="253"/>
    </row>
    <row r="31" spans="2:13" s="1" customFormat="1" ht="9.75" customHeight="1"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53"/>
      <c r="B55" s="253" t="s">
        <v>126</v>
      </c>
      <c r="C55" s="253" t="s">
        <v>127</v>
      </c>
      <c r="D55" s="253" t="s">
        <v>128</v>
      </c>
      <c r="E55" s="253" t="s">
        <v>129</v>
      </c>
      <c r="F55" s="253" t="s">
        <v>130</v>
      </c>
      <c r="G55" s="253" t="s">
        <v>131</v>
      </c>
      <c r="H55" s="253" t="s">
        <v>132</v>
      </c>
      <c r="I55" s="253" t="s">
        <v>133</v>
      </c>
      <c r="J55" s="253" t="s">
        <v>134</v>
      </c>
      <c r="K55" s="253" t="s">
        <v>135</v>
      </c>
      <c r="L55" s="253" t="s">
        <v>136</v>
      </c>
      <c r="M55" s="253" t="s">
        <v>137</v>
      </c>
    </row>
    <row r="56" spans="1:13" ht="9.75" customHeight="1">
      <c r="A56" s="10" t="s">
        <v>138</v>
      </c>
      <c r="B56" s="253">
        <v>110.7</v>
      </c>
      <c r="C56" s="253">
        <v>112.7</v>
      </c>
      <c r="D56" s="253">
        <v>113</v>
      </c>
      <c r="E56" s="253">
        <v>113.9</v>
      </c>
      <c r="F56" s="253">
        <v>117.3</v>
      </c>
      <c r="G56" s="253">
        <v>118.4</v>
      </c>
      <c r="H56" s="253">
        <v>116.1</v>
      </c>
      <c r="I56" s="253">
        <v>111.7</v>
      </c>
      <c r="J56" s="254">
        <v>110.7</v>
      </c>
      <c r="K56" s="253">
        <v>110.5</v>
      </c>
      <c r="L56" s="253">
        <v>112.5</v>
      </c>
      <c r="M56" s="253">
        <v>108.3</v>
      </c>
    </row>
    <row r="57" spans="1:13" ht="9.75" customHeight="1">
      <c r="A57" s="10" t="s">
        <v>139</v>
      </c>
      <c r="B57" s="253">
        <v>113</v>
      </c>
      <c r="C57" s="253">
        <v>114.1</v>
      </c>
      <c r="D57" s="253">
        <v>112.6</v>
      </c>
      <c r="E57" s="253">
        <v>114.8</v>
      </c>
      <c r="F57" s="253">
        <v>115.7</v>
      </c>
      <c r="G57" s="253">
        <v>116.8</v>
      </c>
      <c r="H57" s="253">
        <v>110.8</v>
      </c>
      <c r="I57" s="253">
        <v>114.7</v>
      </c>
      <c r="J57" s="254">
        <v>110.5</v>
      </c>
      <c r="K57" s="253">
        <v>115.6</v>
      </c>
      <c r="L57" s="253">
        <v>117.5</v>
      </c>
      <c r="M57" s="253">
        <v>113.2</v>
      </c>
    </row>
    <row r="58" spans="1:13" ht="9.75" customHeight="1">
      <c r="A58" s="10" t="s">
        <v>150</v>
      </c>
      <c r="B58" s="253">
        <v>115.3</v>
      </c>
      <c r="C58" s="253">
        <v>117.2</v>
      </c>
      <c r="D58" s="253">
        <v>111.2</v>
      </c>
      <c r="E58" s="253">
        <v>115.9</v>
      </c>
      <c r="F58" s="253">
        <v>120.8</v>
      </c>
      <c r="G58" s="253">
        <v>121</v>
      </c>
      <c r="H58" s="253">
        <v>116.7</v>
      </c>
      <c r="I58" s="253">
        <v>113.9</v>
      </c>
      <c r="J58" s="254">
        <v>113.5</v>
      </c>
      <c r="K58" s="253">
        <v>114.8</v>
      </c>
      <c r="L58" s="253">
        <v>112</v>
      </c>
      <c r="M58" s="253">
        <v>108.4</v>
      </c>
    </row>
    <row r="59" spans="1:13" ht="9.75" customHeight="1">
      <c r="A59" s="10" t="s">
        <v>151</v>
      </c>
      <c r="B59" s="253">
        <v>109.8</v>
      </c>
      <c r="C59" s="253">
        <v>110.7</v>
      </c>
      <c r="D59" s="253">
        <v>109.8</v>
      </c>
      <c r="E59" s="253">
        <v>109.2</v>
      </c>
      <c r="F59" s="253">
        <v>114.7</v>
      </c>
      <c r="G59" s="253">
        <v>114.5</v>
      </c>
      <c r="H59" s="253">
        <v>110.4</v>
      </c>
      <c r="I59" s="253">
        <v>109.7</v>
      </c>
      <c r="J59" s="254">
        <v>109.6</v>
      </c>
      <c r="K59" s="253">
        <v>110.3</v>
      </c>
      <c r="L59" s="253">
        <v>108.6</v>
      </c>
      <c r="M59" s="253">
        <v>103.4</v>
      </c>
    </row>
    <row r="60" spans="1:13" ht="10.5" customHeight="1">
      <c r="A60" s="10" t="s">
        <v>212</v>
      </c>
      <c r="B60" s="253">
        <v>108.7</v>
      </c>
      <c r="C60" s="253">
        <v>110.2</v>
      </c>
      <c r="D60" s="253">
        <v>109.7</v>
      </c>
      <c r="E60" s="253">
        <v>110.8</v>
      </c>
      <c r="F60" s="253">
        <v>112.8</v>
      </c>
      <c r="G60" s="253">
        <v>114.4</v>
      </c>
      <c r="H60" s="253">
        <v>115.4</v>
      </c>
      <c r="I60" s="253">
        <v>108.5</v>
      </c>
      <c r="J60" s="254">
        <v>106.7</v>
      </c>
      <c r="K60" s="253"/>
      <c r="L60" s="253"/>
      <c r="M60" s="253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53"/>
      <c r="B85" s="253" t="s">
        <v>126</v>
      </c>
      <c r="C85" s="253" t="s">
        <v>127</v>
      </c>
      <c r="D85" s="253" t="s">
        <v>128</v>
      </c>
      <c r="E85" s="253" t="s">
        <v>129</v>
      </c>
      <c r="F85" s="253" t="s">
        <v>130</v>
      </c>
      <c r="G85" s="253" t="s">
        <v>131</v>
      </c>
      <c r="H85" s="253" t="s">
        <v>132</v>
      </c>
      <c r="I85" s="253" t="s">
        <v>133</v>
      </c>
      <c r="J85" s="253" t="s">
        <v>134</v>
      </c>
      <c r="K85" s="253" t="s">
        <v>135</v>
      </c>
      <c r="L85" s="253" t="s">
        <v>136</v>
      </c>
      <c r="M85" s="253" t="s">
        <v>137</v>
      </c>
    </row>
    <row r="86" spans="1:13" ht="9.75" customHeight="1">
      <c r="A86" s="11" t="s">
        <v>138</v>
      </c>
      <c r="B86" s="253">
        <v>59</v>
      </c>
      <c r="C86" s="253">
        <v>63.8</v>
      </c>
      <c r="D86" s="253">
        <v>73.2</v>
      </c>
      <c r="E86" s="253">
        <v>70.2</v>
      </c>
      <c r="F86" s="253">
        <v>69.7</v>
      </c>
      <c r="G86" s="253">
        <v>72.5</v>
      </c>
      <c r="H86" s="253">
        <v>72.4</v>
      </c>
      <c r="I86" s="253">
        <v>60.8</v>
      </c>
      <c r="J86" s="254">
        <v>71.1</v>
      </c>
      <c r="K86" s="253">
        <v>72.2</v>
      </c>
      <c r="L86" s="253">
        <v>68.4</v>
      </c>
      <c r="M86" s="253">
        <v>69.2</v>
      </c>
    </row>
    <row r="87" spans="1:25" ht="9.75" customHeight="1">
      <c r="A87" s="11" t="s">
        <v>139</v>
      </c>
      <c r="B87" s="253">
        <v>62.6</v>
      </c>
      <c r="C87" s="253">
        <v>65.3</v>
      </c>
      <c r="D87" s="253">
        <v>75.3</v>
      </c>
      <c r="E87" s="253">
        <v>76.8</v>
      </c>
      <c r="F87" s="253">
        <v>71.3</v>
      </c>
      <c r="G87" s="253">
        <v>74.7</v>
      </c>
      <c r="H87" s="253">
        <v>77.6</v>
      </c>
      <c r="I87" s="253">
        <v>70.3</v>
      </c>
      <c r="J87" s="254">
        <v>69.2</v>
      </c>
      <c r="K87" s="253">
        <v>69.4</v>
      </c>
      <c r="L87" s="253">
        <v>69.3</v>
      </c>
      <c r="M87" s="253">
        <v>70.2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8"/>
    </row>
    <row r="88" spans="1:25" ht="9.75" customHeight="1">
      <c r="A88" s="11" t="s">
        <v>241</v>
      </c>
      <c r="B88" s="253">
        <v>60.7</v>
      </c>
      <c r="C88" s="253">
        <v>62.5</v>
      </c>
      <c r="D88" s="253">
        <v>72.7</v>
      </c>
      <c r="E88" s="253">
        <v>76.8</v>
      </c>
      <c r="F88" s="253">
        <v>71.3</v>
      </c>
      <c r="G88" s="253">
        <v>77.4</v>
      </c>
      <c r="H88" s="253">
        <v>75</v>
      </c>
      <c r="I88" s="253">
        <v>69</v>
      </c>
      <c r="J88" s="254">
        <v>71</v>
      </c>
      <c r="K88" s="253">
        <v>69.4</v>
      </c>
      <c r="L88" s="253">
        <v>70.2</v>
      </c>
      <c r="M88" s="253">
        <v>71.2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258"/>
    </row>
    <row r="89" spans="1:25" ht="9.75" customHeight="1">
      <c r="A89" s="11" t="s">
        <v>151</v>
      </c>
      <c r="B89" s="253">
        <v>61</v>
      </c>
      <c r="C89" s="253">
        <v>63.2</v>
      </c>
      <c r="D89" s="253">
        <v>74.1</v>
      </c>
      <c r="E89" s="253">
        <v>73.3</v>
      </c>
      <c r="F89" s="253">
        <v>70.9</v>
      </c>
      <c r="G89" s="253">
        <v>73.6</v>
      </c>
      <c r="H89" s="253">
        <v>72.2</v>
      </c>
      <c r="I89" s="253">
        <v>69.3</v>
      </c>
      <c r="J89" s="254">
        <v>70</v>
      </c>
      <c r="K89" s="253">
        <v>70.2</v>
      </c>
      <c r="L89" s="253">
        <v>71.3</v>
      </c>
      <c r="M89" s="253">
        <v>72.3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212</v>
      </c>
      <c r="B90" s="253">
        <v>63.8</v>
      </c>
      <c r="C90" s="253">
        <v>65.8</v>
      </c>
      <c r="D90" s="253">
        <v>76.4</v>
      </c>
      <c r="E90" s="253">
        <v>74.9</v>
      </c>
      <c r="F90" s="253">
        <v>76.4</v>
      </c>
      <c r="G90" s="253">
        <v>75.5</v>
      </c>
      <c r="H90" s="253">
        <v>72.9</v>
      </c>
      <c r="I90" s="253">
        <v>69.7</v>
      </c>
      <c r="J90" s="254">
        <v>70.6</v>
      </c>
      <c r="K90" s="253"/>
      <c r="L90" s="253"/>
      <c r="M90" s="253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9"/>
      <c r="B91" s="259"/>
      <c r="C91" s="259"/>
      <c r="D91" s="259"/>
      <c r="E91" s="259"/>
      <c r="F91" s="259"/>
      <c r="G91" s="259"/>
      <c r="H91" s="259"/>
      <c r="I91" s="259"/>
      <c r="J91" s="259"/>
      <c r="K91" s="257"/>
      <c r="L91" s="259"/>
      <c r="M91" s="25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3" t="s">
        <v>249</v>
      </c>
      <c r="B1" s="453"/>
      <c r="C1" s="453"/>
      <c r="D1" s="453"/>
      <c r="E1" s="453"/>
      <c r="F1" s="453"/>
      <c r="G1" s="453"/>
      <c r="M1" s="22"/>
      <c r="N1" t="s">
        <v>213</v>
      </c>
      <c r="O1" s="172"/>
      <c r="P1" s="67"/>
      <c r="Q1" s="175" t="s">
        <v>214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9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36" t="s">
        <v>43</v>
      </c>
      <c r="J3" s="17">
        <v>172915</v>
      </c>
      <c r="K3" s="20">
        <v>1</v>
      </c>
      <c r="L3" s="5">
        <f>SUM(H3)</f>
        <v>26</v>
      </c>
      <c r="M3" s="336" t="s">
        <v>43</v>
      </c>
      <c r="N3" s="17">
        <f>SUM(J3)</f>
        <v>172915</v>
      </c>
      <c r="O3" s="5">
        <f>SUM(H3)</f>
        <v>26</v>
      </c>
      <c r="P3" s="336" t="s">
        <v>43</v>
      </c>
      <c r="Q3" s="138">
        <v>163831</v>
      </c>
    </row>
    <row r="4" spans="8:17" ht="13.5" customHeight="1">
      <c r="H4" s="5">
        <v>33</v>
      </c>
      <c r="I4" s="336" t="s">
        <v>0</v>
      </c>
      <c r="J4" s="17">
        <v>138452</v>
      </c>
      <c r="K4" s="20">
        <v>2</v>
      </c>
      <c r="L4" s="5">
        <f aca="true" t="shared" si="0" ref="L4:L12">SUM(H4)</f>
        <v>33</v>
      </c>
      <c r="M4" s="336" t="s">
        <v>0</v>
      </c>
      <c r="N4" s="17">
        <f aca="true" t="shared" si="1" ref="N4:N12">SUM(J4)</f>
        <v>138452</v>
      </c>
      <c r="O4" s="5">
        <f aca="true" t="shared" si="2" ref="O4:O12">SUM(H4)</f>
        <v>33</v>
      </c>
      <c r="P4" s="336" t="s">
        <v>0</v>
      </c>
      <c r="Q4" s="138">
        <v>117005</v>
      </c>
    </row>
    <row r="5" spans="8:19" ht="13.5" customHeight="1">
      <c r="H5" s="5">
        <v>16</v>
      </c>
      <c r="I5" s="336" t="s">
        <v>3</v>
      </c>
      <c r="J5" s="17">
        <v>82094</v>
      </c>
      <c r="K5" s="20">
        <v>3</v>
      </c>
      <c r="L5" s="5">
        <f t="shared" si="0"/>
        <v>16</v>
      </c>
      <c r="M5" s="336" t="s">
        <v>3</v>
      </c>
      <c r="N5" s="17">
        <f t="shared" si="1"/>
        <v>82094</v>
      </c>
      <c r="O5" s="5">
        <f t="shared" si="2"/>
        <v>16</v>
      </c>
      <c r="P5" s="336" t="s">
        <v>3</v>
      </c>
      <c r="Q5" s="138">
        <v>82526</v>
      </c>
      <c r="S5" s="67"/>
    </row>
    <row r="6" spans="8:17" ht="13.5" customHeight="1">
      <c r="H6" s="131">
        <v>40</v>
      </c>
      <c r="I6" s="337" t="s">
        <v>183</v>
      </c>
      <c r="J6" s="17">
        <v>43073</v>
      </c>
      <c r="K6" s="20">
        <v>4</v>
      </c>
      <c r="L6" s="5">
        <f t="shared" si="0"/>
        <v>40</v>
      </c>
      <c r="M6" s="337" t="s">
        <v>183</v>
      </c>
      <c r="N6" s="17">
        <f t="shared" si="1"/>
        <v>43073</v>
      </c>
      <c r="O6" s="5">
        <f t="shared" si="2"/>
        <v>40</v>
      </c>
      <c r="P6" s="337" t="s">
        <v>183</v>
      </c>
      <c r="Q6" s="138">
        <v>52111</v>
      </c>
    </row>
    <row r="7" spans="8:17" ht="13.5" customHeight="1">
      <c r="H7" s="5">
        <v>34</v>
      </c>
      <c r="I7" s="336" t="s">
        <v>1</v>
      </c>
      <c r="J7" s="17">
        <v>42981</v>
      </c>
      <c r="K7" s="20">
        <v>5</v>
      </c>
      <c r="L7" s="5">
        <f t="shared" si="0"/>
        <v>34</v>
      </c>
      <c r="M7" s="336" t="s">
        <v>1</v>
      </c>
      <c r="N7" s="17">
        <f t="shared" si="1"/>
        <v>42981</v>
      </c>
      <c r="O7" s="5">
        <f t="shared" si="2"/>
        <v>34</v>
      </c>
      <c r="P7" s="336" t="s">
        <v>1</v>
      </c>
      <c r="Q7" s="138">
        <v>47886</v>
      </c>
    </row>
    <row r="8" spans="8:17" ht="13.5" customHeight="1">
      <c r="H8" s="5">
        <v>13</v>
      </c>
      <c r="I8" s="336" t="s">
        <v>7</v>
      </c>
      <c r="J8" s="17">
        <v>35917</v>
      </c>
      <c r="K8" s="20">
        <v>6</v>
      </c>
      <c r="L8" s="5">
        <f t="shared" si="0"/>
        <v>13</v>
      </c>
      <c r="M8" s="336" t="s">
        <v>7</v>
      </c>
      <c r="N8" s="17">
        <f t="shared" si="1"/>
        <v>35917</v>
      </c>
      <c r="O8" s="5">
        <f t="shared" si="2"/>
        <v>13</v>
      </c>
      <c r="P8" s="336" t="s">
        <v>7</v>
      </c>
      <c r="Q8" s="138">
        <v>23313</v>
      </c>
    </row>
    <row r="9" spans="8:17" ht="13.5" customHeight="1">
      <c r="H9" s="5">
        <v>36</v>
      </c>
      <c r="I9" s="336" t="s">
        <v>5</v>
      </c>
      <c r="J9" s="17">
        <v>30673</v>
      </c>
      <c r="K9" s="20">
        <v>7</v>
      </c>
      <c r="L9" s="5">
        <f t="shared" si="0"/>
        <v>36</v>
      </c>
      <c r="M9" s="336" t="s">
        <v>5</v>
      </c>
      <c r="N9" s="17">
        <f t="shared" si="1"/>
        <v>30673</v>
      </c>
      <c r="O9" s="5">
        <f t="shared" si="2"/>
        <v>36</v>
      </c>
      <c r="P9" s="336" t="s">
        <v>5</v>
      </c>
      <c r="Q9" s="138">
        <v>30255</v>
      </c>
    </row>
    <row r="10" spans="8:17" ht="13.5" customHeight="1">
      <c r="H10" s="5">
        <v>31</v>
      </c>
      <c r="I10" s="336" t="s">
        <v>115</v>
      </c>
      <c r="J10" s="17">
        <v>28491</v>
      </c>
      <c r="K10" s="20">
        <v>8</v>
      </c>
      <c r="L10" s="5">
        <f t="shared" si="0"/>
        <v>31</v>
      </c>
      <c r="M10" s="336" t="s">
        <v>115</v>
      </c>
      <c r="N10" s="17">
        <f t="shared" si="1"/>
        <v>28491</v>
      </c>
      <c r="O10" s="5">
        <f t="shared" si="2"/>
        <v>31</v>
      </c>
      <c r="P10" s="336" t="s">
        <v>115</v>
      </c>
      <c r="Q10" s="138">
        <v>34642</v>
      </c>
    </row>
    <row r="11" spans="8:17" ht="13.5" customHeight="1">
      <c r="H11" s="5">
        <v>24</v>
      </c>
      <c r="I11" s="336" t="s">
        <v>41</v>
      </c>
      <c r="J11" s="17">
        <v>25248</v>
      </c>
      <c r="K11" s="20">
        <v>9</v>
      </c>
      <c r="L11" s="5">
        <f t="shared" si="0"/>
        <v>24</v>
      </c>
      <c r="M11" s="336" t="s">
        <v>41</v>
      </c>
      <c r="N11" s="17">
        <f t="shared" si="1"/>
        <v>25248</v>
      </c>
      <c r="O11" s="5">
        <f t="shared" si="2"/>
        <v>24</v>
      </c>
      <c r="P11" s="336" t="s">
        <v>41</v>
      </c>
      <c r="Q11" s="138">
        <v>27146</v>
      </c>
    </row>
    <row r="12" spans="8:17" ht="13.5" customHeight="1" thickBot="1">
      <c r="H12" s="389">
        <v>17</v>
      </c>
      <c r="I12" s="341" t="s">
        <v>34</v>
      </c>
      <c r="J12" s="390">
        <v>23461</v>
      </c>
      <c r="K12" s="21">
        <v>10</v>
      </c>
      <c r="L12" s="5">
        <f t="shared" si="0"/>
        <v>17</v>
      </c>
      <c r="M12" s="341" t="s">
        <v>34</v>
      </c>
      <c r="N12" s="17">
        <f t="shared" si="1"/>
        <v>23461</v>
      </c>
      <c r="O12" s="5">
        <f t="shared" si="2"/>
        <v>17</v>
      </c>
      <c r="P12" s="341" t="s">
        <v>34</v>
      </c>
      <c r="Q12" s="138">
        <v>19531</v>
      </c>
    </row>
    <row r="13" spans="8:17" ht="13.5" customHeight="1">
      <c r="H13" s="385">
        <v>25</v>
      </c>
      <c r="I13" s="387" t="s">
        <v>42</v>
      </c>
      <c r="J13" s="388">
        <v>22858</v>
      </c>
      <c r="K13" s="162"/>
      <c r="L13" s="125"/>
      <c r="M13" s="125"/>
      <c r="N13" s="163"/>
      <c r="O13" s="1"/>
      <c r="P13" s="245" t="s">
        <v>113</v>
      </c>
      <c r="Q13" s="138">
        <v>766760</v>
      </c>
    </row>
    <row r="14" spans="2:15" ht="13.5" customHeight="1">
      <c r="B14" s="26"/>
      <c r="H14" s="5">
        <v>38</v>
      </c>
      <c r="I14" s="336" t="s">
        <v>52</v>
      </c>
      <c r="J14" s="17">
        <v>20885</v>
      </c>
      <c r="K14" s="162"/>
      <c r="L14" s="33"/>
      <c r="N14" t="s">
        <v>89</v>
      </c>
      <c r="O14"/>
    </row>
    <row r="15" spans="8:17" ht="13.5" customHeight="1">
      <c r="H15" s="5">
        <v>2</v>
      </c>
      <c r="I15" s="336" t="s">
        <v>6</v>
      </c>
      <c r="J15" s="17">
        <v>18267</v>
      </c>
      <c r="K15" s="162"/>
      <c r="L15" s="33"/>
      <c r="M15" s="1" t="s">
        <v>215</v>
      </c>
      <c r="N15" s="19"/>
      <c r="O15"/>
      <c r="P15" t="s">
        <v>216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14</v>
      </c>
      <c r="I16" s="336" t="s">
        <v>32</v>
      </c>
      <c r="J16" s="17">
        <v>11949</v>
      </c>
      <c r="K16" s="162"/>
      <c r="L16" s="5">
        <f>SUM(L3)</f>
        <v>26</v>
      </c>
      <c r="M16" s="17">
        <f>SUM(N3)</f>
        <v>172915</v>
      </c>
      <c r="N16" s="336" t="s">
        <v>43</v>
      </c>
      <c r="O16" s="5">
        <f>SUM(O3)</f>
        <v>26</v>
      </c>
      <c r="P16" s="17">
        <f>SUM(M16)</f>
        <v>172915</v>
      </c>
      <c r="Q16" s="137">
        <v>151919</v>
      </c>
      <c r="R16" s="126"/>
    </row>
    <row r="17" spans="2:19" ht="13.5" customHeight="1">
      <c r="B17" s="1"/>
      <c r="C17" s="19"/>
      <c r="D17" s="1"/>
      <c r="E17" s="24"/>
      <c r="F17" s="1"/>
      <c r="H17" s="5">
        <v>1</v>
      </c>
      <c r="I17" s="336" t="s">
        <v>4</v>
      </c>
      <c r="J17" s="17">
        <v>5902</v>
      </c>
      <c r="K17" s="162"/>
      <c r="L17" s="5">
        <f aca="true" t="shared" si="3" ref="L17:L25">SUM(L4)</f>
        <v>33</v>
      </c>
      <c r="M17" s="17">
        <f aca="true" t="shared" si="4" ref="M17:M25">SUM(N4)</f>
        <v>138452</v>
      </c>
      <c r="N17" s="336" t="s">
        <v>0</v>
      </c>
      <c r="O17" s="5">
        <f aca="true" t="shared" si="5" ref="O17:O25">SUM(O4)</f>
        <v>33</v>
      </c>
      <c r="P17" s="17">
        <f aca="true" t="shared" si="6" ref="P17:P25">SUM(M17)</f>
        <v>138452</v>
      </c>
      <c r="Q17" s="137">
        <v>133989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37</v>
      </c>
      <c r="I18" s="336" t="s">
        <v>51</v>
      </c>
      <c r="J18" s="17">
        <v>5840</v>
      </c>
      <c r="K18" s="162"/>
      <c r="L18" s="5">
        <f t="shared" si="3"/>
        <v>16</v>
      </c>
      <c r="M18" s="17">
        <f t="shared" si="4"/>
        <v>82094</v>
      </c>
      <c r="N18" s="336" t="s">
        <v>3</v>
      </c>
      <c r="O18" s="5">
        <f t="shared" si="5"/>
        <v>16</v>
      </c>
      <c r="P18" s="17">
        <f t="shared" si="6"/>
        <v>82094</v>
      </c>
      <c r="Q18" s="137">
        <v>76383</v>
      </c>
      <c r="R18" s="126"/>
      <c r="S18" s="184"/>
    </row>
    <row r="19" spans="2:19" ht="13.5" customHeight="1">
      <c r="B19" s="1"/>
      <c r="C19" s="19"/>
      <c r="D19" s="1"/>
      <c r="E19" s="24"/>
      <c r="F19" s="1"/>
      <c r="H19" s="5">
        <v>12</v>
      </c>
      <c r="I19" s="336" t="s">
        <v>31</v>
      </c>
      <c r="J19" s="17">
        <v>5107</v>
      </c>
      <c r="L19" s="5">
        <f t="shared" si="3"/>
        <v>40</v>
      </c>
      <c r="M19" s="17">
        <f t="shared" si="4"/>
        <v>43073</v>
      </c>
      <c r="N19" s="337" t="s">
        <v>183</v>
      </c>
      <c r="O19" s="5">
        <f t="shared" si="5"/>
        <v>40</v>
      </c>
      <c r="P19" s="17">
        <f t="shared" si="6"/>
        <v>43073</v>
      </c>
      <c r="Q19" s="137">
        <v>46675</v>
      </c>
      <c r="R19" s="126"/>
      <c r="S19" s="212"/>
    </row>
    <row r="20" spans="2:19" ht="13.5" customHeight="1">
      <c r="B20" s="25"/>
      <c r="C20" s="19"/>
      <c r="D20" s="1"/>
      <c r="E20" s="24"/>
      <c r="F20" s="1"/>
      <c r="G20" s="1"/>
      <c r="H20" s="5">
        <v>15</v>
      </c>
      <c r="I20" s="336" t="s">
        <v>33</v>
      </c>
      <c r="J20" s="17">
        <v>4736</v>
      </c>
      <c r="L20" s="5">
        <f t="shared" si="3"/>
        <v>34</v>
      </c>
      <c r="M20" s="17">
        <f t="shared" si="4"/>
        <v>42981</v>
      </c>
      <c r="N20" s="336" t="s">
        <v>1</v>
      </c>
      <c r="O20" s="5">
        <f t="shared" si="5"/>
        <v>34</v>
      </c>
      <c r="P20" s="17">
        <f t="shared" si="6"/>
        <v>42981</v>
      </c>
      <c r="Q20" s="137">
        <v>42459</v>
      </c>
      <c r="R20" s="126"/>
      <c r="S20" s="212"/>
    </row>
    <row r="21" spans="2:19" ht="13.5" customHeight="1">
      <c r="B21" s="25"/>
      <c r="C21" s="19"/>
      <c r="D21" s="1"/>
      <c r="E21" s="24"/>
      <c r="F21" s="1"/>
      <c r="H21" s="5">
        <v>9</v>
      </c>
      <c r="I21" s="336" t="s">
        <v>28</v>
      </c>
      <c r="J21" s="17">
        <v>4650</v>
      </c>
      <c r="L21" s="5">
        <f t="shared" si="3"/>
        <v>13</v>
      </c>
      <c r="M21" s="17">
        <f t="shared" si="4"/>
        <v>35917</v>
      </c>
      <c r="N21" s="336" t="s">
        <v>7</v>
      </c>
      <c r="O21" s="5">
        <f t="shared" si="5"/>
        <v>13</v>
      </c>
      <c r="P21" s="17">
        <f t="shared" si="6"/>
        <v>35917</v>
      </c>
      <c r="Q21" s="137">
        <v>40734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30</v>
      </c>
      <c r="I22" s="336" t="s">
        <v>47</v>
      </c>
      <c r="J22" s="17">
        <v>3916</v>
      </c>
      <c r="K22" s="19"/>
      <c r="L22" s="5">
        <f t="shared" si="3"/>
        <v>36</v>
      </c>
      <c r="M22" s="17">
        <f t="shared" si="4"/>
        <v>30673</v>
      </c>
      <c r="N22" s="336" t="s">
        <v>5</v>
      </c>
      <c r="O22" s="5">
        <f t="shared" si="5"/>
        <v>36</v>
      </c>
      <c r="P22" s="17">
        <f t="shared" si="6"/>
        <v>30673</v>
      </c>
      <c r="Q22" s="137">
        <v>28893</v>
      </c>
      <c r="R22" s="126"/>
    </row>
    <row r="23" spans="2:19" ht="13.5" customHeight="1">
      <c r="B23" s="25"/>
      <c r="C23" s="19"/>
      <c r="D23" s="1"/>
      <c r="E23" s="24"/>
      <c r="F23" s="1"/>
      <c r="H23" s="5">
        <v>22</v>
      </c>
      <c r="I23" s="336" t="s">
        <v>39</v>
      </c>
      <c r="J23" s="17">
        <v>3283</v>
      </c>
      <c r="K23" s="19"/>
      <c r="L23" s="5">
        <f t="shared" si="3"/>
        <v>31</v>
      </c>
      <c r="M23" s="17">
        <f t="shared" si="4"/>
        <v>28491</v>
      </c>
      <c r="N23" s="336" t="s">
        <v>115</v>
      </c>
      <c r="O23" s="5">
        <f t="shared" si="5"/>
        <v>31</v>
      </c>
      <c r="P23" s="17">
        <f t="shared" si="6"/>
        <v>28491</v>
      </c>
      <c r="Q23" s="137">
        <v>31105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20</v>
      </c>
      <c r="I24" s="336" t="s">
        <v>37</v>
      </c>
      <c r="J24" s="17">
        <v>3098</v>
      </c>
      <c r="K24" s="19"/>
      <c r="L24" s="5">
        <f t="shared" si="3"/>
        <v>24</v>
      </c>
      <c r="M24" s="17">
        <f t="shared" si="4"/>
        <v>25248</v>
      </c>
      <c r="N24" s="336" t="s">
        <v>41</v>
      </c>
      <c r="O24" s="5">
        <f t="shared" si="5"/>
        <v>24</v>
      </c>
      <c r="P24" s="17">
        <f t="shared" si="6"/>
        <v>25248</v>
      </c>
      <c r="Q24" s="137">
        <v>30008</v>
      </c>
      <c r="R24" s="126"/>
      <c r="S24" s="184"/>
    </row>
    <row r="25" spans="2:20" ht="13.5" customHeight="1" thickBot="1">
      <c r="B25" s="1"/>
      <c r="C25" s="19"/>
      <c r="D25" s="1"/>
      <c r="E25" s="24"/>
      <c r="F25" s="1"/>
      <c r="H25" s="5">
        <v>35</v>
      </c>
      <c r="I25" s="336" t="s">
        <v>50</v>
      </c>
      <c r="J25" s="17">
        <v>2735</v>
      </c>
      <c r="K25" s="19"/>
      <c r="L25" s="18">
        <f t="shared" si="3"/>
        <v>17</v>
      </c>
      <c r="M25" s="186">
        <f t="shared" si="4"/>
        <v>23461</v>
      </c>
      <c r="N25" s="341" t="s">
        <v>34</v>
      </c>
      <c r="O25" s="18">
        <f t="shared" si="5"/>
        <v>17</v>
      </c>
      <c r="P25" s="186">
        <f t="shared" si="6"/>
        <v>23461</v>
      </c>
      <c r="Q25" s="137">
        <v>22766</v>
      </c>
      <c r="R25" s="216" t="s">
        <v>109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29</v>
      </c>
      <c r="I26" s="336" t="s">
        <v>46</v>
      </c>
      <c r="J26" s="17">
        <v>2636</v>
      </c>
      <c r="K26" s="19"/>
      <c r="L26" s="187"/>
      <c r="M26" s="338">
        <f>SUM(J43-(M16+M17+M18+M19+M20+M21+M22+M23+M24+M25))</f>
        <v>127533</v>
      </c>
      <c r="N26" s="339" t="s">
        <v>59</v>
      </c>
      <c r="O26" s="188"/>
      <c r="P26" s="338">
        <f>SUM(M26)</f>
        <v>127533</v>
      </c>
      <c r="Q26" s="338">
        <f>SUM(R26-(Q16+Q17+Q18+Q19+Q20+Q21+Q22+Q23+Q24+Q25))</f>
        <v>140076</v>
      </c>
      <c r="R26" s="392">
        <v>745007</v>
      </c>
      <c r="T26" s="35"/>
    </row>
    <row r="27" spans="8:16" ht="13.5" customHeight="1">
      <c r="H27" s="5">
        <v>3</v>
      </c>
      <c r="I27" s="336" t="s">
        <v>22</v>
      </c>
      <c r="J27" s="17">
        <v>2472</v>
      </c>
      <c r="K27" s="19"/>
      <c r="M27" s="67" t="s">
        <v>217</v>
      </c>
      <c r="N27" s="67"/>
      <c r="O27" s="172"/>
      <c r="P27" s="173" t="s">
        <v>218</v>
      </c>
    </row>
    <row r="28" spans="8:16" ht="13.5" customHeight="1">
      <c r="H28" s="5">
        <v>19</v>
      </c>
      <c r="I28" s="336" t="s">
        <v>36</v>
      </c>
      <c r="J28" s="17">
        <v>1517</v>
      </c>
      <c r="K28" s="19"/>
      <c r="M28" s="138">
        <f>SUM(Q3)</f>
        <v>163831</v>
      </c>
      <c r="N28" s="336" t="s">
        <v>43</v>
      </c>
      <c r="O28" s="5">
        <f>SUM(L3)</f>
        <v>26</v>
      </c>
      <c r="P28" s="138">
        <f>SUM(Q3)</f>
        <v>163831</v>
      </c>
    </row>
    <row r="29" spans="8:16" ht="13.5" customHeight="1">
      <c r="H29" s="5">
        <v>23</v>
      </c>
      <c r="I29" s="336" t="s">
        <v>40</v>
      </c>
      <c r="J29" s="17">
        <v>1390</v>
      </c>
      <c r="K29" s="19"/>
      <c r="M29" s="138">
        <f aca="true" t="shared" si="7" ref="M29:M37">SUM(Q4)</f>
        <v>117005</v>
      </c>
      <c r="N29" s="336" t="s">
        <v>0</v>
      </c>
      <c r="O29" s="5">
        <f aca="true" t="shared" si="8" ref="O29:O37">SUM(L4)</f>
        <v>33</v>
      </c>
      <c r="P29" s="138">
        <f aca="true" t="shared" si="9" ref="P29:P37">SUM(Q4)</f>
        <v>117005</v>
      </c>
    </row>
    <row r="30" spans="8:16" ht="13.5" customHeight="1">
      <c r="H30" s="5">
        <v>21</v>
      </c>
      <c r="I30" s="336" t="s">
        <v>38</v>
      </c>
      <c r="J30" s="17">
        <v>1361</v>
      </c>
      <c r="K30" s="19"/>
      <c r="M30" s="138">
        <f t="shared" si="7"/>
        <v>82526</v>
      </c>
      <c r="N30" s="336" t="s">
        <v>3</v>
      </c>
      <c r="O30" s="5">
        <f t="shared" si="8"/>
        <v>16</v>
      </c>
      <c r="P30" s="138">
        <f t="shared" si="9"/>
        <v>82526</v>
      </c>
    </row>
    <row r="31" spans="8:16" ht="13.5" customHeight="1">
      <c r="H31" s="5">
        <v>18</v>
      </c>
      <c r="I31" s="336" t="s">
        <v>35</v>
      </c>
      <c r="J31" s="17">
        <v>941</v>
      </c>
      <c r="K31" s="19"/>
      <c r="M31" s="138">
        <f t="shared" si="7"/>
        <v>52111</v>
      </c>
      <c r="N31" s="337" t="s">
        <v>183</v>
      </c>
      <c r="O31" s="5">
        <f t="shared" si="8"/>
        <v>40</v>
      </c>
      <c r="P31" s="138">
        <f t="shared" si="9"/>
        <v>52111</v>
      </c>
    </row>
    <row r="32" spans="8:19" ht="13.5" customHeight="1">
      <c r="H32" s="5">
        <v>6</v>
      </c>
      <c r="I32" s="336" t="s">
        <v>25</v>
      </c>
      <c r="J32" s="17">
        <v>818</v>
      </c>
      <c r="K32" s="19"/>
      <c r="M32" s="138">
        <f t="shared" si="7"/>
        <v>47886</v>
      </c>
      <c r="N32" s="336" t="s">
        <v>1</v>
      </c>
      <c r="O32" s="5">
        <f t="shared" si="8"/>
        <v>34</v>
      </c>
      <c r="P32" s="138">
        <f t="shared" si="9"/>
        <v>47886</v>
      </c>
      <c r="S32" s="14"/>
    </row>
    <row r="33" spans="8:20" ht="13.5" customHeight="1">
      <c r="H33" s="5">
        <v>28</v>
      </c>
      <c r="I33" s="336" t="s">
        <v>45</v>
      </c>
      <c r="J33" s="17">
        <v>711</v>
      </c>
      <c r="K33" s="19"/>
      <c r="M33" s="138">
        <f t="shared" si="7"/>
        <v>23313</v>
      </c>
      <c r="N33" s="336" t="s">
        <v>7</v>
      </c>
      <c r="O33" s="5">
        <f t="shared" si="8"/>
        <v>13</v>
      </c>
      <c r="P33" s="138">
        <f t="shared" si="9"/>
        <v>23313</v>
      </c>
      <c r="S33" s="35"/>
      <c r="T33" s="35"/>
    </row>
    <row r="34" spans="8:20" ht="13.5" customHeight="1">
      <c r="H34" s="5">
        <v>39</v>
      </c>
      <c r="I34" s="336" t="s">
        <v>53</v>
      </c>
      <c r="J34" s="17">
        <v>685</v>
      </c>
      <c r="K34" s="19"/>
      <c r="M34" s="138">
        <f t="shared" si="7"/>
        <v>30255</v>
      </c>
      <c r="N34" s="336" t="s">
        <v>5</v>
      </c>
      <c r="O34" s="5">
        <f t="shared" si="8"/>
        <v>36</v>
      </c>
      <c r="P34" s="138">
        <f t="shared" si="9"/>
        <v>30255</v>
      </c>
      <c r="S34" s="35"/>
      <c r="T34" s="35"/>
    </row>
    <row r="35" spans="8:19" ht="13.5" customHeight="1">
      <c r="H35" s="5">
        <v>32</v>
      </c>
      <c r="I35" s="336" t="s">
        <v>49</v>
      </c>
      <c r="J35" s="17">
        <v>434</v>
      </c>
      <c r="K35" s="19"/>
      <c r="M35" s="138">
        <f t="shared" si="7"/>
        <v>34642</v>
      </c>
      <c r="N35" s="336" t="s">
        <v>115</v>
      </c>
      <c r="O35" s="5">
        <f t="shared" si="8"/>
        <v>31</v>
      </c>
      <c r="P35" s="138">
        <f t="shared" si="9"/>
        <v>34642</v>
      </c>
      <c r="S35" s="35"/>
    </row>
    <row r="36" spans="8:19" ht="13.5" customHeight="1">
      <c r="H36" s="5">
        <v>4</v>
      </c>
      <c r="I36" s="336" t="s">
        <v>23</v>
      </c>
      <c r="J36" s="17">
        <v>373</v>
      </c>
      <c r="K36" s="19"/>
      <c r="M36" s="138">
        <f t="shared" si="7"/>
        <v>27146</v>
      </c>
      <c r="N36" s="336" t="s">
        <v>41</v>
      </c>
      <c r="O36" s="5">
        <f t="shared" si="8"/>
        <v>24</v>
      </c>
      <c r="P36" s="138">
        <f t="shared" si="9"/>
        <v>27146</v>
      </c>
      <c r="S36" s="35"/>
    </row>
    <row r="37" spans="8:19" ht="13.5" customHeight="1" thickBot="1">
      <c r="H37" s="5">
        <v>11</v>
      </c>
      <c r="I37" s="336" t="s">
        <v>30</v>
      </c>
      <c r="J37" s="17">
        <v>362</v>
      </c>
      <c r="K37" s="19"/>
      <c r="M37" s="185">
        <f t="shared" si="7"/>
        <v>19531</v>
      </c>
      <c r="N37" s="341" t="s">
        <v>34</v>
      </c>
      <c r="O37" s="18">
        <f t="shared" si="8"/>
        <v>17</v>
      </c>
      <c r="P37" s="185">
        <f t="shared" si="9"/>
        <v>19531</v>
      </c>
      <c r="S37" s="35"/>
    </row>
    <row r="38" spans="7:21" ht="13.5" customHeight="1" thickTop="1">
      <c r="G38" s="23"/>
      <c r="H38" s="5">
        <v>27</v>
      </c>
      <c r="I38" s="336" t="s">
        <v>44</v>
      </c>
      <c r="J38" s="17">
        <v>347</v>
      </c>
      <c r="K38" s="19"/>
      <c r="M38" s="189">
        <f>SUM(Q13-(Q3+Q4+Q5+Q6+Q7+Q8+Q9+Q10+Q11+Q12))</f>
        <v>168514</v>
      </c>
      <c r="N38" s="187" t="s">
        <v>59</v>
      </c>
      <c r="O38" s="190"/>
      <c r="P38" s="191">
        <f>SUM(M38)</f>
        <v>168514</v>
      </c>
      <c r="U38" s="35"/>
    </row>
    <row r="39" spans="8:16" ht="13.5" customHeight="1">
      <c r="H39" s="5">
        <v>10</v>
      </c>
      <c r="I39" s="336" t="s">
        <v>29</v>
      </c>
      <c r="J39" s="17">
        <v>222</v>
      </c>
      <c r="K39" s="19"/>
      <c r="P39" s="35"/>
    </row>
    <row r="40" spans="8:11" ht="13.5" customHeight="1">
      <c r="H40" s="5">
        <v>7</v>
      </c>
      <c r="I40" s="336" t="s">
        <v>26</v>
      </c>
      <c r="J40" s="17">
        <v>34</v>
      </c>
      <c r="K40" s="19"/>
    </row>
    <row r="41" spans="8:11" ht="13.5" customHeight="1">
      <c r="H41" s="5">
        <v>5</v>
      </c>
      <c r="I41" s="336" t="s">
        <v>24</v>
      </c>
      <c r="J41" s="139">
        <v>4</v>
      </c>
      <c r="K41" s="19"/>
    </row>
    <row r="42" spans="8:11" ht="13.5" customHeight="1">
      <c r="H42" s="5">
        <v>8</v>
      </c>
      <c r="I42" s="336" t="s">
        <v>27</v>
      </c>
      <c r="J42" s="235">
        <v>0</v>
      </c>
      <c r="K42" s="19"/>
    </row>
    <row r="43" spans="8:10" ht="13.5" customHeight="1">
      <c r="H43" s="1"/>
      <c r="I43" s="40" t="s">
        <v>196</v>
      </c>
      <c r="J43" s="157">
        <f>SUM(J3:J42)</f>
        <v>750838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212</v>
      </c>
      <c r="D52" s="85" t="s">
        <v>160</v>
      </c>
      <c r="E52" s="31" t="s">
        <v>57</v>
      </c>
      <c r="F52" s="30" t="s">
        <v>56</v>
      </c>
      <c r="G52" s="30" t="s">
        <v>54</v>
      </c>
      <c r="I52" s="343"/>
    </row>
    <row r="53" spans="1:9" ht="13.5" customHeight="1">
      <c r="A53" s="13">
        <v>1</v>
      </c>
      <c r="B53" s="336" t="s">
        <v>43</v>
      </c>
      <c r="C53" s="17">
        <f aca="true" t="shared" si="10" ref="C53:C62">SUM(J3)</f>
        <v>172915</v>
      </c>
      <c r="D53" s="139">
        <f aca="true" t="shared" si="11" ref="D53:D62">SUM(Q3)</f>
        <v>163831</v>
      </c>
      <c r="E53" s="135">
        <f aca="true" t="shared" si="12" ref="E53:E62">SUM(P16/Q16*100)</f>
        <v>113.82052277858597</v>
      </c>
      <c r="F53" s="27">
        <f aca="true" t="shared" si="13" ref="F53:F63">SUM(C53/D53*100)</f>
        <v>105.5447381753148</v>
      </c>
      <c r="G53" s="28"/>
      <c r="I53" s="343"/>
    </row>
    <row r="54" spans="1:9" ht="13.5" customHeight="1">
      <c r="A54" s="13">
        <v>2</v>
      </c>
      <c r="B54" s="336" t="s">
        <v>0</v>
      </c>
      <c r="C54" s="17">
        <f t="shared" si="10"/>
        <v>138452</v>
      </c>
      <c r="D54" s="139">
        <f t="shared" si="11"/>
        <v>117005</v>
      </c>
      <c r="E54" s="135">
        <f t="shared" si="12"/>
        <v>103.33087044458873</v>
      </c>
      <c r="F54" s="27">
        <f t="shared" si="13"/>
        <v>118.32998589803853</v>
      </c>
      <c r="G54" s="28"/>
      <c r="I54" s="343"/>
    </row>
    <row r="55" spans="1:9" ht="13.5" customHeight="1">
      <c r="A55" s="13">
        <v>3</v>
      </c>
      <c r="B55" s="336" t="s">
        <v>3</v>
      </c>
      <c r="C55" s="17">
        <f t="shared" si="10"/>
        <v>82094</v>
      </c>
      <c r="D55" s="139">
        <f t="shared" si="11"/>
        <v>82526</v>
      </c>
      <c r="E55" s="135">
        <f t="shared" si="12"/>
        <v>107.47679457470902</v>
      </c>
      <c r="F55" s="27">
        <f t="shared" si="13"/>
        <v>99.4765286091656</v>
      </c>
      <c r="G55" s="28"/>
      <c r="I55" s="343"/>
    </row>
    <row r="56" spans="1:9" ht="13.5" customHeight="1">
      <c r="A56" s="13">
        <v>4</v>
      </c>
      <c r="B56" s="337" t="s">
        <v>183</v>
      </c>
      <c r="C56" s="17">
        <f t="shared" si="10"/>
        <v>43073</v>
      </c>
      <c r="D56" s="139">
        <f t="shared" si="11"/>
        <v>52111</v>
      </c>
      <c r="E56" s="135">
        <f t="shared" si="12"/>
        <v>92.28280664167113</v>
      </c>
      <c r="F56" s="27">
        <f t="shared" si="13"/>
        <v>82.65625299840724</v>
      </c>
      <c r="G56" s="28"/>
      <c r="I56" s="343"/>
    </row>
    <row r="57" spans="1:16" ht="13.5" customHeight="1">
      <c r="A57" s="13">
        <v>5</v>
      </c>
      <c r="B57" s="336" t="s">
        <v>1</v>
      </c>
      <c r="C57" s="17">
        <f t="shared" si="10"/>
        <v>42981</v>
      </c>
      <c r="D57" s="139">
        <f t="shared" si="11"/>
        <v>47886</v>
      </c>
      <c r="E57" s="135">
        <f t="shared" si="12"/>
        <v>101.22942132410088</v>
      </c>
      <c r="F57" s="27">
        <f t="shared" si="13"/>
        <v>89.75692269139206</v>
      </c>
      <c r="G57" s="28"/>
      <c r="I57" s="343"/>
      <c r="P57" s="35"/>
    </row>
    <row r="58" spans="1:7" ht="13.5" customHeight="1">
      <c r="A58" s="13">
        <v>6</v>
      </c>
      <c r="B58" s="336" t="s">
        <v>7</v>
      </c>
      <c r="C58" s="17">
        <f t="shared" si="10"/>
        <v>35917</v>
      </c>
      <c r="D58" s="139">
        <f t="shared" si="11"/>
        <v>23313</v>
      </c>
      <c r="E58" s="135">
        <f t="shared" si="12"/>
        <v>88.17449796239015</v>
      </c>
      <c r="F58" s="27">
        <f t="shared" si="13"/>
        <v>154.0642559945095</v>
      </c>
      <c r="G58" s="28"/>
    </row>
    <row r="59" spans="1:7" ht="13.5" customHeight="1">
      <c r="A59" s="13">
        <v>7</v>
      </c>
      <c r="B59" s="336" t="s">
        <v>5</v>
      </c>
      <c r="C59" s="17">
        <f t="shared" si="10"/>
        <v>30673</v>
      </c>
      <c r="D59" s="139">
        <f t="shared" si="11"/>
        <v>30255</v>
      </c>
      <c r="E59" s="135">
        <f t="shared" si="12"/>
        <v>106.16066175198145</v>
      </c>
      <c r="F59" s="27">
        <f t="shared" si="13"/>
        <v>101.38158981986449</v>
      </c>
      <c r="G59" s="28"/>
    </row>
    <row r="60" spans="1:7" ht="13.5" customHeight="1">
      <c r="A60" s="13">
        <v>8</v>
      </c>
      <c r="B60" s="336" t="s">
        <v>115</v>
      </c>
      <c r="C60" s="17">
        <f t="shared" si="10"/>
        <v>28491</v>
      </c>
      <c r="D60" s="139">
        <f t="shared" si="11"/>
        <v>34642</v>
      </c>
      <c r="E60" s="135">
        <f t="shared" si="12"/>
        <v>91.59620639768526</v>
      </c>
      <c r="F60" s="27">
        <f t="shared" si="13"/>
        <v>82.24409676115698</v>
      </c>
      <c r="G60" s="28"/>
    </row>
    <row r="61" spans="1:7" ht="13.5" customHeight="1">
      <c r="A61" s="13">
        <v>9</v>
      </c>
      <c r="B61" s="336" t="s">
        <v>41</v>
      </c>
      <c r="C61" s="17">
        <f t="shared" si="10"/>
        <v>25248</v>
      </c>
      <c r="D61" s="139">
        <f t="shared" si="11"/>
        <v>27146</v>
      </c>
      <c r="E61" s="135">
        <f t="shared" si="12"/>
        <v>84.13756331644895</v>
      </c>
      <c r="F61" s="27">
        <f t="shared" si="13"/>
        <v>93.00817800044206</v>
      </c>
      <c r="G61" s="28"/>
    </row>
    <row r="62" spans="1:7" ht="13.5" customHeight="1" thickBot="1">
      <c r="A62" s="217">
        <v>10</v>
      </c>
      <c r="B62" s="341" t="s">
        <v>34</v>
      </c>
      <c r="C62" s="186">
        <f t="shared" si="10"/>
        <v>23461</v>
      </c>
      <c r="D62" s="218">
        <f t="shared" si="11"/>
        <v>19531</v>
      </c>
      <c r="E62" s="219">
        <f t="shared" si="12"/>
        <v>103.05279803215322</v>
      </c>
      <c r="F62" s="220">
        <f t="shared" si="13"/>
        <v>120.12185755977676</v>
      </c>
      <c r="G62" s="221"/>
    </row>
    <row r="63" spans="1:7" ht="13.5" customHeight="1" thickTop="1">
      <c r="A63" s="187"/>
      <c r="B63" s="222" t="s">
        <v>110</v>
      </c>
      <c r="C63" s="223">
        <f>SUM(J43)</f>
        <v>750838</v>
      </c>
      <c r="D63" s="223">
        <f>SUM(Q13)</f>
        <v>766760</v>
      </c>
      <c r="E63" s="224">
        <f>SUM(C63/R26*100)</f>
        <v>100.78267720974435</v>
      </c>
      <c r="F63" s="225">
        <f t="shared" si="13"/>
        <v>97.92347018623819</v>
      </c>
      <c r="G63" s="187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10" t="s">
        <v>220</v>
      </c>
      <c r="I2" s="131"/>
      <c r="J2" s="412" t="s">
        <v>235</v>
      </c>
      <c r="K2" s="5"/>
      <c r="L2" s="243" t="s">
        <v>221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93" t="s">
        <v>232</v>
      </c>
      <c r="I3" s="131"/>
      <c r="J3" s="249" t="s">
        <v>233</v>
      </c>
      <c r="K3" s="5"/>
      <c r="L3" s="409" t="s">
        <v>232</v>
      </c>
      <c r="M3" s="1"/>
      <c r="N3" s="142"/>
      <c r="O3" s="142"/>
      <c r="S3" s="33"/>
      <c r="T3" s="33"/>
      <c r="U3" s="33"/>
    </row>
    <row r="4" spans="8:21" ht="13.5">
      <c r="H4" s="60">
        <v>23062</v>
      </c>
      <c r="I4" s="131">
        <v>26</v>
      </c>
      <c r="J4" s="336" t="s">
        <v>43</v>
      </c>
      <c r="K4" s="193">
        <f>SUM(I4)</f>
        <v>26</v>
      </c>
      <c r="L4" s="350">
        <v>23369</v>
      </c>
      <c r="M4" s="63"/>
      <c r="N4" s="143"/>
      <c r="O4" s="143"/>
      <c r="S4" s="33"/>
      <c r="T4" s="33"/>
      <c r="U4" s="33"/>
    </row>
    <row r="5" spans="8:21" ht="13.5">
      <c r="H5" s="140">
        <v>14835</v>
      </c>
      <c r="I5" s="131">
        <v>33</v>
      </c>
      <c r="J5" s="336" t="s">
        <v>0</v>
      </c>
      <c r="K5" s="193">
        <f aca="true" t="shared" si="0" ref="K5:K13">SUM(I5)</f>
        <v>33</v>
      </c>
      <c r="L5" s="351">
        <v>12379</v>
      </c>
      <c r="M5" s="63"/>
      <c r="N5" s="143"/>
      <c r="O5" s="143"/>
      <c r="S5" s="33"/>
      <c r="T5" s="33"/>
      <c r="U5" s="33"/>
    </row>
    <row r="6" spans="8:21" ht="13.5">
      <c r="H6" s="242">
        <v>11025</v>
      </c>
      <c r="I6" s="131">
        <v>16</v>
      </c>
      <c r="J6" s="336" t="s">
        <v>3</v>
      </c>
      <c r="K6" s="193">
        <f t="shared" si="0"/>
        <v>16</v>
      </c>
      <c r="L6" s="351">
        <v>20703</v>
      </c>
      <c r="M6" s="63"/>
      <c r="N6" s="411"/>
      <c r="O6" s="143"/>
      <c r="S6" s="33"/>
      <c r="T6" s="33"/>
      <c r="U6" s="33"/>
    </row>
    <row r="7" spans="8:21" ht="13.5">
      <c r="H7" s="61">
        <v>5549</v>
      </c>
      <c r="I7" s="131">
        <v>14</v>
      </c>
      <c r="J7" s="336" t="s">
        <v>32</v>
      </c>
      <c r="K7" s="193">
        <f t="shared" si="0"/>
        <v>14</v>
      </c>
      <c r="L7" s="351">
        <v>6278</v>
      </c>
      <c r="M7" s="63"/>
      <c r="N7" s="143"/>
      <c r="O7" s="143"/>
      <c r="S7" s="33"/>
      <c r="T7" s="33"/>
      <c r="U7" s="33"/>
    </row>
    <row r="8" spans="8:21" ht="13.5">
      <c r="H8" s="140">
        <v>5219</v>
      </c>
      <c r="I8" s="131">
        <v>38</v>
      </c>
      <c r="J8" s="336" t="s">
        <v>52</v>
      </c>
      <c r="K8" s="193">
        <f t="shared" si="0"/>
        <v>38</v>
      </c>
      <c r="L8" s="351">
        <v>5370</v>
      </c>
      <c r="M8" s="63"/>
      <c r="N8" s="143"/>
      <c r="O8" s="143"/>
      <c r="S8" s="33"/>
      <c r="T8" s="33"/>
      <c r="U8" s="33"/>
    </row>
    <row r="9" spans="8:21" ht="13.5">
      <c r="H9" s="140">
        <v>4293</v>
      </c>
      <c r="I9" s="131">
        <v>25</v>
      </c>
      <c r="J9" s="336" t="s">
        <v>42</v>
      </c>
      <c r="K9" s="193">
        <f t="shared" si="0"/>
        <v>25</v>
      </c>
      <c r="L9" s="351">
        <v>1487</v>
      </c>
      <c r="M9" s="63"/>
      <c r="N9" s="143"/>
      <c r="O9" s="143"/>
      <c r="S9" s="33"/>
      <c r="T9" s="33"/>
      <c r="U9" s="33"/>
    </row>
    <row r="10" spans="8:21" ht="13.5">
      <c r="H10" s="242">
        <v>3945</v>
      </c>
      <c r="I10" s="236">
        <v>24</v>
      </c>
      <c r="J10" s="340" t="s">
        <v>41</v>
      </c>
      <c r="K10" s="193">
        <f t="shared" si="0"/>
        <v>24</v>
      </c>
      <c r="L10" s="351">
        <v>3332</v>
      </c>
      <c r="S10" s="33"/>
      <c r="T10" s="33"/>
      <c r="U10" s="33"/>
    </row>
    <row r="11" spans="8:21" ht="13.5">
      <c r="H11" s="141">
        <v>2212</v>
      </c>
      <c r="I11" s="432">
        <v>40</v>
      </c>
      <c r="J11" s="337" t="s">
        <v>2</v>
      </c>
      <c r="K11" s="193">
        <f t="shared" si="0"/>
        <v>40</v>
      </c>
      <c r="L11" s="351">
        <v>1418</v>
      </c>
      <c r="M11" s="63"/>
      <c r="N11" s="143"/>
      <c r="O11" s="143"/>
      <c r="S11" s="33"/>
      <c r="T11" s="33"/>
      <c r="U11" s="33"/>
    </row>
    <row r="12" spans="8:21" ht="13.5">
      <c r="H12" s="433">
        <v>1770</v>
      </c>
      <c r="I12" s="236">
        <v>17</v>
      </c>
      <c r="J12" s="340" t="s">
        <v>34</v>
      </c>
      <c r="K12" s="193">
        <f t="shared" si="0"/>
        <v>17</v>
      </c>
      <c r="L12" s="351">
        <v>2008</v>
      </c>
      <c r="M12" s="63"/>
      <c r="N12" s="143"/>
      <c r="O12" s="143"/>
      <c r="S12" s="33"/>
      <c r="T12" s="33"/>
      <c r="U12" s="33"/>
    </row>
    <row r="13" spans="8:21" ht="14.25" thickBot="1">
      <c r="H13" s="214">
        <v>1700</v>
      </c>
      <c r="I13" s="230">
        <v>36</v>
      </c>
      <c r="J13" s="341" t="s">
        <v>5</v>
      </c>
      <c r="K13" s="193">
        <f t="shared" si="0"/>
        <v>36</v>
      </c>
      <c r="L13" s="351">
        <v>2821</v>
      </c>
      <c r="M13" s="63"/>
      <c r="N13" s="143"/>
      <c r="O13" s="143"/>
      <c r="S13" s="33"/>
      <c r="T13" s="33"/>
      <c r="U13" s="33"/>
    </row>
    <row r="14" spans="8:21" ht="14.25" thickTop="1">
      <c r="H14" s="140">
        <v>1087</v>
      </c>
      <c r="I14" s="200">
        <v>37</v>
      </c>
      <c r="J14" s="387" t="s">
        <v>51</v>
      </c>
      <c r="K14" s="167" t="s">
        <v>9</v>
      </c>
      <c r="L14" s="352">
        <v>84167</v>
      </c>
      <c r="S14" s="33"/>
      <c r="T14" s="33"/>
      <c r="U14" s="33"/>
    </row>
    <row r="15" spans="8:21" ht="13.5">
      <c r="H15" s="61">
        <v>678</v>
      </c>
      <c r="I15" s="131">
        <v>19</v>
      </c>
      <c r="J15" s="336" t="s">
        <v>36</v>
      </c>
      <c r="K15" s="70"/>
      <c r="L15" s="1" t="s">
        <v>90</v>
      </c>
      <c r="M15" s="344" t="s">
        <v>197</v>
      </c>
      <c r="N15" s="59" t="s">
        <v>114</v>
      </c>
      <c r="S15" s="33"/>
      <c r="T15" s="33"/>
      <c r="U15" s="33"/>
    </row>
    <row r="16" spans="8:21" ht="13.5">
      <c r="H16" s="140">
        <v>616</v>
      </c>
      <c r="I16" s="131">
        <v>18</v>
      </c>
      <c r="J16" s="336" t="s">
        <v>35</v>
      </c>
      <c r="K16" s="193">
        <f>SUM(I4)</f>
        <v>26</v>
      </c>
      <c r="L16" s="336" t="s">
        <v>43</v>
      </c>
      <c r="M16" s="369">
        <v>19662</v>
      </c>
      <c r="N16" s="141">
        <f>SUM(H4)</f>
        <v>23062</v>
      </c>
      <c r="O16" s="63"/>
      <c r="P16" s="23"/>
      <c r="S16" s="33"/>
      <c r="T16" s="33"/>
      <c r="U16" s="33"/>
    </row>
    <row r="17" spans="8:21" ht="13.5">
      <c r="H17" s="140">
        <v>577</v>
      </c>
      <c r="I17" s="131">
        <v>15</v>
      </c>
      <c r="J17" s="336" t="s">
        <v>33</v>
      </c>
      <c r="K17" s="193">
        <f aca="true" t="shared" si="1" ref="K17:K25">SUM(I5)</f>
        <v>33</v>
      </c>
      <c r="L17" s="336" t="s">
        <v>0</v>
      </c>
      <c r="M17" s="370">
        <v>11479</v>
      </c>
      <c r="N17" s="141">
        <f aca="true" t="shared" si="2" ref="N17:N25">SUM(H5)</f>
        <v>14835</v>
      </c>
      <c r="O17" s="63"/>
      <c r="P17" s="23"/>
      <c r="S17" s="33"/>
      <c r="T17" s="33"/>
      <c r="U17" s="33"/>
    </row>
    <row r="18" spans="8:21" ht="13.5">
      <c r="H18" s="201">
        <v>540</v>
      </c>
      <c r="I18" s="131">
        <v>34</v>
      </c>
      <c r="J18" s="336" t="s">
        <v>1</v>
      </c>
      <c r="K18" s="193">
        <f t="shared" si="1"/>
        <v>16</v>
      </c>
      <c r="L18" s="336" t="s">
        <v>3</v>
      </c>
      <c r="M18" s="370">
        <v>10300</v>
      </c>
      <c r="N18" s="141">
        <f t="shared" si="2"/>
        <v>11025</v>
      </c>
      <c r="O18" s="63"/>
      <c r="P18" s="23"/>
      <c r="S18" s="33"/>
      <c r="T18" s="33"/>
      <c r="U18" s="33"/>
    </row>
    <row r="19" spans="8:21" ht="13.5">
      <c r="H19" s="60">
        <v>448</v>
      </c>
      <c r="I19" s="131">
        <v>6</v>
      </c>
      <c r="J19" s="336" t="s">
        <v>25</v>
      </c>
      <c r="K19" s="193">
        <f t="shared" si="1"/>
        <v>14</v>
      </c>
      <c r="L19" s="336" t="s">
        <v>32</v>
      </c>
      <c r="M19" s="370">
        <v>5931</v>
      </c>
      <c r="N19" s="141">
        <f t="shared" si="2"/>
        <v>5549</v>
      </c>
      <c r="O19" s="63"/>
      <c r="P19" s="23"/>
      <c r="S19" s="33"/>
      <c r="T19" s="33"/>
      <c r="U19" s="33"/>
    </row>
    <row r="20" spans="8:21" ht="14.25" thickBot="1">
      <c r="H20" s="385">
        <v>332</v>
      </c>
      <c r="I20" s="131">
        <v>23</v>
      </c>
      <c r="J20" s="336" t="s">
        <v>40</v>
      </c>
      <c r="K20" s="193">
        <f t="shared" si="1"/>
        <v>38</v>
      </c>
      <c r="L20" s="336" t="s">
        <v>52</v>
      </c>
      <c r="M20" s="370">
        <v>4768</v>
      </c>
      <c r="N20" s="141">
        <f t="shared" si="2"/>
        <v>5219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212</v>
      </c>
      <c r="D21" s="85" t="s">
        <v>160</v>
      </c>
      <c r="E21" s="85" t="s">
        <v>75</v>
      </c>
      <c r="F21" s="85" t="s">
        <v>74</v>
      </c>
      <c r="G21" s="85" t="s">
        <v>76</v>
      </c>
      <c r="H21" s="61">
        <v>194</v>
      </c>
      <c r="I21" s="131">
        <v>2</v>
      </c>
      <c r="J21" s="336" t="s">
        <v>6</v>
      </c>
      <c r="K21" s="193">
        <f t="shared" si="1"/>
        <v>25</v>
      </c>
      <c r="L21" s="336" t="s">
        <v>42</v>
      </c>
      <c r="M21" s="370">
        <v>905</v>
      </c>
      <c r="N21" s="141">
        <f t="shared" si="2"/>
        <v>4293</v>
      </c>
      <c r="O21" s="63"/>
      <c r="P21" s="23"/>
      <c r="S21" s="33"/>
      <c r="T21" s="33"/>
      <c r="U21" s="33"/>
    </row>
    <row r="22" spans="1:21" ht="13.5">
      <c r="A22" s="87">
        <v>1</v>
      </c>
      <c r="B22" s="336" t="s">
        <v>43</v>
      </c>
      <c r="C22" s="60">
        <f aca="true" t="shared" si="3" ref="C22:C31">SUM(H4)</f>
        <v>23062</v>
      </c>
      <c r="D22" s="141">
        <f>SUM(L4)</f>
        <v>23369</v>
      </c>
      <c r="E22" s="75">
        <f aca="true" t="shared" si="4" ref="E22:E32">SUM(N16/M16*100)</f>
        <v>117.29223883633404</v>
      </c>
      <c r="F22" s="81">
        <f>SUM(C22/D22*100)</f>
        <v>98.68629380803628</v>
      </c>
      <c r="G22" s="5"/>
      <c r="H22" s="213">
        <v>132</v>
      </c>
      <c r="I22" s="131">
        <v>21</v>
      </c>
      <c r="J22" s="336" t="s">
        <v>38</v>
      </c>
      <c r="K22" s="193">
        <f t="shared" si="1"/>
        <v>24</v>
      </c>
      <c r="L22" s="340" t="s">
        <v>41</v>
      </c>
      <c r="M22" s="370">
        <v>10540</v>
      </c>
      <c r="N22" s="141">
        <f t="shared" si="2"/>
        <v>3945</v>
      </c>
      <c r="O22" s="63"/>
      <c r="P22" s="23"/>
      <c r="S22" s="33"/>
      <c r="T22" s="33"/>
      <c r="U22" s="33"/>
    </row>
    <row r="23" spans="1:21" ht="13.5">
      <c r="A23" s="87">
        <v>2</v>
      </c>
      <c r="B23" s="336" t="s">
        <v>0</v>
      </c>
      <c r="C23" s="60">
        <f t="shared" si="3"/>
        <v>14835</v>
      </c>
      <c r="D23" s="141">
        <f aca="true" t="shared" si="5" ref="D23:D31">SUM(L5)</f>
        <v>12379</v>
      </c>
      <c r="E23" s="75">
        <f t="shared" si="4"/>
        <v>129.2359961669135</v>
      </c>
      <c r="F23" s="81">
        <f aca="true" t="shared" si="6" ref="F23:F32">SUM(C23/D23*100)</f>
        <v>119.84005170046046</v>
      </c>
      <c r="G23" s="5"/>
      <c r="H23" s="144">
        <v>34</v>
      </c>
      <c r="I23" s="131">
        <v>7</v>
      </c>
      <c r="J23" s="336" t="s">
        <v>26</v>
      </c>
      <c r="K23" s="193">
        <f t="shared" si="1"/>
        <v>40</v>
      </c>
      <c r="L23" s="337" t="s">
        <v>2</v>
      </c>
      <c r="M23" s="370">
        <v>2242</v>
      </c>
      <c r="N23" s="141">
        <f t="shared" si="2"/>
        <v>2212</v>
      </c>
      <c r="O23" s="63"/>
      <c r="P23" s="23"/>
      <c r="S23" s="33"/>
      <c r="T23" s="33"/>
      <c r="U23" s="33"/>
    </row>
    <row r="24" spans="1:21" ht="13.5">
      <c r="A24" s="87">
        <v>3</v>
      </c>
      <c r="B24" s="336" t="s">
        <v>3</v>
      </c>
      <c r="C24" s="60">
        <f t="shared" si="3"/>
        <v>11025</v>
      </c>
      <c r="D24" s="141">
        <f t="shared" si="5"/>
        <v>20703</v>
      </c>
      <c r="E24" s="75">
        <f t="shared" si="4"/>
        <v>107.03883495145632</v>
      </c>
      <c r="F24" s="81">
        <f t="shared" si="6"/>
        <v>53.253151717142444</v>
      </c>
      <c r="G24" s="5"/>
      <c r="H24" s="144">
        <v>33</v>
      </c>
      <c r="I24" s="131">
        <v>31</v>
      </c>
      <c r="J24" s="336" t="s">
        <v>238</v>
      </c>
      <c r="K24" s="193">
        <f t="shared" si="1"/>
        <v>17</v>
      </c>
      <c r="L24" s="340" t="s">
        <v>34</v>
      </c>
      <c r="M24" s="370">
        <v>1836</v>
      </c>
      <c r="N24" s="141">
        <f t="shared" si="2"/>
        <v>1770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6" t="s">
        <v>32</v>
      </c>
      <c r="C25" s="60">
        <f t="shared" si="3"/>
        <v>5549</v>
      </c>
      <c r="D25" s="141">
        <f t="shared" si="5"/>
        <v>6278</v>
      </c>
      <c r="E25" s="75">
        <f t="shared" si="4"/>
        <v>93.55926487944697</v>
      </c>
      <c r="F25" s="81">
        <f t="shared" si="6"/>
        <v>88.38802166295</v>
      </c>
      <c r="G25" s="5"/>
      <c r="H25" s="144">
        <v>27</v>
      </c>
      <c r="I25" s="131">
        <v>1</v>
      </c>
      <c r="J25" s="336" t="s">
        <v>4</v>
      </c>
      <c r="K25" s="193">
        <f t="shared" si="1"/>
        <v>36</v>
      </c>
      <c r="L25" s="341" t="s">
        <v>5</v>
      </c>
      <c r="M25" s="371">
        <v>1282</v>
      </c>
      <c r="N25" s="363">
        <f t="shared" si="2"/>
        <v>1700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6" t="s">
        <v>52</v>
      </c>
      <c r="C26" s="60">
        <f t="shared" si="3"/>
        <v>5219</v>
      </c>
      <c r="D26" s="141">
        <f t="shared" si="5"/>
        <v>5370</v>
      </c>
      <c r="E26" s="75">
        <f t="shared" si="4"/>
        <v>109.45889261744965</v>
      </c>
      <c r="F26" s="81">
        <f t="shared" si="6"/>
        <v>97.1880819366853</v>
      </c>
      <c r="G26" s="16"/>
      <c r="H26" s="213">
        <v>23</v>
      </c>
      <c r="I26" s="131">
        <v>12</v>
      </c>
      <c r="J26" s="336" t="s">
        <v>31</v>
      </c>
      <c r="K26" s="192"/>
      <c r="L26" s="5" t="s">
        <v>96</v>
      </c>
      <c r="M26" s="429">
        <v>73083</v>
      </c>
      <c r="N26" s="430">
        <f>SUM(H44)</f>
        <v>78351</v>
      </c>
      <c r="S26" s="33"/>
      <c r="T26" s="33"/>
      <c r="U26" s="33"/>
    </row>
    <row r="27" spans="1:21" ht="13.5">
      <c r="A27" s="87">
        <v>6</v>
      </c>
      <c r="B27" s="336" t="s">
        <v>42</v>
      </c>
      <c r="C27" s="60">
        <f t="shared" si="3"/>
        <v>4293</v>
      </c>
      <c r="D27" s="141">
        <f t="shared" si="5"/>
        <v>1487</v>
      </c>
      <c r="E27" s="75">
        <f t="shared" si="4"/>
        <v>474.36464088397787</v>
      </c>
      <c r="F27" s="81">
        <f t="shared" si="6"/>
        <v>288.70208473436446</v>
      </c>
      <c r="G27" s="5"/>
      <c r="H27" s="213">
        <v>15</v>
      </c>
      <c r="I27" s="131">
        <v>4</v>
      </c>
      <c r="J27" s="336" t="s">
        <v>23</v>
      </c>
      <c r="L27" s="66"/>
      <c r="M27" s="33"/>
      <c r="S27" s="33"/>
      <c r="T27" s="33"/>
      <c r="U27" s="33"/>
    </row>
    <row r="28" spans="1:21" ht="13.5">
      <c r="A28" s="87">
        <v>7</v>
      </c>
      <c r="B28" s="340" t="s">
        <v>41</v>
      </c>
      <c r="C28" s="60">
        <f t="shared" si="3"/>
        <v>3945</v>
      </c>
      <c r="D28" s="141">
        <f t="shared" si="5"/>
        <v>3332</v>
      </c>
      <c r="E28" s="75">
        <f t="shared" si="4"/>
        <v>37.428842504743834</v>
      </c>
      <c r="F28" s="81">
        <f t="shared" si="6"/>
        <v>118.39735894357743</v>
      </c>
      <c r="G28" s="5"/>
      <c r="H28" s="213">
        <v>3</v>
      </c>
      <c r="I28" s="131">
        <v>9</v>
      </c>
      <c r="J28" s="336" t="s">
        <v>28</v>
      </c>
      <c r="S28" s="33"/>
      <c r="T28" s="33"/>
      <c r="U28" s="33"/>
    </row>
    <row r="29" spans="1:21" ht="13.5">
      <c r="A29" s="87">
        <v>8</v>
      </c>
      <c r="B29" s="337" t="s">
        <v>2</v>
      </c>
      <c r="C29" s="60">
        <f t="shared" si="3"/>
        <v>2212</v>
      </c>
      <c r="D29" s="141">
        <f t="shared" si="5"/>
        <v>1418</v>
      </c>
      <c r="E29" s="75">
        <f t="shared" si="4"/>
        <v>98.66190900981266</v>
      </c>
      <c r="F29" s="81">
        <f t="shared" si="6"/>
        <v>155.99435825105783</v>
      </c>
      <c r="G29" s="15"/>
      <c r="H29" s="144">
        <v>1</v>
      </c>
      <c r="I29" s="131">
        <v>22</v>
      </c>
      <c r="J29" s="336" t="s">
        <v>39</v>
      </c>
      <c r="L29" s="66"/>
      <c r="M29" s="33"/>
      <c r="S29" s="33"/>
      <c r="T29" s="33"/>
      <c r="U29" s="33"/>
    </row>
    <row r="30" spans="1:21" ht="13.5">
      <c r="A30" s="87">
        <v>9</v>
      </c>
      <c r="B30" s="340" t="s">
        <v>34</v>
      </c>
      <c r="C30" s="60">
        <f t="shared" si="3"/>
        <v>1770</v>
      </c>
      <c r="D30" s="141">
        <f t="shared" si="5"/>
        <v>2008</v>
      </c>
      <c r="E30" s="75">
        <f t="shared" si="4"/>
        <v>96.40522875816994</v>
      </c>
      <c r="F30" s="81">
        <f t="shared" si="6"/>
        <v>88.14741035856574</v>
      </c>
      <c r="G30" s="16"/>
      <c r="H30" s="144">
        <v>1</v>
      </c>
      <c r="I30" s="131">
        <v>27</v>
      </c>
      <c r="J30" s="336" t="s">
        <v>44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41" t="s">
        <v>5</v>
      </c>
      <c r="C31" s="60">
        <f t="shared" si="3"/>
        <v>1700</v>
      </c>
      <c r="D31" s="141">
        <f t="shared" si="5"/>
        <v>2821</v>
      </c>
      <c r="E31" s="75">
        <f t="shared" si="4"/>
        <v>132.6053042121685</v>
      </c>
      <c r="F31" s="82">
        <f t="shared" si="6"/>
        <v>60.26231832683445</v>
      </c>
      <c r="G31" s="145"/>
      <c r="H31" s="144">
        <v>0</v>
      </c>
      <c r="I31" s="131">
        <v>3</v>
      </c>
      <c r="J31" s="336" t="s">
        <v>22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78351</v>
      </c>
      <c r="D32" s="93">
        <f>SUM(L14)</f>
        <v>84167</v>
      </c>
      <c r="E32" s="96">
        <f t="shared" si="4"/>
        <v>107.20824268297689</v>
      </c>
      <c r="F32" s="94">
        <f t="shared" si="6"/>
        <v>93.08992835671937</v>
      </c>
      <c r="G32" s="95"/>
      <c r="H32" s="428">
        <v>0</v>
      </c>
      <c r="I32" s="131">
        <v>5</v>
      </c>
      <c r="J32" s="336" t="s">
        <v>24</v>
      </c>
      <c r="L32" s="66"/>
      <c r="M32" s="33"/>
      <c r="S32" s="33"/>
      <c r="T32" s="33"/>
      <c r="U32" s="33"/>
    </row>
    <row r="33" spans="8:21" ht="13.5">
      <c r="H33" s="213">
        <v>0</v>
      </c>
      <c r="I33" s="131">
        <v>8</v>
      </c>
      <c r="J33" s="336" t="s">
        <v>27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62">
        <v>0</v>
      </c>
      <c r="I34" s="131">
        <v>10</v>
      </c>
      <c r="J34" s="336" t="s">
        <v>29</v>
      </c>
      <c r="L34" s="66"/>
      <c r="M34" s="33"/>
      <c r="S34" s="33"/>
      <c r="T34" s="33"/>
      <c r="U34" s="33"/>
    </row>
    <row r="35" spans="8:21" ht="13.5">
      <c r="H35" s="60">
        <v>0</v>
      </c>
      <c r="I35" s="131">
        <v>11</v>
      </c>
      <c r="J35" s="336" t="s">
        <v>30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61">
        <v>0</v>
      </c>
      <c r="I36" s="131">
        <v>13</v>
      </c>
      <c r="J36" s="336" t="s">
        <v>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61">
        <v>0</v>
      </c>
      <c r="I37" s="131">
        <v>20</v>
      </c>
      <c r="J37" s="336" t="s">
        <v>37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140">
        <v>0</v>
      </c>
      <c r="I38" s="131">
        <v>28</v>
      </c>
      <c r="J38" s="336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0">
        <v>0</v>
      </c>
      <c r="I39" s="131">
        <v>29</v>
      </c>
      <c r="J39" s="336" t="s">
        <v>204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242">
        <v>0</v>
      </c>
      <c r="I40" s="131">
        <v>30</v>
      </c>
      <c r="J40" s="336" t="s">
        <v>47</v>
      </c>
      <c r="L40" s="66"/>
      <c r="M40" s="33"/>
      <c r="S40" s="33"/>
      <c r="T40" s="33"/>
      <c r="U40" s="33"/>
    </row>
    <row r="41" spans="8:21" ht="13.5">
      <c r="H41" s="140">
        <v>0</v>
      </c>
      <c r="I41" s="131">
        <v>32</v>
      </c>
      <c r="J41" s="336" t="s">
        <v>49</v>
      </c>
      <c r="L41" s="66"/>
      <c r="M41" s="33"/>
      <c r="S41" s="33"/>
      <c r="T41" s="33"/>
      <c r="U41" s="33"/>
    </row>
    <row r="42" spans="8:21" ht="13.5">
      <c r="H42" s="242">
        <v>0</v>
      </c>
      <c r="I42" s="131">
        <v>35</v>
      </c>
      <c r="J42" s="336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1">
        <v>39</v>
      </c>
      <c r="J43" s="336" t="s">
        <v>53</v>
      </c>
      <c r="L43" s="66"/>
      <c r="M43" s="33"/>
      <c r="S43" s="41"/>
      <c r="T43" s="41"/>
      <c r="U43" s="41"/>
    </row>
    <row r="44" spans="8:13" ht="13.5">
      <c r="H44" s="195">
        <f>SUM(H4:H43)</f>
        <v>78351</v>
      </c>
      <c r="I44" s="131"/>
      <c r="J44" s="362" t="s">
        <v>219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13" t="s">
        <v>220</v>
      </c>
      <c r="I47" s="131"/>
      <c r="J47" s="397" t="s">
        <v>107</v>
      </c>
      <c r="K47" s="5"/>
      <c r="L47" s="395" t="s">
        <v>221</v>
      </c>
      <c r="S47" s="33"/>
      <c r="T47" s="33"/>
      <c r="U47" s="33"/>
      <c r="V47" s="33"/>
    </row>
    <row r="48" spans="8:22" ht="13.5">
      <c r="H48" s="414" t="s">
        <v>232</v>
      </c>
      <c r="I48" s="200"/>
      <c r="J48" s="396" t="s">
        <v>77</v>
      </c>
      <c r="K48" s="385"/>
      <c r="L48" s="398" t="s">
        <v>232</v>
      </c>
      <c r="S48" s="33"/>
      <c r="T48" s="33"/>
      <c r="U48" s="33"/>
      <c r="V48" s="33"/>
    </row>
    <row r="49" spans="8:22" ht="13.5">
      <c r="H49" s="60">
        <v>105490</v>
      </c>
      <c r="I49" s="131">
        <v>26</v>
      </c>
      <c r="J49" s="336" t="s">
        <v>43</v>
      </c>
      <c r="K49" s="5">
        <f>SUM(I49)</f>
        <v>26</v>
      </c>
      <c r="L49" s="353">
        <v>95417</v>
      </c>
      <c r="M49" s="1"/>
      <c r="N49" s="142"/>
      <c r="O49" s="142"/>
      <c r="S49" s="33"/>
      <c r="T49" s="33"/>
      <c r="U49" s="33"/>
      <c r="V49" s="33"/>
    </row>
    <row r="50" spans="8:22" ht="13.5">
      <c r="H50" s="141">
        <v>13701</v>
      </c>
      <c r="I50" s="131">
        <v>13</v>
      </c>
      <c r="J50" s="336" t="s">
        <v>7</v>
      </c>
      <c r="K50" s="5">
        <f aca="true" t="shared" si="7" ref="K50:K58">SUM(I50)</f>
        <v>13</v>
      </c>
      <c r="L50" s="353">
        <v>4004</v>
      </c>
      <c r="M50" s="33"/>
      <c r="N50" s="143"/>
      <c r="O50" s="143"/>
      <c r="S50" s="33"/>
      <c r="T50" s="33"/>
      <c r="U50" s="33"/>
      <c r="V50" s="33"/>
    </row>
    <row r="51" spans="8:22" ht="13.5">
      <c r="H51" s="61">
        <v>11687</v>
      </c>
      <c r="I51" s="131">
        <v>34</v>
      </c>
      <c r="J51" s="336" t="s">
        <v>1</v>
      </c>
      <c r="K51" s="5">
        <f t="shared" si="7"/>
        <v>34</v>
      </c>
      <c r="L51" s="353">
        <v>14982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140">
        <v>7307</v>
      </c>
      <c r="I52" s="131">
        <v>25</v>
      </c>
      <c r="J52" s="336" t="s">
        <v>42</v>
      </c>
      <c r="K52" s="5">
        <f t="shared" si="7"/>
        <v>25</v>
      </c>
      <c r="L52" s="353">
        <v>7431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212</v>
      </c>
      <c r="D53" s="85" t="s">
        <v>160</v>
      </c>
      <c r="E53" s="85" t="s">
        <v>75</v>
      </c>
      <c r="F53" s="85" t="s">
        <v>74</v>
      </c>
      <c r="G53" s="85" t="s">
        <v>76</v>
      </c>
      <c r="H53" s="140">
        <v>7181</v>
      </c>
      <c r="I53" s="131">
        <v>33</v>
      </c>
      <c r="J53" s="336" t="s">
        <v>0</v>
      </c>
      <c r="K53" s="5">
        <f t="shared" si="7"/>
        <v>33</v>
      </c>
      <c r="L53" s="353">
        <v>7772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6" t="s">
        <v>43</v>
      </c>
      <c r="C54" s="60">
        <f aca="true" t="shared" si="8" ref="C54:C63">SUM(H49)</f>
        <v>105490</v>
      </c>
      <c r="D54" s="153">
        <f>SUM(L49)</f>
        <v>95417</v>
      </c>
      <c r="E54" s="75">
        <f aca="true" t="shared" si="9" ref="E54:E64">SUM(N63/M63*100)</f>
        <v>121.49306675266043</v>
      </c>
      <c r="F54" s="75">
        <f>SUM(C54/D54*100)</f>
        <v>110.55681901547942</v>
      </c>
      <c r="G54" s="5"/>
      <c r="H54" s="61">
        <v>4874</v>
      </c>
      <c r="I54" s="131">
        <v>16</v>
      </c>
      <c r="J54" s="336" t="s">
        <v>3</v>
      </c>
      <c r="K54" s="5">
        <f t="shared" si="7"/>
        <v>16</v>
      </c>
      <c r="L54" s="353">
        <v>2028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6" t="s">
        <v>7</v>
      </c>
      <c r="C55" s="60">
        <f t="shared" si="8"/>
        <v>13701</v>
      </c>
      <c r="D55" s="153">
        <f aca="true" t="shared" si="10" ref="D55:D64">SUM(L50)</f>
        <v>4004</v>
      </c>
      <c r="E55" s="75">
        <f t="shared" si="9"/>
        <v>62.27444207081496</v>
      </c>
      <c r="F55" s="75">
        <f aca="true" t="shared" si="11" ref="F55:F64">SUM(C55/D55*100)</f>
        <v>342.1828171828172</v>
      </c>
      <c r="G55" s="5"/>
      <c r="H55" s="140">
        <v>4279</v>
      </c>
      <c r="I55" s="131">
        <v>24</v>
      </c>
      <c r="J55" s="336" t="s">
        <v>41</v>
      </c>
      <c r="K55" s="5">
        <f t="shared" si="7"/>
        <v>24</v>
      </c>
      <c r="L55" s="353">
        <v>4685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6" t="s">
        <v>1</v>
      </c>
      <c r="C56" s="60">
        <f t="shared" si="8"/>
        <v>11687</v>
      </c>
      <c r="D56" s="153">
        <f t="shared" si="10"/>
        <v>14982</v>
      </c>
      <c r="E56" s="75">
        <f t="shared" si="9"/>
        <v>108.0928597854236</v>
      </c>
      <c r="F56" s="75">
        <f t="shared" si="11"/>
        <v>78.00694166332933</v>
      </c>
      <c r="G56" s="5"/>
      <c r="H56" s="140">
        <v>3449</v>
      </c>
      <c r="I56" s="131">
        <v>40</v>
      </c>
      <c r="J56" s="336" t="s">
        <v>2</v>
      </c>
      <c r="K56" s="5">
        <f t="shared" si="7"/>
        <v>40</v>
      </c>
      <c r="L56" s="353">
        <v>2624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6" t="s">
        <v>42</v>
      </c>
      <c r="C57" s="60">
        <f t="shared" si="8"/>
        <v>7307</v>
      </c>
      <c r="D57" s="153">
        <f t="shared" si="10"/>
        <v>7431</v>
      </c>
      <c r="E57" s="75">
        <f t="shared" si="9"/>
        <v>116.48334130400127</v>
      </c>
      <c r="F57" s="75">
        <f t="shared" si="11"/>
        <v>98.3313147624815</v>
      </c>
      <c r="G57" s="5"/>
      <c r="H57" s="144">
        <v>2464</v>
      </c>
      <c r="I57" s="131">
        <v>22</v>
      </c>
      <c r="J57" s="336" t="s">
        <v>39</v>
      </c>
      <c r="K57" s="5">
        <f t="shared" si="7"/>
        <v>22</v>
      </c>
      <c r="L57" s="353">
        <v>3147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6" t="s">
        <v>0</v>
      </c>
      <c r="C58" s="60">
        <f t="shared" si="8"/>
        <v>7181</v>
      </c>
      <c r="D58" s="153">
        <f t="shared" si="10"/>
        <v>7772</v>
      </c>
      <c r="E58" s="75">
        <f t="shared" si="9"/>
        <v>137.27776715733128</v>
      </c>
      <c r="F58" s="75">
        <f t="shared" si="11"/>
        <v>92.39577972207927</v>
      </c>
      <c r="G58" s="16"/>
      <c r="H58" s="214">
        <v>1788</v>
      </c>
      <c r="I58" s="230">
        <v>12</v>
      </c>
      <c r="J58" s="341" t="s">
        <v>31</v>
      </c>
      <c r="K58" s="18">
        <f t="shared" si="7"/>
        <v>12</v>
      </c>
      <c r="L58" s="354">
        <v>424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6" t="s">
        <v>3</v>
      </c>
      <c r="C59" s="60">
        <f t="shared" si="8"/>
        <v>4874</v>
      </c>
      <c r="D59" s="153">
        <f t="shared" si="10"/>
        <v>2028</v>
      </c>
      <c r="E59" s="75">
        <f t="shared" si="9"/>
        <v>99.61169016963008</v>
      </c>
      <c r="F59" s="75">
        <f t="shared" si="11"/>
        <v>240.3353057199211</v>
      </c>
      <c r="G59" s="5"/>
      <c r="H59" s="144">
        <v>1752</v>
      </c>
      <c r="I59" s="240">
        <v>15</v>
      </c>
      <c r="J59" s="387" t="s">
        <v>33</v>
      </c>
      <c r="K59" s="12" t="s">
        <v>100</v>
      </c>
      <c r="L59" s="355">
        <v>158584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6" t="s">
        <v>41</v>
      </c>
      <c r="C60" s="60">
        <f t="shared" si="8"/>
        <v>4279</v>
      </c>
      <c r="D60" s="153">
        <f t="shared" si="10"/>
        <v>4685</v>
      </c>
      <c r="E60" s="75">
        <f t="shared" si="9"/>
        <v>103.0587668593449</v>
      </c>
      <c r="F60" s="75">
        <f t="shared" si="11"/>
        <v>91.33404482390608</v>
      </c>
      <c r="G60" s="5"/>
      <c r="H60" s="144">
        <v>1608</v>
      </c>
      <c r="I60" s="240">
        <v>38</v>
      </c>
      <c r="J60" s="336" t="s">
        <v>52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6" t="s">
        <v>2</v>
      </c>
      <c r="C61" s="60">
        <f t="shared" si="8"/>
        <v>3449</v>
      </c>
      <c r="D61" s="153">
        <f t="shared" si="10"/>
        <v>2624</v>
      </c>
      <c r="E61" s="75">
        <f t="shared" si="9"/>
        <v>100.2324905550712</v>
      </c>
      <c r="F61" s="75">
        <f t="shared" si="11"/>
        <v>131.4405487804878</v>
      </c>
      <c r="G61" s="15"/>
      <c r="H61" s="213">
        <v>1020</v>
      </c>
      <c r="I61" s="240">
        <v>36</v>
      </c>
      <c r="J61" s="336" t="s">
        <v>5</v>
      </c>
      <c r="K61" s="70"/>
      <c r="S61" s="33"/>
      <c r="T61" s="33"/>
      <c r="U61" s="33"/>
      <c r="V61" s="33"/>
    </row>
    <row r="62" spans="1:22" ht="13.5">
      <c r="A62" s="87">
        <v>9</v>
      </c>
      <c r="B62" s="336" t="s">
        <v>39</v>
      </c>
      <c r="C62" s="60">
        <f t="shared" si="8"/>
        <v>2464</v>
      </c>
      <c r="D62" s="153">
        <f t="shared" si="10"/>
        <v>3147</v>
      </c>
      <c r="E62" s="75">
        <f t="shared" si="9"/>
        <v>204.6511627906977</v>
      </c>
      <c r="F62" s="75">
        <f t="shared" si="11"/>
        <v>78.29679059421672</v>
      </c>
      <c r="G62" s="16"/>
      <c r="H62" s="144">
        <v>981</v>
      </c>
      <c r="I62" s="386">
        <v>23</v>
      </c>
      <c r="J62" s="336" t="s">
        <v>40</v>
      </c>
      <c r="K62" s="70"/>
      <c r="L62" s="1" t="s">
        <v>91</v>
      </c>
      <c r="M62" s="146" t="s">
        <v>93</v>
      </c>
      <c r="N62" s="59" t="s">
        <v>114</v>
      </c>
      <c r="S62" s="33"/>
      <c r="T62" s="33"/>
      <c r="U62" s="33"/>
      <c r="V62" s="33"/>
    </row>
    <row r="63" spans="1:22" ht="14.25" thickBot="1">
      <c r="A63" s="90">
        <v>10</v>
      </c>
      <c r="B63" s="341" t="s">
        <v>31</v>
      </c>
      <c r="C63" s="60">
        <f t="shared" si="8"/>
        <v>1788</v>
      </c>
      <c r="D63" s="237">
        <f t="shared" si="10"/>
        <v>424</v>
      </c>
      <c r="E63" s="89">
        <f t="shared" si="9"/>
        <v>78.14685314685315</v>
      </c>
      <c r="F63" s="75">
        <f t="shared" si="11"/>
        <v>421.6981132075472</v>
      </c>
      <c r="G63" s="145"/>
      <c r="H63" s="144">
        <v>337</v>
      </c>
      <c r="I63" s="131">
        <v>31</v>
      </c>
      <c r="J63" s="336" t="s">
        <v>205</v>
      </c>
      <c r="K63" s="5">
        <f>SUM(K49)</f>
        <v>26</v>
      </c>
      <c r="L63" s="336" t="s">
        <v>43</v>
      </c>
      <c r="M63" s="367">
        <v>86828</v>
      </c>
      <c r="N63" s="141">
        <f>SUM(H49)</f>
        <v>105490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169181</v>
      </c>
      <c r="D64" s="238">
        <f t="shared" si="10"/>
        <v>158584</v>
      </c>
      <c r="E64" s="89">
        <f t="shared" si="9"/>
        <v>110.04787490080268</v>
      </c>
      <c r="F64" s="96">
        <f t="shared" si="11"/>
        <v>106.682263027796</v>
      </c>
      <c r="G64" s="95"/>
      <c r="H64" s="391">
        <v>316</v>
      </c>
      <c r="I64" s="131">
        <v>21</v>
      </c>
      <c r="J64" s="336" t="s">
        <v>38</v>
      </c>
      <c r="K64" s="5">
        <f aca="true" t="shared" si="12" ref="K64:K72">SUM(K50)</f>
        <v>13</v>
      </c>
      <c r="L64" s="336" t="s">
        <v>7</v>
      </c>
      <c r="M64" s="367">
        <v>22001</v>
      </c>
      <c r="N64" s="141">
        <f aca="true" t="shared" si="13" ref="N64:N72">SUM(H50)</f>
        <v>13701</v>
      </c>
      <c r="O64" s="60"/>
      <c r="S64" s="33"/>
      <c r="T64" s="33"/>
      <c r="U64" s="33"/>
      <c r="V64" s="33"/>
    </row>
    <row r="65" spans="8:22" ht="13.5">
      <c r="H65" s="60">
        <v>269</v>
      </c>
      <c r="I65" s="131">
        <v>17</v>
      </c>
      <c r="J65" s="336" t="s">
        <v>34</v>
      </c>
      <c r="K65" s="5">
        <f t="shared" si="12"/>
        <v>34</v>
      </c>
      <c r="L65" s="336" t="s">
        <v>1</v>
      </c>
      <c r="M65" s="367">
        <v>10812</v>
      </c>
      <c r="N65" s="141">
        <f t="shared" si="13"/>
        <v>11687</v>
      </c>
      <c r="O65" s="61"/>
      <c r="S65" s="33"/>
      <c r="T65" s="33"/>
      <c r="U65" s="33"/>
      <c r="V65" s="33"/>
    </row>
    <row r="66" spans="8:22" ht="13.5">
      <c r="H66" s="61">
        <v>208</v>
      </c>
      <c r="I66" s="131">
        <v>30</v>
      </c>
      <c r="J66" s="336" t="s">
        <v>47</v>
      </c>
      <c r="K66" s="5">
        <f t="shared" si="12"/>
        <v>25</v>
      </c>
      <c r="L66" s="336" t="s">
        <v>42</v>
      </c>
      <c r="M66" s="367">
        <v>6273</v>
      </c>
      <c r="N66" s="141">
        <f t="shared" si="13"/>
        <v>7307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140">
        <v>204</v>
      </c>
      <c r="I67" s="131">
        <v>3</v>
      </c>
      <c r="J67" s="336" t="s">
        <v>22</v>
      </c>
      <c r="K67" s="5">
        <f t="shared" si="12"/>
        <v>33</v>
      </c>
      <c r="L67" s="336" t="s">
        <v>0</v>
      </c>
      <c r="M67" s="367">
        <v>5231</v>
      </c>
      <c r="N67" s="141">
        <f t="shared" si="13"/>
        <v>7181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0">
        <v>90</v>
      </c>
      <c r="I68" s="131">
        <v>4</v>
      </c>
      <c r="J68" s="336" t="s">
        <v>23</v>
      </c>
      <c r="K68" s="5">
        <f t="shared" si="12"/>
        <v>16</v>
      </c>
      <c r="L68" s="336" t="s">
        <v>3</v>
      </c>
      <c r="M68" s="367">
        <v>4893</v>
      </c>
      <c r="N68" s="141">
        <f t="shared" si="13"/>
        <v>4874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60</v>
      </c>
      <c r="I69" s="131">
        <v>1</v>
      </c>
      <c r="J69" s="336" t="s">
        <v>4</v>
      </c>
      <c r="K69" s="5">
        <f t="shared" si="12"/>
        <v>24</v>
      </c>
      <c r="L69" s="336" t="s">
        <v>41</v>
      </c>
      <c r="M69" s="367">
        <v>4152</v>
      </c>
      <c r="N69" s="141">
        <f t="shared" si="13"/>
        <v>4279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0">
        <v>59</v>
      </c>
      <c r="I70" s="131">
        <v>37</v>
      </c>
      <c r="J70" s="336" t="s">
        <v>51</v>
      </c>
      <c r="K70" s="5">
        <f t="shared" si="12"/>
        <v>40</v>
      </c>
      <c r="L70" s="336" t="s">
        <v>2</v>
      </c>
      <c r="M70" s="367">
        <v>3441</v>
      </c>
      <c r="N70" s="141">
        <f t="shared" si="13"/>
        <v>3449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140">
        <v>28</v>
      </c>
      <c r="I71" s="131">
        <v>14</v>
      </c>
      <c r="J71" s="336" t="s">
        <v>32</v>
      </c>
      <c r="K71" s="5">
        <f t="shared" si="12"/>
        <v>22</v>
      </c>
      <c r="L71" s="336" t="s">
        <v>39</v>
      </c>
      <c r="M71" s="367">
        <v>1204</v>
      </c>
      <c r="N71" s="141">
        <f t="shared" si="13"/>
        <v>2464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140">
        <v>25</v>
      </c>
      <c r="I72" s="131">
        <v>29</v>
      </c>
      <c r="J72" s="336" t="s">
        <v>204</v>
      </c>
      <c r="K72" s="5">
        <f t="shared" si="12"/>
        <v>12</v>
      </c>
      <c r="L72" s="341" t="s">
        <v>31</v>
      </c>
      <c r="M72" s="368">
        <v>2288</v>
      </c>
      <c r="N72" s="363">
        <f t="shared" si="13"/>
        <v>1788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61">
        <v>3</v>
      </c>
      <c r="I73" s="131">
        <v>19</v>
      </c>
      <c r="J73" s="336" t="s">
        <v>36</v>
      </c>
      <c r="K73" s="60"/>
      <c r="L73" s="364" t="s">
        <v>184</v>
      </c>
      <c r="M73" s="366">
        <v>153734</v>
      </c>
      <c r="N73" s="365">
        <f>SUM(H89)</f>
        <v>169181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1</v>
      </c>
      <c r="I74" s="131">
        <v>11</v>
      </c>
      <c r="J74" s="336" t="s">
        <v>30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0">
        <v>0</v>
      </c>
      <c r="I75" s="131">
        <v>2</v>
      </c>
      <c r="J75" s="336" t="s">
        <v>6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1">
        <v>5</v>
      </c>
      <c r="J76" s="336" t="s">
        <v>24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1">
        <v>6</v>
      </c>
      <c r="J77" s="336" t="s">
        <v>25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141">
        <v>0</v>
      </c>
      <c r="I78" s="131">
        <v>7</v>
      </c>
      <c r="J78" s="336" t="s">
        <v>26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1">
        <v>8</v>
      </c>
      <c r="J79" s="336" t="s">
        <v>27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1">
        <v>9</v>
      </c>
      <c r="J80" s="336" t="s">
        <v>28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1">
        <v>10</v>
      </c>
      <c r="J81" s="336" t="s">
        <v>29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140">
        <v>0</v>
      </c>
      <c r="I82" s="131">
        <v>18</v>
      </c>
      <c r="J82" s="336" t="s">
        <v>35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0">
        <v>0</v>
      </c>
      <c r="I83" s="131">
        <v>20</v>
      </c>
      <c r="J83" s="336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61">
        <v>0</v>
      </c>
      <c r="I84" s="131">
        <v>27</v>
      </c>
      <c r="J84" s="336" t="s">
        <v>44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1">
        <v>28</v>
      </c>
      <c r="J85" s="336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1">
        <v>32</v>
      </c>
      <c r="J86" s="336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140">
        <v>0</v>
      </c>
      <c r="I87" s="131">
        <v>35</v>
      </c>
      <c r="J87" s="336" t="s">
        <v>50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1">
        <v>39</v>
      </c>
      <c r="J88" s="336" t="s">
        <v>53</v>
      </c>
      <c r="L88" s="66"/>
      <c r="M88" s="33"/>
      <c r="N88" s="33"/>
      <c r="O88" s="33"/>
      <c r="Q88" s="33"/>
    </row>
    <row r="89" spans="8:15" ht="13.5">
      <c r="H89" s="196">
        <f>SUM(H49:H88)</f>
        <v>169181</v>
      </c>
      <c r="I89" s="131"/>
      <c r="J89" s="5" t="s">
        <v>196</v>
      </c>
      <c r="L89" s="66"/>
      <c r="M89" s="33"/>
      <c r="N89" s="33"/>
      <c r="O89" s="33"/>
    </row>
    <row r="90" spans="9:16" ht="13.5">
      <c r="I90" s="361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16" t="s">
        <v>220</v>
      </c>
      <c r="I2" s="131"/>
      <c r="J2" s="415" t="s">
        <v>236</v>
      </c>
      <c r="K2" s="5"/>
      <c r="L2" s="399" t="s">
        <v>221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94" t="s">
        <v>232</v>
      </c>
      <c r="I3" s="131"/>
      <c r="J3" s="249" t="s">
        <v>233</v>
      </c>
      <c r="K3" s="5"/>
      <c r="L3" s="59" t="s">
        <v>232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1">
        <v>37257</v>
      </c>
      <c r="I4" s="131">
        <v>33</v>
      </c>
      <c r="J4" s="44" t="s">
        <v>0</v>
      </c>
      <c r="K4" s="193">
        <f>SUM(I4)</f>
        <v>33</v>
      </c>
      <c r="L4" s="372">
        <v>37671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26728</v>
      </c>
      <c r="I5" s="131">
        <v>31</v>
      </c>
      <c r="J5" s="44" t="s">
        <v>94</v>
      </c>
      <c r="K5" s="193">
        <f aca="true" t="shared" si="0" ref="K5:K13">SUM(I5)</f>
        <v>31</v>
      </c>
      <c r="L5" s="372">
        <v>32117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18055</v>
      </c>
      <c r="I6" s="131">
        <v>2</v>
      </c>
      <c r="J6" s="44" t="s">
        <v>6</v>
      </c>
      <c r="K6" s="193">
        <f t="shared" si="0"/>
        <v>2</v>
      </c>
      <c r="L6" s="372">
        <v>15745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61">
        <v>13163</v>
      </c>
      <c r="I7" s="131">
        <v>13</v>
      </c>
      <c r="J7" s="44" t="s">
        <v>7</v>
      </c>
      <c r="K7" s="193">
        <f t="shared" si="0"/>
        <v>13</v>
      </c>
      <c r="L7" s="372">
        <v>12889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12656</v>
      </c>
      <c r="I8" s="131">
        <v>17</v>
      </c>
      <c r="J8" s="44" t="s">
        <v>34</v>
      </c>
      <c r="K8" s="193">
        <f t="shared" si="0"/>
        <v>17</v>
      </c>
      <c r="L8" s="372">
        <v>9525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12033</v>
      </c>
      <c r="I9" s="131">
        <v>34</v>
      </c>
      <c r="J9" s="44" t="s">
        <v>1</v>
      </c>
      <c r="K9" s="193">
        <f t="shared" si="0"/>
        <v>34</v>
      </c>
      <c r="L9" s="372">
        <v>13534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10329</v>
      </c>
      <c r="I10" s="131">
        <v>40</v>
      </c>
      <c r="J10" s="44" t="s">
        <v>2</v>
      </c>
      <c r="K10" s="193">
        <f t="shared" si="0"/>
        <v>40</v>
      </c>
      <c r="L10" s="372">
        <v>22642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61">
        <v>10274</v>
      </c>
      <c r="I11" s="131">
        <v>36</v>
      </c>
      <c r="J11" s="44" t="s">
        <v>5</v>
      </c>
      <c r="K11" s="193">
        <f t="shared" si="0"/>
        <v>36</v>
      </c>
      <c r="L11" s="372">
        <v>5875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0">
        <v>8209</v>
      </c>
      <c r="I12" s="131">
        <v>16</v>
      </c>
      <c r="J12" s="44" t="s">
        <v>3</v>
      </c>
      <c r="K12" s="193">
        <f t="shared" si="0"/>
        <v>16</v>
      </c>
      <c r="L12" s="372">
        <v>5825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4">
        <v>5548</v>
      </c>
      <c r="I13" s="230">
        <v>38</v>
      </c>
      <c r="J13" s="80" t="s">
        <v>52</v>
      </c>
      <c r="K13" s="193">
        <f t="shared" si="0"/>
        <v>38</v>
      </c>
      <c r="L13" s="373">
        <v>16429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4691</v>
      </c>
      <c r="I14" s="200">
        <v>26</v>
      </c>
      <c r="J14" s="79" t="s">
        <v>43</v>
      </c>
      <c r="K14" s="167" t="s">
        <v>9</v>
      </c>
      <c r="L14" s="374">
        <v>217918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2966</v>
      </c>
      <c r="I15" s="131">
        <v>25</v>
      </c>
      <c r="J15" s="44" t="s">
        <v>42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2501</v>
      </c>
      <c r="I16" s="131">
        <v>24</v>
      </c>
      <c r="J16" s="44" t="s">
        <v>41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2434</v>
      </c>
      <c r="I17" s="131">
        <v>14</v>
      </c>
      <c r="J17" s="44" t="s">
        <v>32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62">
        <v>2422</v>
      </c>
      <c r="I18" s="131">
        <v>9</v>
      </c>
      <c r="J18" s="44" t="s">
        <v>28</v>
      </c>
      <c r="K18" s="1"/>
      <c r="L18" s="417" t="s">
        <v>236</v>
      </c>
      <c r="M18" t="s">
        <v>93</v>
      </c>
      <c r="N18" s="59" t="s">
        <v>114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2268</v>
      </c>
      <c r="I19" s="131">
        <v>3</v>
      </c>
      <c r="J19" s="44" t="s">
        <v>22</v>
      </c>
      <c r="K19" s="193">
        <f>SUM(I4)</f>
        <v>33</v>
      </c>
      <c r="L19" s="44" t="s">
        <v>0</v>
      </c>
      <c r="M19" s="350">
        <v>39268</v>
      </c>
      <c r="N19" s="141">
        <f>SUM(H4)</f>
        <v>37257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212</v>
      </c>
      <c r="D20" s="85" t="s">
        <v>160</v>
      </c>
      <c r="E20" s="85" t="s">
        <v>75</v>
      </c>
      <c r="F20" s="85" t="s">
        <v>74</v>
      </c>
      <c r="G20" s="86" t="s">
        <v>76</v>
      </c>
      <c r="H20" s="140">
        <v>1010</v>
      </c>
      <c r="I20" s="131">
        <v>12</v>
      </c>
      <c r="J20" s="44" t="s">
        <v>31</v>
      </c>
      <c r="K20" s="193">
        <f aca="true" t="shared" si="1" ref="K20:K28">SUM(I5)</f>
        <v>31</v>
      </c>
      <c r="L20" s="44" t="s">
        <v>94</v>
      </c>
      <c r="M20" s="351">
        <v>29124</v>
      </c>
      <c r="N20" s="141">
        <f aca="true" t="shared" si="2" ref="N20:N28">SUM(H5)</f>
        <v>26728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0</v>
      </c>
      <c r="C21" s="60">
        <f>SUM(H4)</f>
        <v>37257</v>
      </c>
      <c r="D21" s="9">
        <f>SUM(L4)</f>
        <v>37671</v>
      </c>
      <c r="E21" s="75">
        <f aca="true" t="shared" si="3" ref="E21:E30">SUM(N19/M19*100)</f>
        <v>94.87878170520526</v>
      </c>
      <c r="F21" s="75">
        <f aca="true" t="shared" si="4" ref="F21:F31">SUM(C21/D21*100)</f>
        <v>98.9010113880704</v>
      </c>
      <c r="G21" s="88"/>
      <c r="H21" s="140">
        <v>596</v>
      </c>
      <c r="I21" s="131">
        <v>1</v>
      </c>
      <c r="J21" s="44" t="s">
        <v>4</v>
      </c>
      <c r="K21" s="193">
        <f t="shared" si="1"/>
        <v>2</v>
      </c>
      <c r="L21" s="44" t="s">
        <v>6</v>
      </c>
      <c r="M21" s="351">
        <v>10462</v>
      </c>
      <c r="N21" s="141">
        <f t="shared" si="2"/>
        <v>18055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94</v>
      </c>
      <c r="C22" s="60">
        <f aca="true" t="shared" si="5" ref="C22:C30">SUM(H5)</f>
        <v>26728</v>
      </c>
      <c r="D22" s="9">
        <f aca="true" t="shared" si="6" ref="D22:D30">SUM(L5)</f>
        <v>32117</v>
      </c>
      <c r="E22" s="75">
        <f t="shared" si="3"/>
        <v>91.77310808954815</v>
      </c>
      <c r="F22" s="75">
        <f t="shared" si="4"/>
        <v>83.22072422704487</v>
      </c>
      <c r="G22" s="88"/>
      <c r="H22" s="140">
        <v>523</v>
      </c>
      <c r="I22" s="131">
        <v>19</v>
      </c>
      <c r="J22" s="44" t="s">
        <v>36</v>
      </c>
      <c r="K22" s="193">
        <f t="shared" si="1"/>
        <v>13</v>
      </c>
      <c r="L22" s="44" t="s">
        <v>7</v>
      </c>
      <c r="M22" s="351">
        <v>14458</v>
      </c>
      <c r="N22" s="141">
        <f t="shared" si="2"/>
        <v>13163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6</v>
      </c>
      <c r="C23" s="60">
        <f t="shared" si="5"/>
        <v>18055</v>
      </c>
      <c r="D23" s="9">
        <f t="shared" si="6"/>
        <v>15745</v>
      </c>
      <c r="E23" s="75">
        <f t="shared" si="3"/>
        <v>172.57694513477347</v>
      </c>
      <c r="F23" s="75">
        <f t="shared" si="4"/>
        <v>114.67132422991426</v>
      </c>
      <c r="G23" s="88"/>
      <c r="H23" s="140">
        <v>496</v>
      </c>
      <c r="I23" s="131">
        <v>39</v>
      </c>
      <c r="J23" s="44" t="s">
        <v>53</v>
      </c>
      <c r="K23" s="193">
        <f t="shared" si="1"/>
        <v>17</v>
      </c>
      <c r="L23" s="44" t="s">
        <v>34</v>
      </c>
      <c r="M23" s="351">
        <v>11240</v>
      </c>
      <c r="N23" s="141">
        <f t="shared" si="2"/>
        <v>12656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7</v>
      </c>
      <c r="C24" s="60">
        <f t="shared" si="5"/>
        <v>13163</v>
      </c>
      <c r="D24" s="9">
        <f t="shared" si="6"/>
        <v>12889</v>
      </c>
      <c r="E24" s="75">
        <f t="shared" si="3"/>
        <v>91.04302116475309</v>
      </c>
      <c r="F24" s="75">
        <f t="shared" si="4"/>
        <v>102.12584374272635</v>
      </c>
      <c r="G24" s="88"/>
      <c r="H24" s="140">
        <v>262</v>
      </c>
      <c r="I24" s="131">
        <v>22</v>
      </c>
      <c r="J24" s="44" t="s">
        <v>39</v>
      </c>
      <c r="K24" s="193">
        <f t="shared" si="1"/>
        <v>34</v>
      </c>
      <c r="L24" s="44" t="s">
        <v>1</v>
      </c>
      <c r="M24" s="351">
        <v>12667</v>
      </c>
      <c r="N24" s="141">
        <f t="shared" si="2"/>
        <v>12033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34</v>
      </c>
      <c r="C25" s="60">
        <f t="shared" si="5"/>
        <v>12656</v>
      </c>
      <c r="D25" s="9">
        <f t="shared" si="6"/>
        <v>9525</v>
      </c>
      <c r="E25" s="75">
        <f t="shared" si="3"/>
        <v>112.59786476868328</v>
      </c>
      <c r="F25" s="75">
        <f t="shared" si="4"/>
        <v>132.8713910761155</v>
      </c>
      <c r="G25" s="98"/>
      <c r="H25" s="140">
        <v>222</v>
      </c>
      <c r="I25" s="131">
        <v>10</v>
      </c>
      <c r="J25" s="44" t="s">
        <v>29</v>
      </c>
      <c r="K25" s="193">
        <f t="shared" si="1"/>
        <v>40</v>
      </c>
      <c r="L25" s="44" t="s">
        <v>2</v>
      </c>
      <c r="M25" s="351">
        <v>13492</v>
      </c>
      <c r="N25" s="141">
        <f t="shared" si="2"/>
        <v>10329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1</v>
      </c>
      <c r="C26" s="60">
        <f t="shared" si="5"/>
        <v>12033</v>
      </c>
      <c r="D26" s="9">
        <f t="shared" si="6"/>
        <v>13534</v>
      </c>
      <c r="E26" s="75">
        <f t="shared" si="3"/>
        <v>94.99486855609062</v>
      </c>
      <c r="F26" s="75">
        <f t="shared" si="4"/>
        <v>88.90941332939263</v>
      </c>
      <c r="G26" s="88"/>
      <c r="H26" s="140">
        <v>210</v>
      </c>
      <c r="I26" s="131">
        <v>18</v>
      </c>
      <c r="J26" s="44" t="s">
        <v>35</v>
      </c>
      <c r="K26" s="193">
        <f t="shared" si="1"/>
        <v>36</v>
      </c>
      <c r="L26" s="44" t="s">
        <v>5</v>
      </c>
      <c r="M26" s="351">
        <v>9413</v>
      </c>
      <c r="N26" s="141">
        <f t="shared" si="2"/>
        <v>10274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2</v>
      </c>
      <c r="C27" s="60">
        <f t="shared" si="5"/>
        <v>10329</v>
      </c>
      <c r="D27" s="9">
        <f t="shared" si="6"/>
        <v>22642</v>
      </c>
      <c r="E27" s="75">
        <f t="shared" si="3"/>
        <v>76.55647791283724</v>
      </c>
      <c r="F27" s="75">
        <f t="shared" si="4"/>
        <v>45.61876159349881</v>
      </c>
      <c r="G27" s="88"/>
      <c r="H27" s="140">
        <v>203</v>
      </c>
      <c r="I27" s="131">
        <v>32</v>
      </c>
      <c r="J27" s="44" t="s">
        <v>49</v>
      </c>
      <c r="K27" s="193">
        <f t="shared" si="1"/>
        <v>16</v>
      </c>
      <c r="L27" s="44" t="s">
        <v>3</v>
      </c>
      <c r="M27" s="351">
        <v>12386</v>
      </c>
      <c r="N27" s="141">
        <f t="shared" si="2"/>
        <v>8209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5</v>
      </c>
      <c r="C28" s="60">
        <f t="shared" si="5"/>
        <v>10274</v>
      </c>
      <c r="D28" s="9">
        <f t="shared" si="6"/>
        <v>5875</v>
      </c>
      <c r="E28" s="75">
        <f t="shared" si="3"/>
        <v>109.14692446616381</v>
      </c>
      <c r="F28" s="75">
        <f t="shared" si="4"/>
        <v>174.87659574468083</v>
      </c>
      <c r="G28" s="99"/>
      <c r="H28" s="140">
        <v>198</v>
      </c>
      <c r="I28" s="131">
        <v>4</v>
      </c>
      <c r="J28" s="44" t="s">
        <v>23</v>
      </c>
      <c r="K28" s="400">
        <f t="shared" si="1"/>
        <v>38</v>
      </c>
      <c r="L28" s="80" t="s">
        <v>52</v>
      </c>
      <c r="M28" s="401">
        <v>7407</v>
      </c>
      <c r="N28" s="363">
        <f t="shared" si="2"/>
        <v>5548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3</v>
      </c>
      <c r="C29" s="60">
        <f t="shared" si="5"/>
        <v>8209</v>
      </c>
      <c r="D29" s="9">
        <f t="shared" si="6"/>
        <v>5825</v>
      </c>
      <c r="E29" s="75">
        <f t="shared" si="3"/>
        <v>66.27644114322622</v>
      </c>
      <c r="F29" s="75">
        <f t="shared" si="4"/>
        <v>140.92703862660946</v>
      </c>
      <c r="G29" s="98"/>
      <c r="H29" s="61">
        <v>173</v>
      </c>
      <c r="I29" s="131">
        <v>11</v>
      </c>
      <c r="J29" s="44" t="s">
        <v>30</v>
      </c>
      <c r="K29" s="187"/>
      <c r="L29" s="187" t="s">
        <v>92</v>
      </c>
      <c r="M29" s="402">
        <v>207354</v>
      </c>
      <c r="N29" s="378">
        <f>SUM(H44)</f>
        <v>175772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52</v>
      </c>
      <c r="C30" s="60">
        <f t="shared" si="5"/>
        <v>5548</v>
      </c>
      <c r="D30" s="9">
        <f t="shared" si="6"/>
        <v>16429</v>
      </c>
      <c r="E30" s="83">
        <f t="shared" si="3"/>
        <v>74.90211961657891</v>
      </c>
      <c r="F30" s="89">
        <f t="shared" si="4"/>
        <v>33.76955383772597</v>
      </c>
      <c r="G30" s="101"/>
      <c r="H30" s="140">
        <v>147</v>
      </c>
      <c r="I30" s="131">
        <v>27</v>
      </c>
      <c r="J30" s="114" t="s">
        <v>44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175772</v>
      </c>
      <c r="D31" s="93">
        <f>SUM(L14)</f>
        <v>217918</v>
      </c>
      <c r="E31" s="96">
        <f>SUM(N29/M29*100)</f>
        <v>84.76904231411017</v>
      </c>
      <c r="F31" s="89">
        <f t="shared" si="4"/>
        <v>80.65969768445012</v>
      </c>
      <c r="G31" s="97"/>
      <c r="H31" s="140">
        <v>132</v>
      </c>
      <c r="I31" s="131">
        <v>20</v>
      </c>
      <c r="J31" s="168" t="s">
        <v>37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41</v>
      </c>
      <c r="I32" s="131">
        <v>21</v>
      </c>
      <c r="J32" s="168" t="s">
        <v>38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23</v>
      </c>
      <c r="I33" s="131">
        <v>37</v>
      </c>
      <c r="J33" s="168" t="s">
        <v>51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2</v>
      </c>
      <c r="I34" s="131">
        <v>5</v>
      </c>
      <c r="J34" s="168" t="s">
        <v>24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01">
        <v>0</v>
      </c>
      <c r="I35" s="131">
        <v>6</v>
      </c>
      <c r="J35" s="168" t="s">
        <v>25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1">
        <v>0</v>
      </c>
      <c r="I36" s="131">
        <v>7</v>
      </c>
      <c r="J36" s="168" t="s">
        <v>26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0</v>
      </c>
      <c r="I37" s="131">
        <v>8</v>
      </c>
      <c r="J37" s="168" t="s">
        <v>27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15</v>
      </c>
      <c r="J38" s="168" t="s">
        <v>33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23</v>
      </c>
      <c r="J39" s="168" t="s">
        <v>40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0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7">
        <f>SUM(H4:H43)</f>
        <v>175772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8" t="s">
        <v>220</v>
      </c>
      <c r="I48" s="131"/>
      <c r="J48" s="419" t="s">
        <v>178</v>
      </c>
      <c r="K48" s="5"/>
      <c r="L48" s="395" t="s">
        <v>221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232</v>
      </c>
      <c r="I49" s="131"/>
      <c r="J49" s="249" t="s">
        <v>21</v>
      </c>
      <c r="K49" s="5"/>
      <c r="L49" s="149" t="s">
        <v>232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24078</v>
      </c>
      <c r="I50" s="131">
        <v>16</v>
      </c>
      <c r="J50" s="44" t="s">
        <v>3</v>
      </c>
      <c r="K50" s="198">
        <f>SUM(I50)</f>
        <v>16</v>
      </c>
      <c r="L50" s="353">
        <v>29243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4095</v>
      </c>
      <c r="I51" s="131">
        <v>26</v>
      </c>
      <c r="J51" s="44" t="s">
        <v>43</v>
      </c>
      <c r="K51" s="198">
        <f aca="true" t="shared" si="7" ref="K51:K59">SUM(I51)</f>
        <v>26</v>
      </c>
      <c r="L51" s="353">
        <v>4273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2424</v>
      </c>
      <c r="I52" s="131">
        <v>33</v>
      </c>
      <c r="J52" s="44" t="s">
        <v>0</v>
      </c>
      <c r="K52" s="198">
        <f t="shared" si="7"/>
        <v>33</v>
      </c>
      <c r="L52" s="353">
        <v>603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212</v>
      </c>
      <c r="D53" s="85" t="s">
        <v>160</v>
      </c>
      <c r="E53" s="85" t="s">
        <v>75</v>
      </c>
      <c r="F53" s="85" t="s">
        <v>74</v>
      </c>
      <c r="G53" s="86" t="s">
        <v>76</v>
      </c>
      <c r="H53" s="61">
        <v>1693</v>
      </c>
      <c r="I53" s="131">
        <v>40</v>
      </c>
      <c r="J53" s="44" t="s">
        <v>2</v>
      </c>
      <c r="K53" s="198">
        <f t="shared" si="7"/>
        <v>40</v>
      </c>
      <c r="L53" s="353">
        <v>1907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24078</v>
      </c>
      <c r="D54" s="153">
        <f>SUM(L50)</f>
        <v>29243</v>
      </c>
      <c r="E54" s="75">
        <f aca="true" t="shared" si="8" ref="E54:E63">SUM(N67/M67*100)</f>
        <v>116.2233914176763</v>
      </c>
      <c r="F54" s="75">
        <f aca="true" t="shared" si="9" ref="F54:F61">SUM(C54/D54*100)</f>
        <v>82.33765345552781</v>
      </c>
      <c r="G54" s="88"/>
      <c r="H54" s="61">
        <v>1170</v>
      </c>
      <c r="I54" s="131">
        <v>25</v>
      </c>
      <c r="J54" s="44" t="s">
        <v>42</v>
      </c>
      <c r="K54" s="198">
        <f t="shared" si="7"/>
        <v>25</v>
      </c>
      <c r="L54" s="353">
        <v>1093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43</v>
      </c>
      <c r="C55" s="60">
        <f aca="true" t="shared" si="10" ref="C55:C63">SUM(H51)</f>
        <v>4095</v>
      </c>
      <c r="D55" s="153">
        <f aca="true" t="shared" si="11" ref="D55:D63">SUM(L51)</f>
        <v>4273</v>
      </c>
      <c r="E55" s="75">
        <f t="shared" si="8"/>
        <v>98.4375</v>
      </c>
      <c r="F55" s="75">
        <f t="shared" si="9"/>
        <v>95.83430844839691</v>
      </c>
      <c r="G55" s="88"/>
      <c r="H55" s="61">
        <v>1124</v>
      </c>
      <c r="I55" s="131">
        <v>38</v>
      </c>
      <c r="J55" s="44" t="s">
        <v>52</v>
      </c>
      <c r="K55" s="198">
        <f t="shared" si="7"/>
        <v>38</v>
      </c>
      <c r="L55" s="353">
        <v>1625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0</v>
      </c>
      <c r="C56" s="60">
        <f t="shared" si="10"/>
        <v>2424</v>
      </c>
      <c r="D56" s="153">
        <f t="shared" si="11"/>
        <v>603</v>
      </c>
      <c r="E56" s="75">
        <f t="shared" si="8"/>
        <v>75.06968101579436</v>
      </c>
      <c r="F56" s="75">
        <f t="shared" si="9"/>
        <v>401.9900497512438</v>
      </c>
      <c r="G56" s="88"/>
      <c r="H56" s="61">
        <v>1015</v>
      </c>
      <c r="I56" s="131">
        <v>36</v>
      </c>
      <c r="J56" s="44" t="s">
        <v>5</v>
      </c>
      <c r="K56" s="198">
        <f t="shared" si="7"/>
        <v>36</v>
      </c>
      <c r="L56" s="353">
        <v>1766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2</v>
      </c>
      <c r="C57" s="60">
        <f t="shared" si="10"/>
        <v>1693</v>
      </c>
      <c r="D57" s="153">
        <f t="shared" si="11"/>
        <v>1907</v>
      </c>
      <c r="E57" s="75">
        <f t="shared" si="8"/>
        <v>75.24444444444444</v>
      </c>
      <c r="F57" s="75">
        <f t="shared" si="9"/>
        <v>88.77818563188254</v>
      </c>
      <c r="G57" s="88"/>
      <c r="H57" s="140">
        <v>884</v>
      </c>
      <c r="I57" s="131">
        <v>34</v>
      </c>
      <c r="J57" s="44" t="s">
        <v>1</v>
      </c>
      <c r="K57" s="198">
        <f t="shared" si="7"/>
        <v>34</v>
      </c>
      <c r="L57" s="353">
        <v>947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42</v>
      </c>
      <c r="C58" s="60">
        <f t="shared" si="10"/>
        <v>1170</v>
      </c>
      <c r="D58" s="153">
        <f t="shared" si="11"/>
        <v>1093</v>
      </c>
      <c r="E58" s="75">
        <f t="shared" si="8"/>
        <v>171.5542521994135</v>
      </c>
      <c r="F58" s="75">
        <f t="shared" si="9"/>
        <v>107.0448307410796</v>
      </c>
      <c r="G58" s="98"/>
      <c r="H58" s="140">
        <v>327</v>
      </c>
      <c r="I58" s="131">
        <v>1</v>
      </c>
      <c r="J58" s="44" t="s">
        <v>4</v>
      </c>
      <c r="K58" s="198">
        <f t="shared" si="7"/>
        <v>1</v>
      </c>
      <c r="L58" s="353">
        <v>127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52</v>
      </c>
      <c r="C59" s="60">
        <f t="shared" si="10"/>
        <v>1124</v>
      </c>
      <c r="D59" s="153">
        <f t="shared" si="11"/>
        <v>1625</v>
      </c>
      <c r="E59" s="75">
        <f t="shared" si="8"/>
        <v>47.24674232870954</v>
      </c>
      <c r="F59" s="75">
        <f t="shared" si="9"/>
        <v>69.16923076923077</v>
      </c>
      <c r="G59" s="88"/>
      <c r="H59" s="346">
        <v>302</v>
      </c>
      <c r="I59" s="230">
        <v>19</v>
      </c>
      <c r="J59" s="80" t="s">
        <v>36</v>
      </c>
      <c r="K59" s="379">
        <f t="shared" si="7"/>
        <v>19</v>
      </c>
      <c r="L59" s="354">
        <v>373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5</v>
      </c>
      <c r="C60" s="60">
        <f t="shared" si="10"/>
        <v>1015</v>
      </c>
      <c r="D60" s="153">
        <f t="shared" si="11"/>
        <v>1766</v>
      </c>
      <c r="E60" s="75">
        <f t="shared" si="8"/>
        <v>97.03632887189293</v>
      </c>
      <c r="F60" s="75">
        <f t="shared" si="9"/>
        <v>57.47451868629672</v>
      </c>
      <c r="G60" s="88"/>
      <c r="H60" s="61">
        <v>292</v>
      </c>
      <c r="I60" s="200">
        <v>31</v>
      </c>
      <c r="J60" s="79" t="s">
        <v>48</v>
      </c>
      <c r="K60" s="380" t="s">
        <v>9</v>
      </c>
      <c r="L60" s="381">
        <v>43589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1</v>
      </c>
      <c r="C61" s="60">
        <f t="shared" si="10"/>
        <v>884</v>
      </c>
      <c r="D61" s="153">
        <f t="shared" si="11"/>
        <v>947</v>
      </c>
      <c r="E61" s="75">
        <f t="shared" si="8"/>
        <v>102.67131242740999</v>
      </c>
      <c r="F61" s="75">
        <f t="shared" si="9"/>
        <v>93.34741288278775</v>
      </c>
      <c r="G61" s="99"/>
      <c r="H61" s="61">
        <v>251</v>
      </c>
      <c r="I61" s="131">
        <v>24</v>
      </c>
      <c r="J61" s="44" t="s">
        <v>41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4</v>
      </c>
      <c r="C62" s="60">
        <f t="shared" si="10"/>
        <v>327</v>
      </c>
      <c r="D62" s="153">
        <f t="shared" si="11"/>
        <v>127</v>
      </c>
      <c r="E62" s="75">
        <f t="shared" si="8"/>
        <v>186.85714285714286</v>
      </c>
      <c r="F62" s="75">
        <f>SUM(C62/D62*100)</f>
        <v>257.4803149606299</v>
      </c>
      <c r="G62" s="98"/>
      <c r="H62" s="140">
        <v>162</v>
      </c>
      <c r="I62" s="131">
        <v>14</v>
      </c>
      <c r="J62" s="44" t="s">
        <v>32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36</v>
      </c>
      <c r="C63" s="60">
        <f t="shared" si="10"/>
        <v>302</v>
      </c>
      <c r="D63" s="153">
        <f t="shared" si="11"/>
        <v>373</v>
      </c>
      <c r="E63" s="83">
        <f t="shared" si="8"/>
        <v>55.311355311355314</v>
      </c>
      <c r="F63" s="83">
        <f>SUM(C63/D63*100)</f>
        <v>80.9651474530831</v>
      </c>
      <c r="G63" s="101"/>
      <c r="H63" s="140">
        <v>108</v>
      </c>
      <c r="I63" s="131">
        <v>12</v>
      </c>
      <c r="J63" s="44" t="s">
        <v>31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38246</v>
      </c>
      <c r="D64" s="93">
        <f>SUM(L60)</f>
        <v>43589</v>
      </c>
      <c r="E64" s="96">
        <f>SUM(N77/M77*100)</f>
        <v>102.11186757442263</v>
      </c>
      <c r="F64" s="96">
        <f>SUM(C64/D64*100)</f>
        <v>87.74232031017</v>
      </c>
      <c r="G64" s="97"/>
      <c r="H64" s="62">
        <v>101</v>
      </c>
      <c r="I64" s="131">
        <v>15</v>
      </c>
      <c r="J64" s="44" t="s">
        <v>33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85</v>
      </c>
      <c r="I65" s="131">
        <v>17</v>
      </c>
      <c r="J65" s="44" t="s">
        <v>34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70</v>
      </c>
      <c r="I66" s="131">
        <v>9</v>
      </c>
      <c r="J66" s="44" t="s">
        <v>28</v>
      </c>
      <c r="K66" s="1"/>
      <c r="L66" s="420" t="s">
        <v>178</v>
      </c>
      <c r="M66" s="174" t="s">
        <v>104</v>
      </c>
      <c r="N66" s="59" t="s">
        <v>114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43</v>
      </c>
      <c r="I67" s="131">
        <v>13</v>
      </c>
      <c r="J67" s="44" t="s">
        <v>7</v>
      </c>
      <c r="K67" s="5">
        <f>SUM(I50)</f>
        <v>16</v>
      </c>
      <c r="L67" s="44" t="s">
        <v>3</v>
      </c>
      <c r="M67" s="375">
        <v>20717</v>
      </c>
      <c r="N67" s="141">
        <f>SUM(H50)</f>
        <v>24078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21</v>
      </c>
      <c r="I68" s="131">
        <v>4</v>
      </c>
      <c r="J68" s="44" t="s">
        <v>23</v>
      </c>
      <c r="K68" s="5">
        <f aca="true" t="shared" si="12" ref="K68:K76">SUM(I51)</f>
        <v>26</v>
      </c>
      <c r="L68" s="44" t="s">
        <v>43</v>
      </c>
      <c r="M68" s="376">
        <v>4160</v>
      </c>
      <c r="N68" s="141">
        <f aca="true" t="shared" si="13" ref="N68:N76">SUM(H51)</f>
        <v>4095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140">
        <v>1</v>
      </c>
      <c r="I69" s="131">
        <v>23</v>
      </c>
      <c r="J69" s="44" t="s">
        <v>40</v>
      </c>
      <c r="K69" s="5">
        <f t="shared" si="12"/>
        <v>33</v>
      </c>
      <c r="L69" s="44" t="s">
        <v>0</v>
      </c>
      <c r="M69" s="376">
        <v>3229</v>
      </c>
      <c r="N69" s="141">
        <f t="shared" si="13"/>
        <v>2424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1">
        <v>2</v>
      </c>
      <c r="J70" s="44" t="s">
        <v>6</v>
      </c>
      <c r="K70" s="5">
        <f t="shared" si="12"/>
        <v>40</v>
      </c>
      <c r="L70" s="44" t="s">
        <v>2</v>
      </c>
      <c r="M70" s="376">
        <v>2250</v>
      </c>
      <c r="N70" s="141">
        <f t="shared" si="13"/>
        <v>1693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3</v>
      </c>
      <c r="J71" s="44" t="s">
        <v>22</v>
      </c>
      <c r="K71" s="5">
        <f t="shared" si="12"/>
        <v>25</v>
      </c>
      <c r="L71" s="44" t="s">
        <v>42</v>
      </c>
      <c r="M71" s="376">
        <v>682</v>
      </c>
      <c r="N71" s="141">
        <f t="shared" si="13"/>
        <v>1170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140">
        <v>0</v>
      </c>
      <c r="I72" s="131">
        <v>5</v>
      </c>
      <c r="J72" s="44" t="s">
        <v>24</v>
      </c>
      <c r="K72" s="5">
        <f t="shared" si="12"/>
        <v>38</v>
      </c>
      <c r="L72" s="44" t="s">
        <v>52</v>
      </c>
      <c r="M72" s="376">
        <v>2379</v>
      </c>
      <c r="N72" s="141">
        <f t="shared" si="13"/>
        <v>1124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6</v>
      </c>
      <c r="J73" s="44" t="s">
        <v>25</v>
      </c>
      <c r="K73" s="5">
        <f t="shared" si="12"/>
        <v>36</v>
      </c>
      <c r="L73" s="44" t="s">
        <v>5</v>
      </c>
      <c r="M73" s="376">
        <v>1046</v>
      </c>
      <c r="N73" s="141">
        <f t="shared" si="13"/>
        <v>1015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140">
        <v>0</v>
      </c>
      <c r="I74" s="131">
        <v>7</v>
      </c>
      <c r="J74" s="44" t="s">
        <v>26</v>
      </c>
      <c r="K74" s="5">
        <f t="shared" si="12"/>
        <v>34</v>
      </c>
      <c r="L74" s="44" t="s">
        <v>1</v>
      </c>
      <c r="M74" s="376">
        <v>861</v>
      </c>
      <c r="N74" s="141">
        <f t="shared" si="13"/>
        <v>884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1">
        <v>8</v>
      </c>
      <c r="J75" s="44" t="s">
        <v>27</v>
      </c>
      <c r="K75" s="5">
        <f t="shared" si="12"/>
        <v>1</v>
      </c>
      <c r="L75" s="44" t="s">
        <v>4</v>
      </c>
      <c r="M75" s="376">
        <v>175</v>
      </c>
      <c r="N75" s="141">
        <f t="shared" si="13"/>
        <v>327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10</v>
      </c>
      <c r="J76" s="44" t="s">
        <v>29</v>
      </c>
      <c r="K76" s="18">
        <f t="shared" si="12"/>
        <v>19</v>
      </c>
      <c r="L76" s="80" t="s">
        <v>36</v>
      </c>
      <c r="M76" s="377">
        <v>546</v>
      </c>
      <c r="N76" s="363">
        <f t="shared" si="13"/>
        <v>302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1">
        <v>11</v>
      </c>
      <c r="J77" s="44" t="s">
        <v>30</v>
      </c>
      <c r="K77" s="5"/>
      <c r="L77" s="187" t="s">
        <v>92</v>
      </c>
      <c r="M77" s="382">
        <v>37455</v>
      </c>
      <c r="N77" s="378">
        <f>SUM(H90)</f>
        <v>38246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41">
        <v>0</v>
      </c>
      <c r="I78" s="131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1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21</v>
      </c>
      <c r="J80" s="44" t="s">
        <v>108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140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5">
        <f>SUM(H50:H89)</f>
        <v>38246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7" t="s">
        <v>234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3" t="s">
        <v>222</v>
      </c>
      <c r="I2" s="5"/>
      <c r="J2" s="408" t="s">
        <v>234</v>
      </c>
      <c r="K2" s="129"/>
      <c r="L2" s="395" t="s">
        <v>223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232</v>
      </c>
      <c r="I3" s="5"/>
      <c r="J3" s="249" t="s">
        <v>21</v>
      </c>
      <c r="K3" s="129"/>
      <c r="L3" s="149" t="s">
        <v>232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61687</v>
      </c>
      <c r="I4" s="131">
        <v>33</v>
      </c>
      <c r="J4" s="337" t="s">
        <v>0</v>
      </c>
      <c r="K4" s="199">
        <f>SUM(I4)</f>
        <v>33</v>
      </c>
      <c r="L4" s="353">
        <v>48499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16589</v>
      </c>
      <c r="I5" s="131">
        <v>40</v>
      </c>
      <c r="J5" s="337" t="s">
        <v>2</v>
      </c>
      <c r="K5" s="199">
        <f aca="true" t="shared" si="0" ref="K5:K13">SUM(I5)</f>
        <v>40</v>
      </c>
      <c r="L5" s="383">
        <v>15175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16141</v>
      </c>
      <c r="I6" s="131">
        <v>34</v>
      </c>
      <c r="J6" s="337" t="s">
        <v>1</v>
      </c>
      <c r="K6" s="199">
        <f t="shared" si="0"/>
        <v>34</v>
      </c>
      <c r="L6" s="383">
        <v>16067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8575</v>
      </c>
      <c r="I7" s="131">
        <v>13</v>
      </c>
      <c r="J7" s="337" t="s">
        <v>7</v>
      </c>
      <c r="K7" s="199">
        <f t="shared" si="0"/>
        <v>13</v>
      </c>
      <c r="L7" s="383">
        <v>6008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6026</v>
      </c>
      <c r="I8" s="131">
        <v>24</v>
      </c>
      <c r="J8" s="337" t="s">
        <v>41</v>
      </c>
      <c r="K8" s="199">
        <f t="shared" si="0"/>
        <v>24</v>
      </c>
      <c r="L8" s="383">
        <v>6879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5777</v>
      </c>
      <c r="I9" s="131">
        <v>25</v>
      </c>
      <c r="J9" s="337" t="s">
        <v>42</v>
      </c>
      <c r="K9" s="199">
        <f t="shared" si="0"/>
        <v>25</v>
      </c>
      <c r="L9" s="383">
        <v>7173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2944</v>
      </c>
      <c r="I10" s="131">
        <v>20</v>
      </c>
      <c r="J10" s="337" t="s">
        <v>37</v>
      </c>
      <c r="K10" s="199">
        <f t="shared" si="0"/>
        <v>20</v>
      </c>
      <c r="L10" s="383">
        <v>321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2514</v>
      </c>
      <c r="I11" s="131">
        <v>14</v>
      </c>
      <c r="J11" s="337" t="s">
        <v>32</v>
      </c>
      <c r="K11" s="199">
        <f t="shared" si="0"/>
        <v>14</v>
      </c>
      <c r="L11" s="383">
        <v>4895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2223</v>
      </c>
      <c r="I12" s="131">
        <v>26</v>
      </c>
      <c r="J12" s="337" t="s">
        <v>43</v>
      </c>
      <c r="K12" s="199">
        <f t="shared" si="0"/>
        <v>26</v>
      </c>
      <c r="L12" s="383">
        <v>1923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4">
        <v>2169</v>
      </c>
      <c r="I13" s="230">
        <v>12</v>
      </c>
      <c r="J13" s="342" t="s">
        <v>31</v>
      </c>
      <c r="K13" s="404">
        <f t="shared" si="0"/>
        <v>12</v>
      </c>
      <c r="L13" s="354">
        <v>2965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1327</v>
      </c>
      <c r="I14" s="200">
        <v>36</v>
      </c>
      <c r="J14" s="427" t="s">
        <v>5</v>
      </c>
      <c r="K14" s="129" t="s">
        <v>9</v>
      </c>
      <c r="L14" s="407">
        <v>117522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1101</v>
      </c>
      <c r="I15" s="131">
        <v>31</v>
      </c>
      <c r="J15" s="337" t="s">
        <v>48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1033</v>
      </c>
      <c r="I16" s="131">
        <v>9</v>
      </c>
      <c r="J16" s="337" t="s">
        <v>28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789</v>
      </c>
      <c r="I17" s="131">
        <v>17</v>
      </c>
      <c r="J17" s="337" t="s">
        <v>34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01">
        <v>730</v>
      </c>
      <c r="I18" s="131">
        <v>21</v>
      </c>
      <c r="J18" s="337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431</v>
      </c>
      <c r="I19" s="131">
        <v>22</v>
      </c>
      <c r="J19" s="337" t="s">
        <v>39</v>
      </c>
      <c r="K19" s="1"/>
      <c r="L19" s="74" t="s">
        <v>105</v>
      </c>
      <c r="M19" s="146" t="s">
        <v>93</v>
      </c>
      <c r="N19" s="59" t="s">
        <v>114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370</v>
      </c>
      <c r="I20" s="131">
        <v>6</v>
      </c>
      <c r="J20" s="337" t="s">
        <v>25</v>
      </c>
      <c r="K20" s="199">
        <f>SUM(I4)</f>
        <v>33</v>
      </c>
      <c r="L20" s="337" t="s">
        <v>0</v>
      </c>
      <c r="M20" s="348">
        <v>62681</v>
      </c>
      <c r="N20" s="141">
        <f>SUM(H4)</f>
        <v>61687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212</v>
      </c>
      <c r="D21" s="85" t="s">
        <v>160</v>
      </c>
      <c r="E21" s="85" t="s">
        <v>75</v>
      </c>
      <c r="F21" s="85" t="s">
        <v>74</v>
      </c>
      <c r="G21" s="86" t="s">
        <v>76</v>
      </c>
      <c r="H21" s="140">
        <v>231</v>
      </c>
      <c r="I21" s="131">
        <v>32</v>
      </c>
      <c r="J21" s="337" t="s">
        <v>49</v>
      </c>
      <c r="K21" s="199">
        <f aca="true" t="shared" si="1" ref="K21:K29">SUM(I5)</f>
        <v>40</v>
      </c>
      <c r="L21" s="337" t="s">
        <v>2</v>
      </c>
      <c r="M21" s="349">
        <v>16272</v>
      </c>
      <c r="N21" s="141">
        <f aca="true" t="shared" si="2" ref="N21:N29">SUM(H5)</f>
        <v>16589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7" t="s">
        <v>0</v>
      </c>
      <c r="C22" s="60">
        <f>SUM(H4)</f>
        <v>61687</v>
      </c>
      <c r="D22" s="153">
        <f>SUM(L4)</f>
        <v>48499</v>
      </c>
      <c r="E22" s="81">
        <f aca="true" t="shared" si="3" ref="E22:E31">SUM(N20/M20*100)</f>
        <v>98.41419249852427</v>
      </c>
      <c r="F22" s="75">
        <f aca="true" t="shared" si="4" ref="F22:F32">SUM(C22/D22*100)</f>
        <v>127.19231324357203</v>
      </c>
      <c r="G22" s="88"/>
      <c r="H22" s="140">
        <v>195</v>
      </c>
      <c r="I22" s="131">
        <v>38</v>
      </c>
      <c r="J22" s="337" t="s">
        <v>52</v>
      </c>
      <c r="K22" s="199">
        <f t="shared" si="1"/>
        <v>34</v>
      </c>
      <c r="L22" s="337" t="s">
        <v>1</v>
      </c>
      <c r="M22" s="349">
        <v>15990</v>
      </c>
      <c r="N22" s="141">
        <f t="shared" si="2"/>
        <v>16141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7" t="s">
        <v>2</v>
      </c>
      <c r="C23" s="60">
        <f aca="true" t="shared" si="5" ref="C23:C31">SUM(H5)</f>
        <v>16589</v>
      </c>
      <c r="D23" s="153">
        <f aca="true" t="shared" si="6" ref="D23:D31">SUM(L5)</f>
        <v>15175</v>
      </c>
      <c r="E23" s="81">
        <f t="shared" si="3"/>
        <v>101.94813176007867</v>
      </c>
      <c r="F23" s="75">
        <f t="shared" si="4"/>
        <v>109.3179571663921</v>
      </c>
      <c r="G23" s="88"/>
      <c r="H23" s="140">
        <v>189</v>
      </c>
      <c r="I23" s="131">
        <v>39</v>
      </c>
      <c r="J23" s="337" t="s">
        <v>53</v>
      </c>
      <c r="K23" s="199">
        <f t="shared" si="1"/>
        <v>13</v>
      </c>
      <c r="L23" s="337" t="s">
        <v>7</v>
      </c>
      <c r="M23" s="349">
        <v>3910</v>
      </c>
      <c r="N23" s="141">
        <f t="shared" si="2"/>
        <v>8575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7" t="s">
        <v>1</v>
      </c>
      <c r="C24" s="60">
        <f t="shared" si="5"/>
        <v>16141</v>
      </c>
      <c r="D24" s="153">
        <f t="shared" si="6"/>
        <v>16067</v>
      </c>
      <c r="E24" s="81">
        <f t="shared" si="3"/>
        <v>100.9443402126329</v>
      </c>
      <c r="F24" s="75">
        <f t="shared" si="4"/>
        <v>100.46057135744071</v>
      </c>
      <c r="G24" s="88"/>
      <c r="H24" s="140">
        <v>180</v>
      </c>
      <c r="I24" s="131">
        <v>11</v>
      </c>
      <c r="J24" s="337" t="s">
        <v>30</v>
      </c>
      <c r="K24" s="199">
        <f t="shared" si="1"/>
        <v>24</v>
      </c>
      <c r="L24" s="337" t="s">
        <v>41</v>
      </c>
      <c r="M24" s="349">
        <v>5630</v>
      </c>
      <c r="N24" s="141">
        <f t="shared" si="2"/>
        <v>6026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7" t="s">
        <v>7</v>
      </c>
      <c r="C25" s="60">
        <f t="shared" si="5"/>
        <v>8575</v>
      </c>
      <c r="D25" s="153">
        <f t="shared" si="6"/>
        <v>6008</v>
      </c>
      <c r="E25" s="81">
        <f t="shared" si="3"/>
        <v>219.30946291560102</v>
      </c>
      <c r="F25" s="75">
        <f t="shared" si="4"/>
        <v>142.72636484687084</v>
      </c>
      <c r="G25" s="88"/>
      <c r="H25" s="140">
        <v>148</v>
      </c>
      <c r="I25" s="131">
        <v>29</v>
      </c>
      <c r="J25" s="337" t="s">
        <v>204</v>
      </c>
      <c r="K25" s="199">
        <f t="shared" si="1"/>
        <v>25</v>
      </c>
      <c r="L25" s="337" t="s">
        <v>42</v>
      </c>
      <c r="M25" s="349">
        <v>6409</v>
      </c>
      <c r="N25" s="141">
        <f t="shared" si="2"/>
        <v>5777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7" t="s">
        <v>41</v>
      </c>
      <c r="C26" s="60">
        <f t="shared" si="5"/>
        <v>6026</v>
      </c>
      <c r="D26" s="153">
        <f t="shared" si="6"/>
        <v>6879</v>
      </c>
      <c r="E26" s="81">
        <f t="shared" si="3"/>
        <v>107.03374777975134</v>
      </c>
      <c r="F26" s="75">
        <f t="shared" si="4"/>
        <v>87.59994185201337</v>
      </c>
      <c r="G26" s="98"/>
      <c r="H26" s="140">
        <v>115</v>
      </c>
      <c r="I26" s="131">
        <v>18</v>
      </c>
      <c r="J26" s="337" t="s">
        <v>35</v>
      </c>
      <c r="K26" s="199">
        <f t="shared" si="1"/>
        <v>20</v>
      </c>
      <c r="L26" s="337" t="s">
        <v>37</v>
      </c>
      <c r="M26" s="349">
        <v>5040</v>
      </c>
      <c r="N26" s="141">
        <f t="shared" si="2"/>
        <v>2944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7" t="s">
        <v>42</v>
      </c>
      <c r="C27" s="60">
        <f t="shared" si="5"/>
        <v>5777</v>
      </c>
      <c r="D27" s="153">
        <f t="shared" si="6"/>
        <v>7173</v>
      </c>
      <c r="E27" s="81">
        <f t="shared" si="3"/>
        <v>90.13886721797473</v>
      </c>
      <c r="F27" s="75">
        <f t="shared" si="4"/>
        <v>80.53812909521818</v>
      </c>
      <c r="G27" s="102"/>
      <c r="H27" s="140">
        <v>95</v>
      </c>
      <c r="I27" s="131">
        <v>1</v>
      </c>
      <c r="J27" s="337" t="s">
        <v>4</v>
      </c>
      <c r="K27" s="199">
        <f t="shared" si="1"/>
        <v>14</v>
      </c>
      <c r="L27" s="337" t="s">
        <v>32</v>
      </c>
      <c r="M27" s="349">
        <v>2857</v>
      </c>
      <c r="N27" s="141">
        <f t="shared" si="2"/>
        <v>2514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7" t="s">
        <v>37</v>
      </c>
      <c r="C28" s="60">
        <f t="shared" si="5"/>
        <v>2944</v>
      </c>
      <c r="D28" s="153">
        <f t="shared" si="6"/>
        <v>321</v>
      </c>
      <c r="E28" s="81">
        <f t="shared" si="3"/>
        <v>58.41269841269842</v>
      </c>
      <c r="F28" s="75">
        <f t="shared" si="4"/>
        <v>917.1339563862928</v>
      </c>
      <c r="G28" s="88"/>
      <c r="H28" s="140">
        <v>56</v>
      </c>
      <c r="I28" s="131">
        <v>15</v>
      </c>
      <c r="J28" s="337" t="s">
        <v>33</v>
      </c>
      <c r="K28" s="199">
        <f t="shared" si="1"/>
        <v>26</v>
      </c>
      <c r="L28" s="337" t="s">
        <v>43</v>
      </c>
      <c r="M28" s="349">
        <v>1941</v>
      </c>
      <c r="N28" s="141">
        <f t="shared" si="2"/>
        <v>2223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7" t="s">
        <v>32</v>
      </c>
      <c r="C29" s="60">
        <f t="shared" si="5"/>
        <v>2514</v>
      </c>
      <c r="D29" s="153">
        <f t="shared" si="6"/>
        <v>4895</v>
      </c>
      <c r="E29" s="81">
        <f t="shared" si="3"/>
        <v>87.99439971998599</v>
      </c>
      <c r="F29" s="75">
        <f t="shared" si="4"/>
        <v>51.3585291113381</v>
      </c>
      <c r="G29" s="99"/>
      <c r="H29" s="140">
        <v>45</v>
      </c>
      <c r="I29" s="131">
        <v>28</v>
      </c>
      <c r="J29" s="337" t="s">
        <v>45</v>
      </c>
      <c r="K29" s="404">
        <f t="shared" si="1"/>
        <v>12</v>
      </c>
      <c r="L29" s="342" t="s">
        <v>31</v>
      </c>
      <c r="M29" s="405">
        <v>1475</v>
      </c>
      <c r="N29" s="363">
        <f t="shared" si="2"/>
        <v>2169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87">
        <v>9</v>
      </c>
      <c r="B30" s="337" t="s">
        <v>43</v>
      </c>
      <c r="C30" s="60">
        <f t="shared" si="5"/>
        <v>2223</v>
      </c>
      <c r="D30" s="153">
        <f t="shared" si="6"/>
        <v>1923</v>
      </c>
      <c r="E30" s="81">
        <f t="shared" si="3"/>
        <v>114.52859350850078</v>
      </c>
      <c r="F30" s="75">
        <f t="shared" si="4"/>
        <v>115.60062402496101</v>
      </c>
      <c r="G30" s="98"/>
      <c r="H30" s="140">
        <v>20</v>
      </c>
      <c r="I30" s="131">
        <v>16</v>
      </c>
      <c r="J30" s="337" t="s">
        <v>3</v>
      </c>
      <c r="K30" s="187"/>
      <c r="L30" s="187" t="s">
        <v>92</v>
      </c>
      <c r="M30" s="406">
        <v>129763</v>
      </c>
      <c r="N30" s="378">
        <f>SUM(H44)</f>
        <v>131721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42" t="s">
        <v>31</v>
      </c>
      <c r="C31" s="60">
        <f t="shared" si="5"/>
        <v>2169</v>
      </c>
      <c r="D31" s="153">
        <f t="shared" si="6"/>
        <v>2965</v>
      </c>
      <c r="E31" s="82">
        <f t="shared" si="3"/>
        <v>147.0508474576271</v>
      </c>
      <c r="F31" s="89">
        <f t="shared" si="4"/>
        <v>73.15345699831366</v>
      </c>
      <c r="G31" s="101"/>
      <c r="H31" s="140">
        <v>18</v>
      </c>
      <c r="I31" s="131">
        <v>2</v>
      </c>
      <c r="J31" s="337" t="s">
        <v>6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131721</v>
      </c>
      <c r="D32" s="93">
        <f>SUM(L14)</f>
        <v>117522</v>
      </c>
      <c r="E32" s="94">
        <f>SUM(N30/M30*100)</f>
        <v>101.50890469548331</v>
      </c>
      <c r="F32" s="89">
        <f t="shared" si="4"/>
        <v>112.08199315872773</v>
      </c>
      <c r="G32" s="97"/>
      <c r="H32" s="141">
        <v>2</v>
      </c>
      <c r="I32" s="131">
        <v>23</v>
      </c>
      <c r="J32" s="337" t="s">
        <v>40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1</v>
      </c>
      <c r="I33" s="131">
        <v>4</v>
      </c>
      <c r="J33" s="337" t="s">
        <v>23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01">
        <v>0</v>
      </c>
      <c r="I34" s="131">
        <v>3</v>
      </c>
      <c r="J34" s="337" t="s">
        <v>22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5</v>
      </c>
      <c r="J35" s="337" t="s">
        <v>24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7</v>
      </c>
      <c r="J36" s="337" t="s">
        <v>26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8</v>
      </c>
      <c r="J37" s="337" t="s">
        <v>27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10</v>
      </c>
      <c r="J38" s="337" t="s">
        <v>29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19</v>
      </c>
      <c r="J39" s="337" t="s">
        <v>36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27</v>
      </c>
      <c r="J40" s="337" t="s">
        <v>44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30</v>
      </c>
      <c r="J41" s="337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35</v>
      </c>
      <c r="J42" s="337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37</v>
      </c>
      <c r="J43" s="337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5">
        <f>SUM(H4:H43)</f>
        <v>131721</v>
      </c>
      <c r="I44" s="5"/>
      <c r="J44" s="336" t="s">
        <v>239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10" t="s">
        <v>220</v>
      </c>
      <c r="I48" s="5"/>
      <c r="J48" s="397" t="s">
        <v>237</v>
      </c>
      <c r="K48" s="129"/>
      <c r="L48" s="421" t="s">
        <v>224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232</v>
      </c>
      <c r="I49" s="5"/>
      <c r="J49" s="249" t="s">
        <v>21</v>
      </c>
      <c r="K49" s="154"/>
      <c r="L49" s="148" t="s">
        <v>232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33888</v>
      </c>
      <c r="I50" s="337">
        <v>16</v>
      </c>
      <c r="J50" s="336" t="s">
        <v>3</v>
      </c>
      <c r="K50" s="202">
        <f>SUM(I50)</f>
        <v>16</v>
      </c>
      <c r="L50" s="422">
        <v>24442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33354</v>
      </c>
      <c r="I51" s="337">
        <v>26</v>
      </c>
      <c r="J51" s="336" t="s">
        <v>43</v>
      </c>
      <c r="K51" s="202">
        <f aca="true" t="shared" si="7" ref="K51:K59">SUM(I51)</f>
        <v>26</v>
      </c>
      <c r="L51" s="423">
        <v>33088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15337</v>
      </c>
      <c r="I52" s="337">
        <v>36</v>
      </c>
      <c r="J52" s="336" t="s">
        <v>5</v>
      </c>
      <c r="K52" s="202">
        <f t="shared" si="7"/>
        <v>36</v>
      </c>
      <c r="L52" s="423">
        <v>12320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15068</v>
      </c>
      <c r="I53" s="337">
        <v>33</v>
      </c>
      <c r="J53" s="336" t="s">
        <v>0</v>
      </c>
      <c r="K53" s="202">
        <f t="shared" si="7"/>
        <v>33</v>
      </c>
      <c r="L53" s="423">
        <v>10081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212</v>
      </c>
      <c r="D54" s="85" t="s">
        <v>160</v>
      </c>
      <c r="E54" s="85" t="s">
        <v>75</v>
      </c>
      <c r="F54" s="85" t="s">
        <v>74</v>
      </c>
      <c r="G54" s="86" t="s">
        <v>76</v>
      </c>
      <c r="H54" s="140">
        <v>8801</v>
      </c>
      <c r="I54" s="337">
        <v>40</v>
      </c>
      <c r="J54" s="336" t="s">
        <v>2</v>
      </c>
      <c r="K54" s="202">
        <f t="shared" si="7"/>
        <v>40</v>
      </c>
      <c r="L54" s="423">
        <v>8345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6" t="s">
        <v>3</v>
      </c>
      <c r="C55" s="60">
        <f>SUM(H50)</f>
        <v>33888</v>
      </c>
      <c r="D55" s="9">
        <f>SUM(L50)</f>
        <v>24442</v>
      </c>
      <c r="E55" s="75">
        <f>SUM(N66/M66*100)</f>
        <v>120.71815332003419</v>
      </c>
      <c r="F55" s="75">
        <f aca="true" t="shared" si="8" ref="F55:F65">SUM(C55/D55*100)</f>
        <v>138.64659193192045</v>
      </c>
      <c r="G55" s="88"/>
      <c r="H55" s="140">
        <v>8246</v>
      </c>
      <c r="I55" s="337">
        <v>24</v>
      </c>
      <c r="J55" s="336" t="s">
        <v>41</v>
      </c>
      <c r="K55" s="202">
        <f t="shared" si="7"/>
        <v>24</v>
      </c>
      <c r="L55" s="423">
        <v>11078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6" t="s">
        <v>43</v>
      </c>
      <c r="C56" s="60">
        <f aca="true" t="shared" si="9" ref="C56:C64">SUM(H51)</f>
        <v>33354</v>
      </c>
      <c r="D56" s="9">
        <f aca="true" t="shared" si="10" ref="D56:D64">SUM(L51)</f>
        <v>33088</v>
      </c>
      <c r="E56" s="75">
        <f aca="true" t="shared" si="11" ref="E56:E65">SUM(N67/M67*100)</f>
        <v>96.54673343560945</v>
      </c>
      <c r="F56" s="75">
        <f t="shared" si="8"/>
        <v>100.80391682785299</v>
      </c>
      <c r="G56" s="88"/>
      <c r="H56" s="140">
        <v>7892</v>
      </c>
      <c r="I56" s="337">
        <v>17</v>
      </c>
      <c r="J56" s="336" t="s">
        <v>34</v>
      </c>
      <c r="K56" s="202">
        <f t="shared" si="7"/>
        <v>17</v>
      </c>
      <c r="L56" s="423">
        <v>6944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6" t="s">
        <v>5</v>
      </c>
      <c r="C57" s="60">
        <f t="shared" si="9"/>
        <v>15337</v>
      </c>
      <c r="D57" s="9">
        <f t="shared" si="10"/>
        <v>12320</v>
      </c>
      <c r="E57" s="75">
        <f t="shared" si="11"/>
        <v>100.51776117446585</v>
      </c>
      <c r="F57" s="75">
        <f t="shared" si="8"/>
        <v>124.48863636363636</v>
      </c>
      <c r="G57" s="88"/>
      <c r="H57" s="140">
        <v>7191</v>
      </c>
      <c r="I57" s="337">
        <v>38</v>
      </c>
      <c r="J57" s="336" t="s">
        <v>52</v>
      </c>
      <c r="K57" s="202">
        <f t="shared" si="7"/>
        <v>38</v>
      </c>
      <c r="L57" s="423">
        <v>11098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6" t="s">
        <v>0</v>
      </c>
      <c r="C58" s="60">
        <f t="shared" si="9"/>
        <v>15068</v>
      </c>
      <c r="D58" s="9">
        <f t="shared" si="10"/>
        <v>10081</v>
      </c>
      <c r="E58" s="75">
        <f t="shared" si="11"/>
        <v>124.5186348235683</v>
      </c>
      <c r="F58" s="75">
        <f t="shared" si="8"/>
        <v>149.46929868068645</v>
      </c>
      <c r="G58" s="88"/>
      <c r="H58" s="239">
        <v>4797</v>
      </c>
      <c r="I58" s="340">
        <v>1</v>
      </c>
      <c r="J58" s="340" t="s">
        <v>4</v>
      </c>
      <c r="K58" s="202">
        <f t="shared" si="7"/>
        <v>1</v>
      </c>
      <c r="L58" s="423">
        <v>4584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6" t="s">
        <v>2</v>
      </c>
      <c r="C59" s="60">
        <f t="shared" si="9"/>
        <v>8801</v>
      </c>
      <c r="D59" s="9">
        <f t="shared" si="10"/>
        <v>8345</v>
      </c>
      <c r="E59" s="75">
        <f t="shared" si="11"/>
        <v>98.02851414568946</v>
      </c>
      <c r="F59" s="75">
        <f t="shared" si="8"/>
        <v>105.46434991012583</v>
      </c>
      <c r="G59" s="98"/>
      <c r="H59" s="231">
        <v>4671</v>
      </c>
      <c r="I59" s="342">
        <v>37</v>
      </c>
      <c r="J59" s="341" t="s">
        <v>51</v>
      </c>
      <c r="K59" s="202">
        <f t="shared" si="7"/>
        <v>37</v>
      </c>
      <c r="L59" s="424">
        <v>3565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6" t="s">
        <v>41</v>
      </c>
      <c r="C60" s="60">
        <f t="shared" si="9"/>
        <v>8246</v>
      </c>
      <c r="D60" s="9">
        <f t="shared" si="10"/>
        <v>11078</v>
      </c>
      <c r="E60" s="75">
        <f t="shared" si="11"/>
        <v>107.77676120768527</v>
      </c>
      <c r="F60" s="75">
        <f t="shared" si="8"/>
        <v>74.43581873984473</v>
      </c>
      <c r="G60" s="88"/>
      <c r="H60" s="140">
        <v>3708</v>
      </c>
      <c r="I60" s="427">
        <v>30</v>
      </c>
      <c r="J60" s="387" t="s">
        <v>229</v>
      </c>
      <c r="K60" s="129" t="s">
        <v>9</v>
      </c>
      <c r="L60" s="425">
        <v>144980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6" t="s">
        <v>34</v>
      </c>
      <c r="C61" s="60">
        <f t="shared" si="9"/>
        <v>7892</v>
      </c>
      <c r="D61" s="9">
        <f t="shared" si="10"/>
        <v>6944</v>
      </c>
      <c r="E61" s="75">
        <f t="shared" si="11"/>
        <v>96.12667478684531</v>
      </c>
      <c r="F61" s="75">
        <f t="shared" si="8"/>
        <v>113.65207373271889</v>
      </c>
      <c r="G61" s="88"/>
      <c r="H61" s="140">
        <v>2735</v>
      </c>
      <c r="I61" s="337">
        <v>35</v>
      </c>
      <c r="J61" s="336" t="s">
        <v>50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6" t="s">
        <v>52</v>
      </c>
      <c r="C62" s="60">
        <f t="shared" si="9"/>
        <v>7191</v>
      </c>
      <c r="D62" s="9">
        <f t="shared" si="10"/>
        <v>11098</v>
      </c>
      <c r="E62" s="75">
        <f t="shared" si="11"/>
        <v>97.11006076975018</v>
      </c>
      <c r="F62" s="75">
        <f t="shared" si="8"/>
        <v>64.79545864119662</v>
      </c>
      <c r="G62" s="99"/>
      <c r="H62" s="140">
        <v>2463</v>
      </c>
      <c r="I62" s="337">
        <v>29</v>
      </c>
      <c r="J62" s="336" t="s">
        <v>204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40" t="s">
        <v>4</v>
      </c>
      <c r="C63" s="60">
        <f t="shared" si="9"/>
        <v>4797</v>
      </c>
      <c r="D63" s="9">
        <f t="shared" si="10"/>
        <v>4584</v>
      </c>
      <c r="E63" s="75">
        <f t="shared" si="11"/>
        <v>322.8129205921938</v>
      </c>
      <c r="F63" s="75">
        <f t="shared" si="8"/>
        <v>104.64659685863876</v>
      </c>
      <c r="G63" s="98"/>
      <c r="H63" s="140">
        <v>2250</v>
      </c>
      <c r="I63" s="336">
        <v>15</v>
      </c>
      <c r="J63" s="336" t="s">
        <v>33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41" t="s">
        <v>51</v>
      </c>
      <c r="C64" s="60">
        <f t="shared" si="9"/>
        <v>4671</v>
      </c>
      <c r="D64" s="9">
        <f t="shared" si="10"/>
        <v>3565</v>
      </c>
      <c r="E64" s="83">
        <f t="shared" si="11"/>
        <v>137.9096545615589</v>
      </c>
      <c r="F64" s="83">
        <f t="shared" si="8"/>
        <v>131.02384291725105</v>
      </c>
      <c r="G64" s="101"/>
      <c r="H64" s="201">
        <v>1696</v>
      </c>
      <c r="I64" s="337">
        <v>34</v>
      </c>
      <c r="J64" s="336" t="s">
        <v>1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157567</v>
      </c>
      <c r="D65" s="93">
        <f>SUM(L60)</f>
        <v>144980</v>
      </c>
      <c r="E65" s="96">
        <f t="shared" si="11"/>
        <v>109.71257084766532</v>
      </c>
      <c r="F65" s="96">
        <f t="shared" si="8"/>
        <v>108.68188715684921</v>
      </c>
      <c r="G65" s="97"/>
      <c r="H65" s="141">
        <v>1345</v>
      </c>
      <c r="I65" s="336">
        <v>25</v>
      </c>
      <c r="J65" s="336" t="s">
        <v>42</v>
      </c>
      <c r="K65" s="1"/>
      <c r="L65" s="426" t="s">
        <v>237</v>
      </c>
      <c r="M65" s="244" t="s">
        <v>124</v>
      </c>
      <c r="N65" t="s">
        <v>114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1262</v>
      </c>
      <c r="I66" s="337">
        <v>14</v>
      </c>
      <c r="J66" s="336" t="s">
        <v>32</v>
      </c>
      <c r="K66" s="193">
        <f>SUM(I50)</f>
        <v>16</v>
      </c>
      <c r="L66" s="336" t="s">
        <v>3</v>
      </c>
      <c r="M66" s="357">
        <v>28072</v>
      </c>
      <c r="N66" s="141">
        <f>SUM(H50)</f>
        <v>33888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1122</v>
      </c>
      <c r="I67" s="336">
        <v>9</v>
      </c>
      <c r="J67" s="336" t="s">
        <v>28</v>
      </c>
      <c r="K67" s="193">
        <f aca="true" t="shared" si="12" ref="K67:K75">SUM(I51)</f>
        <v>26</v>
      </c>
      <c r="L67" s="336" t="s">
        <v>43</v>
      </c>
      <c r="M67" s="358">
        <v>34547</v>
      </c>
      <c r="N67" s="141">
        <f aca="true" t="shared" si="13" ref="N67:N75">SUM(H51)</f>
        <v>33354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666</v>
      </c>
      <c r="I68" s="336">
        <v>28</v>
      </c>
      <c r="J68" s="336" t="s">
        <v>45</v>
      </c>
      <c r="K68" s="193">
        <f t="shared" si="12"/>
        <v>36</v>
      </c>
      <c r="L68" s="336" t="s">
        <v>5</v>
      </c>
      <c r="M68" s="358">
        <v>15258</v>
      </c>
      <c r="N68" s="141">
        <f t="shared" si="13"/>
        <v>15337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435</v>
      </c>
      <c r="I69" s="336">
        <v>13</v>
      </c>
      <c r="J69" s="336" t="s">
        <v>7</v>
      </c>
      <c r="K69" s="193">
        <f t="shared" si="12"/>
        <v>33</v>
      </c>
      <c r="L69" s="336" t="s">
        <v>0</v>
      </c>
      <c r="M69" s="358">
        <v>12101</v>
      </c>
      <c r="N69" s="141">
        <f t="shared" si="13"/>
        <v>15068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199</v>
      </c>
      <c r="I70" s="336">
        <v>27</v>
      </c>
      <c r="J70" s="336" t="s">
        <v>44</v>
      </c>
      <c r="K70" s="193">
        <f t="shared" si="12"/>
        <v>40</v>
      </c>
      <c r="L70" s="336" t="s">
        <v>2</v>
      </c>
      <c r="M70" s="358">
        <v>8978</v>
      </c>
      <c r="N70" s="141">
        <f t="shared" si="13"/>
        <v>8801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142</v>
      </c>
      <c r="I71" s="336">
        <v>21</v>
      </c>
      <c r="J71" s="336" t="s">
        <v>38</v>
      </c>
      <c r="K71" s="193">
        <f t="shared" si="12"/>
        <v>24</v>
      </c>
      <c r="L71" s="336" t="s">
        <v>41</v>
      </c>
      <c r="M71" s="358">
        <v>7651</v>
      </c>
      <c r="N71" s="141">
        <f t="shared" si="13"/>
        <v>8246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125</v>
      </c>
      <c r="I72" s="336">
        <v>22</v>
      </c>
      <c r="J72" s="336" t="s">
        <v>39</v>
      </c>
      <c r="K72" s="193">
        <f t="shared" si="12"/>
        <v>17</v>
      </c>
      <c r="L72" s="336" t="s">
        <v>34</v>
      </c>
      <c r="M72" s="358">
        <v>8210</v>
      </c>
      <c r="N72" s="141">
        <f t="shared" si="13"/>
        <v>7892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74</v>
      </c>
      <c r="I73" s="336">
        <v>23</v>
      </c>
      <c r="J73" s="336" t="s">
        <v>40</v>
      </c>
      <c r="K73" s="193">
        <f t="shared" si="12"/>
        <v>38</v>
      </c>
      <c r="L73" s="336" t="s">
        <v>52</v>
      </c>
      <c r="M73" s="358">
        <v>7405</v>
      </c>
      <c r="N73" s="141">
        <f t="shared" si="13"/>
        <v>7191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48</v>
      </c>
      <c r="I74" s="336">
        <v>4</v>
      </c>
      <c r="J74" s="336" t="s">
        <v>23</v>
      </c>
      <c r="K74" s="193">
        <f t="shared" si="12"/>
        <v>1</v>
      </c>
      <c r="L74" s="340" t="s">
        <v>4</v>
      </c>
      <c r="M74" s="358">
        <v>1486</v>
      </c>
      <c r="N74" s="141">
        <f t="shared" si="13"/>
        <v>4797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22</v>
      </c>
      <c r="I75" s="336">
        <v>20</v>
      </c>
      <c r="J75" s="336" t="s">
        <v>37</v>
      </c>
      <c r="K75" s="193">
        <f t="shared" si="12"/>
        <v>37</v>
      </c>
      <c r="L75" s="341" t="s">
        <v>51</v>
      </c>
      <c r="M75" s="359">
        <v>3387</v>
      </c>
      <c r="N75" s="141">
        <f t="shared" si="13"/>
        <v>4671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0">
        <v>11</v>
      </c>
      <c r="I76" s="336">
        <v>19</v>
      </c>
      <c r="J76" s="336" t="s">
        <v>36</v>
      </c>
      <c r="K76" s="5"/>
      <c r="L76" s="5" t="s">
        <v>92</v>
      </c>
      <c r="M76" s="360">
        <v>143618</v>
      </c>
      <c r="N76" s="356">
        <f>SUM(H90)</f>
        <v>157567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9</v>
      </c>
      <c r="I77" s="337">
        <v>12</v>
      </c>
      <c r="J77" s="337" t="s">
        <v>31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8</v>
      </c>
      <c r="I78" s="336">
        <v>11</v>
      </c>
      <c r="J78" s="336" t="s">
        <v>30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2</v>
      </c>
      <c r="I79" s="336">
        <v>5</v>
      </c>
      <c r="J79" s="336" t="s">
        <v>24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01">
        <v>0</v>
      </c>
      <c r="I80" s="336">
        <v>2</v>
      </c>
      <c r="J80" s="336" t="s">
        <v>6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6">
        <v>3</v>
      </c>
      <c r="J81" s="336" t="s">
        <v>22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6">
        <v>6</v>
      </c>
      <c r="J82" s="336" t="s">
        <v>25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6">
        <v>7</v>
      </c>
      <c r="J83" s="336" t="s">
        <v>26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6">
        <v>8</v>
      </c>
      <c r="J84" s="336" t="s">
        <v>27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6">
        <v>10</v>
      </c>
      <c r="J85" s="336" t="s">
        <v>29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6">
        <v>18</v>
      </c>
      <c r="J86" s="336" t="s">
        <v>35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6">
        <v>31</v>
      </c>
      <c r="J87" s="336" t="s">
        <v>48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6">
        <v>32</v>
      </c>
      <c r="J88" s="336" t="s">
        <v>49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6">
        <v>39</v>
      </c>
      <c r="J89" s="336" t="s">
        <v>53</v>
      </c>
      <c r="K89" s="63"/>
      <c r="L89" s="33"/>
    </row>
    <row r="90" spans="8:12" ht="13.5" customHeight="1">
      <c r="H90" s="195">
        <f>SUM(H50:H89)</f>
        <v>157567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54" t="s">
        <v>250</v>
      </c>
      <c r="B1" s="454"/>
      <c r="C1" s="454"/>
      <c r="D1" s="454"/>
      <c r="E1" s="454"/>
      <c r="F1" s="454"/>
      <c r="G1" s="454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6" t="s">
        <v>212</v>
      </c>
      <c r="J2" s="246" t="s">
        <v>225</v>
      </c>
      <c r="K2" s="243" t="s">
        <v>160</v>
      </c>
      <c r="L2" s="243" t="s">
        <v>226</v>
      </c>
    </row>
    <row r="3" spans="9:12" ht="13.5">
      <c r="I3" s="44" t="s">
        <v>119</v>
      </c>
      <c r="J3" s="194">
        <v>240146</v>
      </c>
      <c r="K3" s="44" t="s">
        <v>119</v>
      </c>
      <c r="L3" s="206">
        <v>223290</v>
      </c>
    </row>
    <row r="4" spans="9:12" ht="13.5">
      <c r="I4" s="44" t="s">
        <v>183</v>
      </c>
      <c r="J4" s="194">
        <v>84954</v>
      </c>
      <c r="K4" s="44" t="s">
        <v>183</v>
      </c>
      <c r="L4" s="206">
        <v>77745</v>
      </c>
    </row>
    <row r="5" spans="9:12" ht="13.5">
      <c r="I5" s="44" t="s">
        <v>186</v>
      </c>
      <c r="J5" s="194">
        <v>73822</v>
      </c>
      <c r="K5" s="44" t="s">
        <v>186</v>
      </c>
      <c r="L5" s="206">
        <v>74847</v>
      </c>
    </row>
    <row r="6" spans="9:12" ht="13.5">
      <c r="I6" s="44" t="s">
        <v>189</v>
      </c>
      <c r="J6" s="194">
        <v>66619</v>
      </c>
      <c r="K6" s="44" t="s">
        <v>189</v>
      </c>
      <c r="L6" s="206">
        <v>72255</v>
      </c>
    </row>
    <row r="7" spans="9:12" ht="13.5">
      <c r="I7" s="44" t="s">
        <v>122</v>
      </c>
      <c r="J7" s="194">
        <v>65136</v>
      </c>
      <c r="K7" s="44" t="s">
        <v>122</v>
      </c>
      <c r="L7" s="206">
        <v>62827</v>
      </c>
    </row>
    <row r="8" spans="9:12" ht="13.5">
      <c r="I8" s="44" t="s">
        <v>185</v>
      </c>
      <c r="J8" s="194">
        <v>58502</v>
      </c>
      <c r="K8" s="44" t="s">
        <v>185</v>
      </c>
      <c r="L8" s="206">
        <v>50336</v>
      </c>
    </row>
    <row r="9" spans="9:12" ht="13.5">
      <c r="I9" s="44" t="s">
        <v>202</v>
      </c>
      <c r="J9" s="194">
        <v>51602</v>
      </c>
      <c r="K9" s="44" t="s">
        <v>202</v>
      </c>
      <c r="L9" s="206">
        <v>52570</v>
      </c>
    </row>
    <row r="10" spans="9:12" ht="13.5">
      <c r="I10" s="5" t="s">
        <v>187</v>
      </c>
      <c r="J10" s="194">
        <v>48428</v>
      </c>
      <c r="K10" s="5" t="s">
        <v>187</v>
      </c>
      <c r="L10" s="206">
        <v>65888</v>
      </c>
    </row>
    <row r="11" spans="9:12" ht="13.5">
      <c r="I11" s="114" t="s">
        <v>192</v>
      </c>
      <c r="J11" s="194">
        <v>38256</v>
      </c>
      <c r="K11" s="114" t="s">
        <v>192</v>
      </c>
      <c r="L11" s="206">
        <v>45441</v>
      </c>
    </row>
    <row r="12" spans="9:12" ht="14.25" thickBot="1">
      <c r="I12" s="114" t="s">
        <v>200</v>
      </c>
      <c r="J12" s="203">
        <v>37533</v>
      </c>
      <c r="K12" s="114" t="s">
        <v>200</v>
      </c>
      <c r="L12" s="207">
        <v>47594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9">
        <v>1066746</v>
      </c>
      <c r="K13" s="39" t="s">
        <v>19</v>
      </c>
      <c r="L13" s="211">
        <v>1095835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227</v>
      </c>
      <c r="K23" t="s">
        <v>225</v>
      </c>
      <c r="L23" s="24" t="s">
        <v>93</v>
      </c>
      <c r="M23" s="8"/>
    </row>
    <row r="24" spans="9:14" ht="13.5">
      <c r="I24" s="194">
        <f>SUM(J3)</f>
        <v>240146</v>
      </c>
      <c r="J24" s="44" t="s">
        <v>119</v>
      </c>
      <c r="K24" s="194">
        <f>SUM(I24)</f>
        <v>240146</v>
      </c>
      <c r="L24" s="233">
        <v>230845</v>
      </c>
      <c r="M24" s="155"/>
      <c r="N24" s="1"/>
    </row>
    <row r="25" spans="9:14" ht="13.5">
      <c r="I25" s="194">
        <f aca="true" t="shared" si="0" ref="I25:I33">SUM(J4)</f>
        <v>84954</v>
      </c>
      <c r="J25" s="44" t="s">
        <v>183</v>
      </c>
      <c r="K25" s="194">
        <f aca="true" t="shared" si="1" ref="K25:K33">SUM(I25)</f>
        <v>84954</v>
      </c>
      <c r="L25" s="233">
        <v>86040</v>
      </c>
      <c r="M25" s="215"/>
      <c r="N25" s="1"/>
    </row>
    <row r="26" spans="9:14" ht="13.5">
      <c r="I26" s="194">
        <f t="shared" si="0"/>
        <v>73822</v>
      </c>
      <c r="J26" s="44" t="s">
        <v>186</v>
      </c>
      <c r="K26" s="194">
        <f t="shared" si="1"/>
        <v>73822</v>
      </c>
      <c r="L26" s="233">
        <v>76668</v>
      </c>
      <c r="M26" s="155"/>
      <c r="N26" s="1"/>
    </row>
    <row r="27" spans="9:14" ht="13.5">
      <c r="I27" s="194">
        <f t="shared" si="0"/>
        <v>66619</v>
      </c>
      <c r="J27" s="44" t="s">
        <v>189</v>
      </c>
      <c r="K27" s="194">
        <f t="shared" si="1"/>
        <v>66619</v>
      </c>
      <c r="L27" s="233">
        <v>72882</v>
      </c>
      <c r="M27" s="155"/>
      <c r="N27" s="1"/>
    </row>
    <row r="28" spans="9:14" ht="13.5">
      <c r="I28" s="194">
        <f t="shared" si="0"/>
        <v>65136</v>
      </c>
      <c r="J28" s="44" t="s">
        <v>122</v>
      </c>
      <c r="K28" s="194">
        <f t="shared" si="1"/>
        <v>65136</v>
      </c>
      <c r="L28" s="233">
        <v>63950</v>
      </c>
      <c r="M28" s="155"/>
      <c r="N28" s="2"/>
    </row>
    <row r="29" spans="9:14" ht="13.5">
      <c r="I29" s="194">
        <f t="shared" si="0"/>
        <v>58502</v>
      </c>
      <c r="J29" s="44" t="s">
        <v>185</v>
      </c>
      <c r="K29" s="194">
        <f t="shared" si="1"/>
        <v>58502</v>
      </c>
      <c r="L29" s="233">
        <v>55707</v>
      </c>
      <c r="M29" s="155"/>
      <c r="N29" s="1"/>
    </row>
    <row r="30" spans="9:14" ht="13.5">
      <c r="I30" s="194">
        <f t="shared" si="0"/>
        <v>51602</v>
      </c>
      <c r="J30" s="44" t="s">
        <v>202</v>
      </c>
      <c r="K30" s="194">
        <f t="shared" si="1"/>
        <v>51602</v>
      </c>
      <c r="L30" s="233">
        <v>50720</v>
      </c>
      <c r="M30" s="155"/>
      <c r="N30" s="1"/>
    </row>
    <row r="31" spans="9:14" ht="13.5">
      <c r="I31" s="194">
        <f t="shared" si="0"/>
        <v>48428</v>
      </c>
      <c r="J31" s="5" t="s">
        <v>187</v>
      </c>
      <c r="K31" s="194">
        <f t="shared" si="1"/>
        <v>48428</v>
      </c>
      <c r="L31" s="233">
        <v>45888</v>
      </c>
      <c r="M31" s="155"/>
      <c r="N31" s="1"/>
    </row>
    <row r="32" spans="9:14" ht="13.5">
      <c r="I32" s="194">
        <f t="shared" si="0"/>
        <v>38256</v>
      </c>
      <c r="J32" s="114" t="s">
        <v>192</v>
      </c>
      <c r="K32" s="194">
        <f t="shared" si="1"/>
        <v>38256</v>
      </c>
      <c r="L32" s="234">
        <v>43784</v>
      </c>
      <c r="M32" s="155"/>
      <c r="N32" s="41"/>
    </row>
    <row r="33" spans="9:14" ht="13.5">
      <c r="I33" s="194">
        <f t="shared" si="0"/>
        <v>37533</v>
      </c>
      <c r="J33" s="114" t="s">
        <v>200</v>
      </c>
      <c r="K33" s="194">
        <f t="shared" si="1"/>
        <v>37533</v>
      </c>
      <c r="L33" s="233">
        <v>38479</v>
      </c>
      <c r="M33" s="155"/>
      <c r="N33" s="41"/>
    </row>
    <row r="34" spans="8:12" ht="14.25" thickBot="1">
      <c r="H34" s="8"/>
      <c r="I34" s="204">
        <f>SUM(J13-(I24+I25+I26+I27+I28+I29+I30+I31+I32+I33))</f>
        <v>301748</v>
      </c>
      <c r="J34" s="205" t="s">
        <v>101</v>
      </c>
      <c r="K34" s="204">
        <f>SUM(I34)</f>
        <v>301748</v>
      </c>
      <c r="L34" s="204" t="s">
        <v>121</v>
      </c>
    </row>
    <row r="35" spans="8:12" ht="15.75" thickBot="1" thickTop="1">
      <c r="H35" s="8"/>
      <c r="I35" s="180">
        <f>SUM(I24:I34)</f>
        <v>1066746</v>
      </c>
      <c r="J35" s="228" t="s">
        <v>9</v>
      </c>
      <c r="K35" s="208">
        <f>SUM(J13)</f>
        <v>1066746</v>
      </c>
      <c r="L35" s="232">
        <v>1084735</v>
      </c>
    </row>
    <row r="36" ht="14.25" thickTop="1"/>
    <row r="37" spans="9:11" ht="13.5">
      <c r="I37" s="43" t="s">
        <v>228</v>
      </c>
      <c r="J37" s="43"/>
      <c r="K37" s="43" t="s">
        <v>226</v>
      </c>
    </row>
    <row r="38" spans="9:11" ht="13.5">
      <c r="I38" s="206">
        <f>SUM(L3)</f>
        <v>223290</v>
      </c>
      <c r="J38" s="44" t="s">
        <v>119</v>
      </c>
      <c r="K38" s="206">
        <f>SUM(I38)</f>
        <v>223290</v>
      </c>
    </row>
    <row r="39" spans="9:11" ht="13.5">
      <c r="I39" s="206">
        <f aca="true" t="shared" si="2" ref="I39:I47">SUM(L4)</f>
        <v>77745</v>
      </c>
      <c r="J39" s="44" t="s">
        <v>183</v>
      </c>
      <c r="K39" s="206">
        <f aca="true" t="shared" si="3" ref="K39:K47">SUM(I39)</f>
        <v>77745</v>
      </c>
    </row>
    <row r="40" spans="9:11" ht="13.5">
      <c r="I40" s="206">
        <f t="shared" si="2"/>
        <v>74847</v>
      </c>
      <c r="J40" s="44" t="s">
        <v>186</v>
      </c>
      <c r="K40" s="206">
        <f t="shared" si="3"/>
        <v>74847</v>
      </c>
    </row>
    <row r="41" spans="9:11" ht="13.5">
      <c r="I41" s="206">
        <f t="shared" si="2"/>
        <v>72255</v>
      </c>
      <c r="J41" s="44" t="s">
        <v>189</v>
      </c>
      <c r="K41" s="206">
        <f t="shared" si="3"/>
        <v>72255</v>
      </c>
    </row>
    <row r="42" spans="9:11" ht="13.5">
      <c r="I42" s="206">
        <f t="shared" si="2"/>
        <v>62827</v>
      </c>
      <c r="J42" s="44" t="s">
        <v>122</v>
      </c>
      <c r="K42" s="206">
        <f t="shared" si="3"/>
        <v>62827</v>
      </c>
    </row>
    <row r="43" spans="9:11" ht="13.5">
      <c r="I43" s="206">
        <f>SUM(L8)</f>
        <v>50336</v>
      </c>
      <c r="J43" s="44" t="s">
        <v>185</v>
      </c>
      <c r="K43" s="206">
        <f t="shared" si="3"/>
        <v>50336</v>
      </c>
    </row>
    <row r="44" spans="9:11" ht="13.5">
      <c r="I44" s="206">
        <f t="shared" si="2"/>
        <v>52570</v>
      </c>
      <c r="J44" s="44" t="s">
        <v>202</v>
      </c>
      <c r="K44" s="206">
        <f t="shared" si="3"/>
        <v>52570</v>
      </c>
    </row>
    <row r="45" spans="9:11" ht="13.5">
      <c r="I45" s="206">
        <f>SUM(L10)</f>
        <v>65888</v>
      </c>
      <c r="J45" s="5" t="s">
        <v>187</v>
      </c>
      <c r="K45" s="206">
        <f t="shared" si="3"/>
        <v>65888</v>
      </c>
    </row>
    <row r="46" spans="9:13" ht="13.5">
      <c r="I46" s="206">
        <f t="shared" si="2"/>
        <v>45441</v>
      </c>
      <c r="J46" s="114" t="s">
        <v>192</v>
      </c>
      <c r="K46" s="206">
        <f t="shared" si="3"/>
        <v>45441</v>
      </c>
      <c r="M46" s="8"/>
    </row>
    <row r="47" spans="9:13" ht="14.25" thickBot="1">
      <c r="I47" s="206">
        <f t="shared" si="2"/>
        <v>47594</v>
      </c>
      <c r="J47" s="114" t="s">
        <v>200</v>
      </c>
      <c r="K47" s="206">
        <f t="shared" si="3"/>
        <v>47594</v>
      </c>
      <c r="M47" s="8"/>
    </row>
    <row r="48" spans="9:11" ht="15" thickBot="1" thickTop="1">
      <c r="I48" s="176">
        <f>SUM(L13-(I38+I39+I40+I41+I42+I43+I44+I45+I46+I47))</f>
        <v>323042</v>
      </c>
      <c r="J48" s="205" t="s">
        <v>101</v>
      </c>
      <c r="K48" s="177">
        <f>SUM(I48)</f>
        <v>323042</v>
      </c>
    </row>
    <row r="49" spans="9:12" ht="15" thickBot="1" thickTop="1">
      <c r="I49" s="178">
        <f>SUM(I38:I48)</f>
        <v>1095835</v>
      </c>
      <c r="J49" s="179"/>
      <c r="K49" s="210">
        <f>SUM(L13)</f>
        <v>1095835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212</v>
      </c>
      <c r="D51" s="85" t="s">
        <v>160</v>
      </c>
      <c r="E51" s="30" t="s">
        <v>55</v>
      </c>
      <c r="F51" s="30" t="s">
        <v>63</v>
      </c>
      <c r="G51" s="30" t="s">
        <v>112</v>
      </c>
      <c r="I51" s="8"/>
    </row>
    <row r="52" spans="1:11" ht="13.5">
      <c r="A52" s="30">
        <v>1</v>
      </c>
      <c r="B52" s="44" t="s">
        <v>119</v>
      </c>
      <c r="C52" s="6">
        <f aca="true" t="shared" si="4" ref="C52:C62">SUM(J3)</f>
        <v>240146</v>
      </c>
      <c r="D52" s="6">
        <f aca="true" t="shared" si="5" ref="D52:D61">SUM(I38)</f>
        <v>223290</v>
      </c>
      <c r="E52" s="45">
        <f aca="true" t="shared" si="6" ref="E52:E61">SUM(K24/L24*100)</f>
        <v>104.02911044207153</v>
      </c>
      <c r="F52" s="45">
        <f aca="true" t="shared" si="7" ref="F52:F62">SUM(C52/D52*100)</f>
        <v>107.54892740382462</v>
      </c>
      <c r="G52" s="44"/>
      <c r="I52" s="8"/>
      <c r="K52" s="8"/>
    </row>
    <row r="53" spans="1:9" ht="13.5">
      <c r="A53" s="30">
        <v>2</v>
      </c>
      <c r="B53" s="44" t="s">
        <v>183</v>
      </c>
      <c r="C53" s="6">
        <f t="shared" si="4"/>
        <v>84954</v>
      </c>
      <c r="D53" s="6">
        <f t="shared" si="5"/>
        <v>77745</v>
      </c>
      <c r="E53" s="45">
        <f t="shared" si="6"/>
        <v>98.73779637377964</v>
      </c>
      <c r="F53" s="45">
        <f t="shared" si="7"/>
        <v>109.27262203357128</v>
      </c>
      <c r="G53" s="44"/>
      <c r="I53" s="8"/>
    </row>
    <row r="54" spans="1:9" ht="13.5">
      <c r="A54" s="30">
        <v>3</v>
      </c>
      <c r="B54" s="44" t="s">
        <v>186</v>
      </c>
      <c r="C54" s="6">
        <f t="shared" si="4"/>
        <v>73822</v>
      </c>
      <c r="D54" s="6">
        <f t="shared" si="5"/>
        <v>74847</v>
      </c>
      <c r="E54" s="45">
        <f t="shared" si="6"/>
        <v>96.28789064538009</v>
      </c>
      <c r="F54" s="45">
        <f t="shared" si="7"/>
        <v>98.63053963418707</v>
      </c>
      <c r="G54" s="44"/>
      <c r="I54" s="8"/>
    </row>
    <row r="55" spans="1:7" ht="13.5">
      <c r="A55" s="30">
        <v>4</v>
      </c>
      <c r="B55" s="44" t="s">
        <v>189</v>
      </c>
      <c r="C55" s="6">
        <f t="shared" si="4"/>
        <v>66619</v>
      </c>
      <c r="D55" s="6">
        <f t="shared" si="5"/>
        <v>72255</v>
      </c>
      <c r="E55" s="45">
        <f t="shared" si="6"/>
        <v>91.40665733651656</v>
      </c>
      <c r="F55" s="45">
        <f t="shared" si="7"/>
        <v>92.1998477614006</v>
      </c>
      <c r="G55" s="44"/>
    </row>
    <row r="56" spans="1:7" ht="13.5">
      <c r="A56" s="30">
        <v>5</v>
      </c>
      <c r="B56" s="44" t="s">
        <v>122</v>
      </c>
      <c r="C56" s="6">
        <f t="shared" si="4"/>
        <v>65136</v>
      </c>
      <c r="D56" s="6">
        <f t="shared" si="5"/>
        <v>62827</v>
      </c>
      <c r="E56" s="45">
        <f t="shared" si="6"/>
        <v>101.85457388584831</v>
      </c>
      <c r="F56" s="45">
        <f t="shared" si="7"/>
        <v>103.67517150269789</v>
      </c>
      <c r="G56" s="44"/>
    </row>
    <row r="57" spans="1:7" ht="13.5">
      <c r="A57" s="30">
        <v>6</v>
      </c>
      <c r="B57" s="44" t="s">
        <v>185</v>
      </c>
      <c r="C57" s="6">
        <f t="shared" si="4"/>
        <v>58502</v>
      </c>
      <c r="D57" s="6">
        <f t="shared" si="5"/>
        <v>50336</v>
      </c>
      <c r="E57" s="45">
        <f t="shared" si="6"/>
        <v>105.01732277810687</v>
      </c>
      <c r="F57" s="45">
        <f t="shared" si="7"/>
        <v>116.22298156389066</v>
      </c>
      <c r="G57" s="44"/>
    </row>
    <row r="58" spans="1:7" ht="13.5">
      <c r="A58" s="30">
        <v>7</v>
      </c>
      <c r="B58" s="44" t="s">
        <v>202</v>
      </c>
      <c r="C58" s="6">
        <f t="shared" si="4"/>
        <v>51602</v>
      </c>
      <c r="D58" s="6">
        <f t="shared" si="5"/>
        <v>52570</v>
      </c>
      <c r="E58" s="45">
        <f t="shared" si="6"/>
        <v>101.73895899053629</v>
      </c>
      <c r="F58" s="45">
        <f t="shared" si="7"/>
        <v>98.15864561536999</v>
      </c>
      <c r="G58" s="44"/>
    </row>
    <row r="59" spans="1:7" ht="13.5">
      <c r="A59" s="30">
        <v>8</v>
      </c>
      <c r="B59" s="5" t="s">
        <v>187</v>
      </c>
      <c r="C59" s="6">
        <f t="shared" si="4"/>
        <v>48428</v>
      </c>
      <c r="D59" s="6">
        <f t="shared" si="5"/>
        <v>65888</v>
      </c>
      <c r="E59" s="45">
        <f t="shared" si="6"/>
        <v>105.53521617852162</v>
      </c>
      <c r="F59" s="45">
        <f t="shared" si="7"/>
        <v>73.50048567265664</v>
      </c>
      <c r="G59" s="44"/>
    </row>
    <row r="60" spans="1:7" ht="13.5">
      <c r="A60" s="30">
        <v>9</v>
      </c>
      <c r="B60" s="114" t="s">
        <v>192</v>
      </c>
      <c r="C60" s="6">
        <f t="shared" si="4"/>
        <v>38256</v>
      </c>
      <c r="D60" s="6">
        <f t="shared" si="5"/>
        <v>45441</v>
      </c>
      <c r="E60" s="45">
        <f t="shared" si="6"/>
        <v>87.37438333637859</v>
      </c>
      <c r="F60" s="45">
        <f t="shared" si="7"/>
        <v>84.18828810985673</v>
      </c>
      <c r="G60" s="44"/>
    </row>
    <row r="61" spans="1:7" ht="14.25" thickBot="1">
      <c r="A61" s="119">
        <v>10</v>
      </c>
      <c r="B61" s="114" t="s">
        <v>200</v>
      </c>
      <c r="C61" s="123">
        <f t="shared" si="4"/>
        <v>37533</v>
      </c>
      <c r="D61" s="123">
        <f t="shared" si="5"/>
        <v>47594</v>
      </c>
      <c r="E61" s="113">
        <f t="shared" si="6"/>
        <v>97.54151615166714</v>
      </c>
      <c r="F61" s="113">
        <f t="shared" si="7"/>
        <v>78.86078077068538</v>
      </c>
      <c r="G61" s="114"/>
    </row>
    <row r="62" spans="1:7" ht="14.25" thickTop="1">
      <c r="A62" s="226"/>
      <c r="B62" s="187" t="s">
        <v>111</v>
      </c>
      <c r="C62" s="227">
        <f t="shared" si="4"/>
        <v>1066746</v>
      </c>
      <c r="D62" s="227">
        <f>SUM(L13)</f>
        <v>1095835</v>
      </c>
      <c r="E62" s="229">
        <f>SUM(C62/L35)*100</f>
        <v>98.34162260828681</v>
      </c>
      <c r="F62" s="229">
        <f t="shared" si="7"/>
        <v>97.34549453156725</v>
      </c>
      <c r="G62" s="241">
        <v>70.6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2007-11-02T06:00:36Z</cp:lastPrinted>
  <dcterms:created xsi:type="dcterms:W3CDTF">2004-08-12T01:21:30Z</dcterms:created>
  <dcterms:modified xsi:type="dcterms:W3CDTF">2007-11-30T00:27:37Z</dcterms:modified>
  <cp:category/>
  <cp:version/>
  <cp:contentType/>
  <cp:contentStatus/>
</cp:coreProperties>
</file>